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95" windowWidth="19320" windowHeight="5595"/>
  </bookViews>
  <sheets>
    <sheet name="Introduction" sheetId="5" r:id="rId1"/>
    <sheet name="Govt construction cover notes" sheetId="6" r:id="rId2"/>
    <sheet name="Govt construction colour key" sheetId="7" r:id="rId3"/>
    <sheet name="Summary Govt construction" sheetId="4" r:id="rId4"/>
    <sheet name="Govt Construction" sheetId="1" r:id="rId5"/>
    <sheet name="LOOKUP" sheetId="2" state="hidden" r:id="rId6"/>
    <sheet name="Additional_notes"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baseyear" localSheetId="6">'[1]Deflators and variables'!$B$19</definedName>
    <definedName name="_baseyear" localSheetId="2">'[1]Deflators and variables'!$B$19</definedName>
    <definedName name="_baseyear" localSheetId="1">#REF!</definedName>
    <definedName name="_baseyear">#REF!</definedName>
    <definedName name="_deflator" localSheetId="1">#REF!</definedName>
    <definedName name="_deflator">#REF!</definedName>
    <definedName name="_xlnm._FilterDatabase" localSheetId="4" hidden="1">'Govt Construction'!$A$1:$AL$1048</definedName>
    <definedName name="a">[2]Variables!$J$2:$J$5</definedName>
    <definedName name="BLPH1" hidden="1">'[3]4.6 ten year bonds'!$A$4</definedName>
    <definedName name="BLPH2" hidden="1">'[3]4.6 ten year bonds'!$D$4</definedName>
    <definedName name="BLPH3" hidden="1">'[3]4.6 ten year bonds'!$G$4</definedName>
    <definedName name="BLPH4" hidden="1">'[3]4.6 ten year bonds'!$J$4</definedName>
    <definedName name="BLPH5" hidden="1">'[3]4.6 ten year bonds'!$M$4</definedName>
    <definedName name="colour" hidden="1">{#N/A,#N/A,FALSE,"TMCOMP96";#N/A,#N/A,FALSE,"MAT96";#N/A,#N/A,FALSE,"FANDA96";#N/A,#N/A,FALSE,"INTRAN96";#N/A,#N/A,FALSE,"NAA9697";#N/A,#N/A,FALSE,"ECWEBB";#N/A,#N/A,FALSE,"MFT96";#N/A,#N/A,FALSE,"CTrecon"}</definedName>
    <definedName name="cost_status" localSheetId="6">[4]Variables!$H$2:$H$6</definedName>
    <definedName name="cost_status" localSheetId="2">[4]Variables!$H$2:$H$6</definedName>
    <definedName name="cost_status">[5]Variables!$H$2:$H$6</definedName>
    <definedName name="cost_status1">[2]Variables!$H$2:$H$6</definedName>
    <definedName name="cost_status2">[2]Variables!$H$2:$H$6</definedName>
    <definedName name="cost_stauts">[2]Variables!$H$2:$H$6</definedName>
    <definedName name="funding" localSheetId="6">[4]Variables!$D$2:$D$4</definedName>
    <definedName name="funding" localSheetId="2">[4]Variables!$D$2:$D$4</definedName>
    <definedName name="funding">[5]Variables!$D$2:$D$4</definedName>
    <definedName name="funding1">[2]Variables!$D$2:$D$4</definedName>
    <definedName name="jhkgh" localSheetId="6"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location" localSheetId="6">[4]Variables!$I$2:$I$17</definedName>
    <definedName name="location" localSheetId="2">[4]Variables!$I$2:$I$17</definedName>
    <definedName name="location">[5]Variables!$I$2:$I$17</definedName>
    <definedName name="notes" hidden="1">{#N/A,#N/A,FALSE,"TMCOMP96";#N/A,#N/A,FALSE,"MAT96";#N/A,#N/A,FALSE,"FANDA96";#N/A,#N/A,FALSE,"INTRAN96";#N/A,#N/A,FALSE,"NAA9697";#N/A,#N/A,FALSE,"ECWEBB";#N/A,#N/A,FALSE,"MFT96";#N/A,#N/A,FALSE,"CTrecon"}</definedName>
    <definedName name="on_schedule" localSheetId="6">[4]Variables!$G$2:$G$4</definedName>
    <definedName name="on_schedule" localSheetId="2">[4]Variables!$G$2:$G$4</definedName>
    <definedName name="on_schedule">[5]Variables!$G$2:$G$4</definedName>
    <definedName name="Option2" localSheetId="6"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wnership" localSheetId="6">[4]Variables!$B$2:$B$4</definedName>
    <definedName name="ownership" localSheetId="2">[4]Variables!$B$2:$B$4</definedName>
    <definedName name="ownership">[5]Variables!$B$2:$B$4</definedName>
    <definedName name="_xlnm.Print_Area" localSheetId="6">Table256[#All]</definedName>
    <definedName name="_xlnm.Print_Area" localSheetId="2">'Govt construction colour key'!$A$1:$Q$34</definedName>
    <definedName name="_xlnm.Print_Area" localSheetId="0">Introduction!$A$1:$A$10</definedName>
    <definedName name="_xlnm.Print_Area" localSheetId="3">'Summary Govt construction'!$A$1:$H$26</definedName>
    <definedName name="Procurement_Route" localSheetId="6">[4]Variables!$J$2:$J$5</definedName>
    <definedName name="Procurement_Route" localSheetId="2">[4]Variables!$J$2:$J$5</definedName>
    <definedName name="Procurement_Route">[5]Variables!$J$2:$J$5</definedName>
    <definedName name="regulated" localSheetId="6">[4]Variables!$C$2:$C$3</definedName>
    <definedName name="regulated" localSheetId="2">[4]Variables!$C$2:$C$3</definedName>
    <definedName name="regulated">[5]Variables!$C$2:$C$3</definedName>
    <definedName name="regulated1">[2]Variables!$C$2:$C$3</definedName>
    <definedName name="Sector" localSheetId="6">[4]Variables!$A$2:$A$14</definedName>
    <definedName name="Sector" localSheetId="2">[4]Variables!$A$2:$A$14</definedName>
    <definedName name="Sector" localSheetId="1">[4]Variables!$A$2:$A$14</definedName>
    <definedName name="Sector" localSheetId="0">[4]Variables!$A$2:$A$14</definedName>
    <definedName name="Sector">[6]Variables!$A$2:$A$14</definedName>
    <definedName name="status" localSheetId="6">[4]Variables!$E$2:$E$5</definedName>
    <definedName name="status" localSheetId="2">[4]Variables!$E$2:$E$5</definedName>
    <definedName name="status">[7]Variables!$E$2:$E$5</definedName>
    <definedName name="trggh" localSheetId="6"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25725"/>
</workbook>
</file>

<file path=xl/calcChain.xml><?xml version="1.0" encoding="utf-8"?>
<calcChain xmlns="http://schemas.openxmlformats.org/spreadsheetml/2006/main">
  <c r="X203" i="1"/>
  <c r="V203"/>
  <c r="H18" i="4" l="1"/>
  <c r="G18"/>
  <c r="E18"/>
  <c r="D18"/>
  <c r="C18"/>
  <c r="B18"/>
  <c r="F18"/>
  <c r="U1049" i="1"/>
  <c r="R927"/>
  <c r="R928"/>
  <c r="R929"/>
  <c r="R930"/>
  <c r="R931"/>
  <c r="R932"/>
  <c r="R933"/>
  <c r="R934"/>
  <c r="R935"/>
  <c r="R936"/>
  <c r="R937"/>
  <c r="R938"/>
  <c r="R939"/>
  <c r="R940"/>
  <c r="R941"/>
  <c r="R942"/>
  <c r="R943"/>
  <c r="R944"/>
  <c r="R945"/>
  <c r="R946"/>
  <c r="R947"/>
  <c r="R262"/>
  <c r="N297"/>
  <c r="N998"/>
  <c r="N999"/>
  <c r="N1000"/>
  <c r="N1001"/>
  <c r="N1002"/>
  <c r="N1003"/>
  <c r="N1004"/>
  <c r="N1005"/>
  <c r="N1006"/>
  <c r="N1007"/>
  <c r="N1008"/>
  <c r="N1009"/>
  <c r="N1010"/>
  <c r="N1011"/>
  <c r="N1012"/>
  <c r="N1013"/>
  <c r="N1014"/>
  <c r="N1015"/>
  <c r="N1016"/>
  <c r="N1017"/>
  <c r="N1018"/>
  <c r="N1019"/>
  <c r="N1020"/>
  <c r="N1021"/>
  <c r="N1022"/>
  <c r="N1023"/>
  <c r="N1024"/>
  <c r="N1025"/>
  <c r="N1026"/>
  <c r="N1027"/>
  <c r="N1028"/>
  <c r="N1029"/>
  <c r="N1030"/>
  <c r="N1031"/>
  <c r="N1032"/>
  <c r="N1033"/>
  <c r="N1034"/>
  <c r="N1035"/>
  <c r="N1036"/>
  <c r="N1037"/>
  <c r="N1038"/>
  <c r="N1039"/>
  <c r="N1040"/>
  <c r="N1041"/>
  <c r="N1042"/>
  <c r="N1043"/>
  <c r="N1044"/>
  <c r="N1045"/>
  <c r="N1046"/>
  <c r="N1047"/>
  <c r="N1048"/>
  <c r="N981"/>
  <c r="N982"/>
  <c r="N983"/>
  <c r="N984"/>
  <c r="N985"/>
  <c r="N986"/>
  <c r="N987"/>
  <c r="N988"/>
  <c r="N989"/>
  <c r="N990"/>
  <c r="N991"/>
  <c r="N992"/>
  <c r="N993"/>
  <c r="N994"/>
  <c r="N995"/>
  <c r="N996"/>
  <c r="N997"/>
  <c r="N974"/>
  <c r="N975"/>
  <c r="N976"/>
  <c r="N977"/>
  <c r="N978"/>
  <c r="N979"/>
  <c r="N980"/>
  <c r="N8"/>
  <c r="N3"/>
  <c r="N4"/>
  <c r="N5"/>
  <c r="N6"/>
  <c r="N7"/>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774"/>
  <c r="N973" l="1"/>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
  <c r="Q1048" l="1"/>
  <c r="R1048" s="1"/>
  <c r="Q576"/>
  <c r="R576" s="1"/>
  <c r="Q577"/>
  <c r="R577" s="1"/>
  <c r="Q578"/>
  <c r="R578" s="1"/>
  <c r="Q579"/>
  <c r="R579" s="1"/>
  <c r="Q580"/>
  <c r="R580" s="1"/>
  <c r="Q581"/>
  <c r="R581" s="1"/>
  <c r="Q582"/>
  <c r="R582" s="1"/>
  <c r="Q583"/>
  <c r="R583" s="1"/>
  <c r="Q584"/>
  <c r="R584" s="1"/>
  <c r="Q585"/>
  <c r="R585" s="1"/>
  <c r="Q586"/>
  <c r="R586" s="1"/>
  <c r="Q587"/>
  <c r="R587" s="1"/>
  <c r="Q588"/>
  <c r="R588" s="1"/>
  <c r="Q589"/>
  <c r="R589" s="1"/>
  <c r="Q590"/>
  <c r="R590" s="1"/>
  <c r="Q591"/>
  <c r="R591" s="1"/>
  <c r="Q592"/>
  <c r="R592" s="1"/>
  <c r="Q593"/>
  <c r="R593" s="1"/>
  <c r="Q594"/>
  <c r="R594" s="1"/>
  <c r="Q595"/>
  <c r="R595" s="1"/>
  <c r="Q596"/>
  <c r="R596" s="1"/>
  <c r="Q597"/>
  <c r="R597" s="1"/>
  <c r="Q598"/>
  <c r="R598" s="1"/>
  <c r="Q599"/>
  <c r="R599" s="1"/>
  <c r="Q600"/>
  <c r="R600" s="1"/>
  <c r="Q601"/>
  <c r="R601" s="1"/>
  <c r="Q602"/>
  <c r="R602" s="1"/>
  <c r="Q603"/>
  <c r="R603" s="1"/>
  <c r="Q604"/>
  <c r="R604" s="1"/>
  <c r="Q605"/>
  <c r="R605" s="1"/>
  <c r="Q606"/>
  <c r="R606" s="1"/>
  <c r="Q607"/>
  <c r="R607" s="1"/>
  <c r="Q608"/>
  <c r="R608" s="1"/>
  <c r="Q609"/>
  <c r="R609" s="1"/>
  <c r="Q610"/>
  <c r="R610" s="1"/>
  <c r="Q611"/>
  <c r="R611" s="1"/>
  <c r="Q612"/>
  <c r="R612" s="1"/>
  <c r="Q613"/>
  <c r="R613" s="1"/>
  <c r="Q614"/>
  <c r="R614" s="1"/>
  <c r="Q615"/>
  <c r="R615" s="1"/>
  <c r="Q616"/>
  <c r="R616" s="1"/>
  <c r="Q617"/>
  <c r="R617" s="1"/>
  <c r="Q618"/>
  <c r="R618" s="1"/>
  <c r="Q619"/>
  <c r="R619" s="1"/>
  <c r="Q620"/>
  <c r="R620" s="1"/>
  <c r="Q621"/>
  <c r="R621" s="1"/>
  <c r="Q622"/>
  <c r="R622" s="1"/>
  <c r="Q623"/>
  <c r="R623" s="1"/>
  <c r="Q624"/>
  <c r="R624" s="1"/>
  <c r="Q625"/>
  <c r="R625" s="1"/>
  <c r="Q626"/>
  <c r="R626" s="1"/>
  <c r="Q627"/>
  <c r="R627" s="1"/>
  <c r="Q628"/>
  <c r="R628" s="1"/>
  <c r="Q629"/>
  <c r="R629" s="1"/>
  <c r="Q630"/>
  <c r="R630" s="1"/>
  <c r="Q631"/>
  <c r="R631" s="1"/>
  <c r="Q632"/>
  <c r="R632" s="1"/>
  <c r="Q633"/>
  <c r="R633" s="1"/>
  <c r="Q634"/>
  <c r="R634" s="1"/>
  <c r="Q635"/>
  <c r="R635" s="1"/>
  <c r="Q636"/>
  <c r="R636" s="1"/>
  <c r="Q637"/>
  <c r="R637" s="1"/>
  <c r="Q638"/>
  <c r="R638" s="1"/>
  <c r="Q639"/>
  <c r="R639" s="1"/>
  <c r="Q640"/>
  <c r="R640" s="1"/>
  <c r="Q641"/>
  <c r="R641" s="1"/>
  <c r="Q642"/>
  <c r="R642" s="1"/>
  <c r="Q643"/>
  <c r="R643" s="1"/>
  <c r="Q644"/>
  <c r="R644" s="1"/>
  <c r="Q645"/>
  <c r="R645" s="1"/>
  <c r="Q646"/>
  <c r="R646" s="1"/>
  <c r="Q647"/>
  <c r="R647" s="1"/>
  <c r="Q648"/>
  <c r="R648" s="1"/>
  <c r="Q649"/>
  <c r="R649" s="1"/>
  <c r="Q650"/>
  <c r="R650" s="1"/>
  <c r="Q651"/>
  <c r="R651" s="1"/>
  <c r="Q652"/>
  <c r="R652" s="1"/>
  <c r="Q653"/>
  <c r="R653" s="1"/>
  <c r="Q654"/>
  <c r="R654" s="1"/>
  <c r="Q655"/>
  <c r="R655" s="1"/>
  <c r="Q656"/>
  <c r="R656" s="1"/>
  <c r="Q657"/>
  <c r="R657" s="1"/>
  <c r="Q658"/>
  <c r="R658" s="1"/>
  <c r="Q659"/>
  <c r="R659" s="1"/>
  <c r="Q660"/>
  <c r="R660" s="1"/>
  <c r="Q661"/>
  <c r="R661" s="1"/>
  <c r="Q662"/>
  <c r="R662" s="1"/>
  <c r="Q663"/>
  <c r="R663" s="1"/>
  <c r="Q664"/>
  <c r="R664" s="1"/>
  <c r="Q665"/>
  <c r="R665" s="1"/>
  <c r="Q666"/>
  <c r="R666" s="1"/>
  <c r="Q667"/>
  <c r="R667" s="1"/>
  <c r="Q668"/>
  <c r="R668" s="1"/>
  <c r="Q669"/>
  <c r="R669" s="1"/>
  <c r="Q670"/>
  <c r="R670" s="1"/>
  <c r="Q671"/>
  <c r="R671" s="1"/>
  <c r="Q672"/>
  <c r="R672" s="1"/>
  <c r="Q673"/>
  <c r="R673" s="1"/>
  <c r="Q674"/>
  <c r="R674" s="1"/>
  <c r="Q675"/>
  <c r="R675" s="1"/>
  <c r="Q676"/>
  <c r="R676" s="1"/>
  <c r="Q677"/>
  <c r="R677" s="1"/>
  <c r="Q678"/>
  <c r="R678" s="1"/>
  <c r="Q679"/>
  <c r="R679" s="1"/>
  <c r="Q680"/>
  <c r="R680" s="1"/>
  <c r="Q681"/>
  <c r="R681" s="1"/>
  <c r="Q682"/>
  <c r="R682" s="1"/>
  <c r="Q683"/>
  <c r="R683" s="1"/>
  <c r="Q684"/>
  <c r="R684" s="1"/>
  <c r="Q685"/>
  <c r="R685" s="1"/>
  <c r="Q686"/>
  <c r="R686" s="1"/>
  <c r="Q687"/>
  <c r="R687" s="1"/>
  <c r="Q688"/>
  <c r="R688" s="1"/>
  <c r="Q689"/>
  <c r="R689" s="1"/>
  <c r="Q690"/>
  <c r="R690" s="1"/>
  <c r="Q691"/>
  <c r="R691" s="1"/>
  <c r="Q692"/>
  <c r="R692" s="1"/>
  <c r="Q693"/>
  <c r="R693" s="1"/>
  <c r="Q694"/>
  <c r="R694" s="1"/>
  <c r="Q695"/>
  <c r="R695" s="1"/>
  <c r="Q696"/>
  <c r="R696" s="1"/>
  <c r="Q697"/>
  <c r="R697" s="1"/>
  <c r="Q698"/>
  <c r="R698" s="1"/>
  <c r="Q699"/>
  <c r="R699" s="1"/>
  <c r="Q700"/>
  <c r="R700" s="1"/>
  <c r="Q701"/>
  <c r="R701" s="1"/>
  <c r="Q702"/>
  <c r="R702" s="1"/>
  <c r="Q703"/>
  <c r="R703" s="1"/>
  <c r="Q704"/>
  <c r="R704" s="1"/>
  <c r="Q705"/>
  <c r="R705" s="1"/>
  <c r="Q706"/>
  <c r="R706" s="1"/>
  <c r="Q707"/>
  <c r="R707" s="1"/>
  <c r="Q708"/>
  <c r="R708" s="1"/>
  <c r="Q709"/>
  <c r="R709" s="1"/>
  <c r="Q710"/>
  <c r="R710" s="1"/>
  <c r="Q711"/>
  <c r="R711" s="1"/>
  <c r="Q712"/>
  <c r="R712" s="1"/>
  <c r="Q713"/>
  <c r="R713" s="1"/>
  <c r="Q714"/>
  <c r="R714" s="1"/>
  <c r="Q715"/>
  <c r="R715" s="1"/>
  <c r="Q716"/>
  <c r="R716" s="1"/>
  <c r="Q717"/>
  <c r="R717" s="1"/>
  <c r="Q718"/>
  <c r="R718" s="1"/>
  <c r="Q719"/>
  <c r="R719" s="1"/>
  <c r="Q720"/>
  <c r="R720" s="1"/>
  <c r="Q721"/>
  <c r="R721" s="1"/>
  <c r="Q722"/>
  <c r="R722" s="1"/>
  <c r="Q723"/>
  <c r="R723" s="1"/>
  <c r="Q724"/>
  <c r="R724" s="1"/>
  <c r="Q725"/>
  <c r="R725" s="1"/>
  <c r="Q726"/>
  <c r="R726" s="1"/>
  <c r="Q727"/>
  <c r="R727" s="1"/>
  <c r="Q728"/>
  <c r="R728" s="1"/>
  <c r="Q729"/>
  <c r="R729" s="1"/>
  <c r="V1049"/>
  <c r="Q3"/>
  <c r="R3" s="1"/>
  <c r="Q4"/>
  <c r="R4" s="1"/>
  <c r="Q5"/>
  <c r="R5" s="1"/>
  <c r="Q6"/>
  <c r="R6" s="1"/>
  <c r="Q7"/>
  <c r="R7" s="1"/>
  <c r="Q8"/>
  <c r="R8" s="1"/>
  <c r="Q9"/>
  <c r="R9" s="1"/>
  <c r="Q10"/>
  <c r="R10" s="1"/>
  <c r="Q11"/>
  <c r="R11" s="1"/>
  <c r="Q12"/>
  <c r="R12" s="1"/>
  <c r="Q13"/>
  <c r="R13" s="1"/>
  <c r="Q14"/>
  <c r="R14" s="1"/>
  <c r="Q15"/>
  <c r="R15" s="1"/>
  <c r="Q16"/>
  <c r="R16" s="1"/>
  <c r="Q17"/>
  <c r="R17" s="1"/>
  <c r="Q18"/>
  <c r="R18" s="1"/>
  <c r="Q19"/>
  <c r="R19" s="1"/>
  <c r="Q20"/>
  <c r="R20" s="1"/>
  <c r="Q21"/>
  <c r="R21" s="1"/>
  <c r="Q22"/>
  <c r="R22" s="1"/>
  <c r="Q23"/>
  <c r="R23" s="1"/>
  <c r="Q24"/>
  <c r="R24" s="1"/>
  <c r="Q25"/>
  <c r="R25" s="1"/>
  <c r="Q26"/>
  <c r="R26" s="1"/>
  <c r="Q27"/>
  <c r="R27" s="1"/>
  <c r="Q28"/>
  <c r="R28" s="1"/>
  <c r="Q29"/>
  <c r="R29" s="1"/>
  <c r="Q30"/>
  <c r="R30" s="1"/>
  <c r="Q31"/>
  <c r="R31" s="1"/>
  <c r="Q32"/>
  <c r="R32" s="1"/>
  <c r="Q33"/>
  <c r="R33" s="1"/>
  <c r="Q34"/>
  <c r="R34" s="1"/>
  <c r="Q35"/>
  <c r="R35" s="1"/>
  <c r="Q36"/>
  <c r="R36" s="1"/>
  <c r="Q37"/>
  <c r="R37" s="1"/>
  <c r="Q38"/>
  <c r="R38" s="1"/>
  <c r="Q39"/>
  <c r="R39" s="1"/>
  <c r="Q40"/>
  <c r="R40" s="1"/>
  <c r="Q41"/>
  <c r="R41" s="1"/>
  <c r="Q42"/>
  <c r="R42" s="1"/>
  <c r="Q43"/>
  <c r="R43" s="1"/>
  <c r="Q44"/>
  <c r="R44" s="1"/>
  <c r="Q45"/>
  <c r="R45" s="1"/>
  <c r="Q46"/>
  <c r="R46" s="1"/>
  <c r="Q47"/>
  <c r="R47" s="1"/>
  <c r="Q48"/>
  <c r="R48" s="1"/>
  <c r="Q49"/>
  <c r="R49" s="1"/>
  <c r="Q50"/>
  <c r="R50" s="1"/>
  <c r="Q51"/>
  <c r="R51" s="1"/>
  <c r="Q52"/>
  <c r="R52" s="1"/>
  <c r="Q53"/>
  <c r="R53" s="1"/>
  <c r="Q54"/>
  <c r="R54" s="1"/>
  <c r="Q55"/>
  <c r="R55" s="1"/>
  <c r="Q56"/>
  <c r="R56" s="1"/>
  <c r="Q57"/>
  <c r="R57" s="1"/>
  <c r="Q58"/>
  <c r="R58" s="1"/>
  <c r="Q59"/>
  <c r="R59" s="1"/>
  <c r="Q60"/>
  <c r="R60" s="1"/>
  <c r="Q61"/>
  <c r="R61" s="1"/>
  <c r="Q62"/>
  <c r="R62" s="1"/>
  <c r="Q63"/>
  <c r="R63" s="1"/>
  <c r="Q64"/>
  <c r="R64" s="1"/>
  <c r="Q65"/>
  <c r="R65" s="1"/>
  <c r="Q66"/>
  <c r="R66" s="1"/>
  <c r="Q67"/>
  <c r="R67" s="1"/>
  <c r="Q68"/>
  <c r="R68" s="1"/>
  <c r="Q69"/>
  <c r="R69" s="1"/>
  <c r="Q70"/>
  <c r="R70" s="1"/>
  <c r="Q71"/>
  <c r="R71" s="1"/>
  <c r="Q72"/>
  <c r="R72" s="1"/>
  <c r="Q73"/>
  <c r="R73" s="1"/>
  <c r="Q74"/>
  <c r="R74" s="1"/>
  <c r="Q75"/>
  <c r="R75" s="1"/>
  <c r="Q76"/>
  <c r="R76" s="1"/>
  <c r="Q77"/>
  <c r="R77" s="1"/>
  <c r="Q78"/>
  <c r="R78" s="1"/>
  <c r="Q79"/>
  <c r="R79" s="1"/>
  <c r="Q80"/>
  <c r="R80" s="1"/>
  <c r="Q81"/>
  <c r="R81" s="1"/>
  <c r="Q82"/>
  <c r="R82" s="1"/>
  <c r="Q83"/>
  <c r="R83" s="1"/>
  <c r="Q84"/>
  <c r="R84" s="1"/>
  <c r="Q85"/>
  <c r="R85" s="1"/>
  <c r="Q86"/>
  <c r="R86" s="1"/>
  <c r="Q87"/>
  <c r="R87" s="1"/>
  <c r="Q88"/>
  <c r="R88" s="1"/>
  <c r="Q89"/>
  <c r="R89" s="1"/>
  <c r="Q90"/>
  <c r="R90" s="1"/>
  <c r="Q91"/>
  <c r="R91" s="1"/>
  <c r="Q92"/>
  <c r="R92" s="1"/>
  <c r="Q93"/>
  <c r="R93" s="1"/>
  <c r="Q94"/>
  <c r="R94" s="1"/>
  <c r="Q95"/>
  <c r="R95" s="1"/>
  <c r="Q96"/>
  <c r="R96" s="1"/>
  <c r="Q97"/>
  <c r="R97" s="1"/>
  <c r="Q98"/>
  <c r="R98" s="1"/>
  <c r="Q99"/>
  <c r="R99" s="1"/>
  <c r="Q100"/>
  <c r="R100" s="1"/>
  <c r="Q101"/>
  <c r="R101" s="1"/>
  <c r="Q102"/>
  <c r="R102" s="1"/>
  <c r="Q103"/>
  <c r="R103" s="1"/>
  <c r="Q104"/>
  <c r="R104" s="1"/>
  <c r="Q105"/>
  <c r="R105" s="1"/>
  <c r="Q106"/>
  <c r="R106" s="1"/>
  <c r="Q107"/>
  <c r="R107" s="1"/>
  <c r="Q108"/>
  <c r="R108" s="1"/>
  <c r="Q109"/>
  <c r="R109" s="1"/>
  <c r="Q110"/>
  <c r="R110" s="1"/>
  <c r="Q111"/>
  <c r="R111" s="1"/>
  <c r="Q112"/>
  <c r="R112" s="1"/>
  <c r="Q113"/>
  <c r="R113" s="1"/>
  <c r="Q114"/>
  <c r="R114" s="1"/>
  <c r="Q115"/>
  <c r="R115" s="1"/>
  <c r="Q116"/>
  <c r="R116" s="1"/>
  <c r="Q117"/>
  <c r="R117" s="1"/>
  <c r="Q118"/>
  <c r="R118" s="1"/>
  <c r="Q119"/>
  <c r="R119" s="1"/>
  <c r="Q120"/>
  <c r="R120" s="1"/>
  <c r="Q121"/>
  <c r="R121" s="1"/>
  <c r="Q122"/>
  <c r="R122" s="1"/>
  <c r="Q123"/>
  <c r="R123" s="1"/>
  <c r="Q124"/>
  <c r="R124" s="1"/>
  <c r="Q125"/>
  <c r="R125" s="1"/>
  <c r="Q126"/>
  <c r="R126" s="1"/>
  <c r="Q127"/>
  <c r="R127" s="1"/>
  <c r="Q128"/>
  <c r="R128" s="1"/>
  <c r="Q129"/>
  <c r="R129" s="1"/>
  <c r="Q130"/>
  <c r="R130" s="1"/>
  <c r="Q131"/>
  <c r="R131" s="1"/>
  <c r="Q132"/>
  <c r="R132" s="1"/>
  <c r="Q133"/>
  <c r="R133" s="1"/>
  <c r="Q134"/>
  <c r="R134" s="1"/>
  <c r="Q135"/>
  <c r="R135" s="1"/>
  <c r="Q136"/>
  <c r="R136" s="1"/>
  <c r="Q137"/>
  <c r="R137" s="1"/>
  <c r="Q138"/>
  <c r="R138" s="1"/>
  <c r="Q139"/>
  <c r="R139" s="1"/>
  <c r="Q140"/>
  <c r="R140" s="1"/>
  <c r="Q141"/>
  <c r="R141" s="1"/>
  <c r="Q142"/>
  <c r="R142" s="1"/>
  <c r="Q143"/>
  <c r="R143" s="1"/>
  <c r="Q144"/>
  <c r="R144" s="1"/>
  <c r="Q145"/>
  <c r="R145" s="1"/>
  <c r="Q146"/>
  <c r="R146" s="1"/>
  <c r="Q147"/>
  <c r="R147" s="1"/>
  <c r="Q148"/>
  <c r="R148" s="1"/>
  <c r="Q149"/>
  <c r="R149" s="1"/>
  <c r="Q150"/>
  <c r="R150" s="1"/>
  <c r="Q151"/>
  <c r="R151" s="1"/>
  <c r="Q152"/>
  <c r="R152" s="1"/>
  <c r="Q153"/>
  <c r="R153" s="1"/>
  <c r="Q154"/>
  <c r="R154" s="1"/>
  <c r="Q155"/>
  <c r="R155" s="1"/>
  <c r="Q156"/>
  <c r="R156" s="1"/>
  <c r="Q157"/>
  <c r="R157" s="1"/>
  <c r="Q158"/>
  <c r="R158" s="1"/>
  <c r="Q159"/>
  <c r="R159" s="1"/>
  <c r="Q160"/>
  <c r="R160" s="1"/>
  <c r="Q161"/>
  <c r="R161" s="1"/>
  <c r="Q162"/>
  <c r="R162" s="1"/>
  <c r="Q163"/>
  <c r="R163" s="1"/>
  <c r="Q164"/>
  <c r="R164" s="1"/>
  <c r="Q165"/>
  <c r="R165" s="1"/>
  <c r="Q166"/>
  <c r="R166" s="1"/>
  <c r="Q167"/>
  <c r="R167" s="1"/>
  <c r="Q168"/>
  <c r="R168" s="1"/>
  <c r="Q169"/>
  <c r="R169" s="1"/>
  <c r="Q170"/>
  <c r="R170" s="1"/>
  <c r="Q171"/>
  <c r="R171" s="1"/>
  <c r="Q172"/>
  <c r="R172" s="1"/>
  <c r="Q173"/>
  <c r="R173" s="1"/>
  <c r="Q174"/>
  <c r="R174" s="1"/>
  <c r="Q175"/>
  <c r="R175" s="1"/>
  <c r="Q176"/>
  <c r="R176" s="1"/>
  <c r="Q177"/>
  <c r="R177" s="1"/>
  <c r="Q178"/>
  <c r="R178" s="1"/>
  <c r="Q179"/>
  <c r="R179" s="1"/>
  <c r="Q180"/>
  <c r="R180" s="1"/>
  <c r="Q181"/>
  <c r="R181" s="1"/>
  <c r="Q182"/>
  <c r="R182" s="1"/>
  <c r="Q183"/>
  <c r="R183" s="1"/>
  <c r="Q184"/>
  <c r="R184" s="1"/>
  <c r="Q185"/>
  <c r="R185" s="1"/>
  <c r="Q186"/>
  <c r="R186" s="1"/>
  <c r="Q187"/>
  <c r="R187" s="1"/>
  <c r="Q188"/>
  <c r="R188" s="1"/>
  <c r="Q189"/>
  <c r="R189" s="1"/>
  <c r="Q190"/>
  <c r="R190" s="1"/>
  <c r="Q191"/>
  <c r="R191" s="1"/>
  <c r="Q192"/>
  <c r="R192" s="1"/>
  <c r="Q193"/>
  <c r="R193" s="1"/>
  <c r="Q194"/>
  <c r="R194" s="1"/>
  <c r="Q195"/>
  <c r="R195" s="1"/>
  <c r="Q196"/>
  <c r="R196" s="1"/>
  <c r="Q197"/>
  <c r="R197" s="1"/>
  <c r="Q198"/>
  <c r="R198" s="1"/>
  <c r="Q199"/>
  <c r="R199" s="1"/>
  <c r="Q200"/>
  <c r="R200" s="1"/>
  <c r="Q201"/>
  <c r="R201" s="1"/>
  <c r="Q202"/>
  <c r="R202" s="1"/>
  <c r="Q203"/>
  <c r="R203" s="1"/>
  <c r="Q204"/>
  <c r="R204" s="1"/>
  <c r="Q205"/>
  <c r="R205" s="1"/>
  <c r="Q206"/>
  <c r="R206" s="1"/>
  <c r="Q207"/>
  <c r="R207" s="1"/>
  <c r="Q208"/>
  <c r="R208" s="1"/>
  <c r="Q209"/>
  <c r="R209" s="1"/>
  <c r="Q210"/>
  <c r="R210" s="1"/>
  <c r="Q211"/>
  <c r="R211" s="1"/>
  <c r="Q212"/>
  <c r="R212" s="1"/>
  <c r="Q213"/>
  <c r="R213" s="1"/>
  <c r="Q214"/>
  <c r="R214" s="1"/>
  <c r="Q215"/>
  <c r="R215" s="1"/>
  <c r="Q216"/>
  <c r="R216" s="1"/>
  <c r="Q217"/>
  <c r="R217" s="1"/>
  <c r="Q218"/>
  <c r="R218" s="1"/>
  <c r="Q219"/>
  <c r="R219" s="1"/>
  <c r="Q220"/>
  <c r="R220" s="1"/>
  <c r="Q221"/>
  <c r="R221" s="1"/>
  <c r="Q222"/>
  <c r="R222" s="1"/>
  <c r="Q223"/>
  <c r="R223" s="1"/>
  <c r="Q224"/>
  <c r="R224" s="1"/>
  <c r="Q225"/>
  <c r="R225" s="1"/>
  <c r="Q226"/>
  <c r="R226" s="1"/>
  <c r="Q227"/>
  <c r="R227" s="1"/>
  <c r="Q228"/>
  <c r="R228" s="1"/>
  <c r="Q229"/>
  <c r="R229" s="1"/>
  <c r="Q230"/>
  <c r="R230" s="1"/>
  <c r="Q231"/>
  <c r="R231" s="1"/>
  <c r="Q232"/>
  <c r="R232" s="1"/>
  <c r="Q233"/>
  <c r="R233" s="1"/>
  <c r="Q234"/>
  <c r="R234" s="1"/>
  <c r="Q235"/>
  <c r="R235" s="1"/>
  <c r="Q236"/>
  <c r="R236" s="1"/>
  <c r="Q237"/>
  <c r="R237" s="1"/>
  <c r="Q238"/>
  <c r="R238" s="1"/>
  <c r="Q239"/>
  <c r="R239" s="1"/>
  <c r="Q240"/>
  <c r="R240" s="1"/>
  <c r="Q241"/>
  <c r="R241" s="1"/>
  <c r="Q242"/>
  <c r="R242" s="1"/>
  <c r="Q243"/>
  <c r="R243" s="1"/>
  <c r="Q244"/>
  <c r="R244" s="1"/>
  <c r="Q245"/>
  <c r="R245" s="1"/>
  <c r="Q246"/>
  <c r="R246" s="1"/>
  <c r="Q247"/>
  <c r="R247" s="1"/>
  <c r="Q248"/>
  <c r="R248" s="1"/>
  <c r="Q249"/>
  <c r="R249" s="1"/>
  <c r="Q250"/>
  <c r="R250" s="1"/>
  <c r="Q251"/>
  <c r="R251" s="1"/>
  <c r="Q252"/>
  <c r="R252" s="1"/>
  <c r="Q253"/>
  <c r="R253" s="1"/>
  <c r="Q254"/>
  <c r="R254" s="1"/>
  <c r="Q255"/>
  <c r="R255" s="1"/>
  <c r="Q256"/>
  <c r="R256" s="1"/>
  <c r="Q257"/>
  <c r="R257" s="1"/>
  <c r="Q258"/>
  <c r="R258" s="1"/>
  <c r="Q259"/>
  <c r="R259" s="1"/>
  <c r="Q260"/>
  <c r="R260" s="1"/>
  <c r="Q261"/>
  <c r="R261" s="1"/>
  <c r="Q263"/>
  <c r="R263" s="1"/>
  <c r="Q264"/>
  <c r="R264" s="1"/>
  <c r="Q265"/>
  <c r="R265" s="1"/>
  <c r="Q266"/>
  <c r="R266" s="1"/>
  <c r="Q267"/>
  <c r="R267" s="1"/>
  <c r="Q268"/>
  <c r="R268" s="1"/>
  <c r="Q269"/>
  <c r="R269" s="1"/>
  <c r="Q270"/>
  <c r="R270" s="1"/>
  <c r="Q271"/>
  <c r="R271" s="1"/>
  <c r="Q272"/>
  <c r="R272" s="1"/>
  <c r="Q273"/>
  <c r="R273" s="1"/>
  <c r="Q274"/>
  <c r="R274" s="1"/>
  <c r="Q275"/>
  <c r="R275" s="1"/>
  <c r="Q276"/>
  <c r="R276" s="1"/>
  <c r="Q277"/>
  <c r="R277" s="1"/>
  <c r="Q278"/>
  <c r="R278" s="1"/>
  <c r="Q279"/>
  <c r="R279" s="1"/>
  <c r="Q280"/>
  <c r="R280" s="1"/>
  <c r="Q281"/>
  <c r="R281" s="1"/>
  <c r="Q282"/>
  <c r="R282" s="1"/>
  <c r="Q283"/>
  <c r="R283" s="1"/>
  <c r="Q284"/>
  <c r="R284" s="1"/>
  <c r="Q285"/>
  <c r="R285" s="1"/>
  <c r="Q286"/>
  <c r="R286" s="1"/>
  <c r="Q287"/>
  <c r="R287" s="1"/>
  <c r="Q288"/>
  <c r="R288" s="1"/>
  <c r="Q289"/>
  <c r="R289" s="1"/>
  <c r="Q290"/>
  <c r="R290" s="1"/>
  <c r="Q291"/>
  <c r="R291" s="1"/>
  <c r="Q292"/>
  <c r="R292" s="1"/>
  <c r="Q293"/>
  <c r="R293" s="1"/>
  <c r="Q294"/>
  <c r="R294" s="1"/>
  <c r="Q295"/>
  <c r="R295" s="1"/>
  <c r="Q296"/>
  <c r="R296" s="1"/>
  <c r="Q297"/>
  <c r="R297" s="1"/>
  <c r="Q298"/>
  <c r="R298" s="1"/>
  <c r="Q299"/>
  <c r="R299" s="1"/>
  <c r="Q300"/>
  <c r="R300" s="1"/>
  <c r="Q301"/>
  <c r="R301" s="1"/>
  <c r="Q302"/>
  <c r="R302" s="1"/>
  <c r="Q303"/>
  <c r="R303" s="1"/>
  <c r="Q304"/>
  <c r="R304" s="1"/>
  <c r="Q305"/>
  <c r="R305" s="1"/>
  <c r="Q306"/>
  <c r="R306" s="1"/>
  <c r="Q307"/>
  <c r="R307" s="1"/>
  <c r="Q308"/>
  <c r="R308" s="1"/>
  <c r="Q309"/>
  <c r="R309" s="1"/>
  <c r="Q310"/>
  <c r="R310" s="1"/>
  <c r="Q311"/>
  <c r="R311" s="1"/>
  <c r="Q312"/>
  <c r="R312" s="1"/>
  <c r="Q313"/>
  <c r="R313" s="1"/>
  <c r="Q314"/>
  <c r="R314" s="1"/>
  <c r="Q315"/>
  <c r="R315" s="1"/>
  <c r="Q316"/>
  <c r="R316" s="1"/>
  <c r="Q317"/>
  <c r="R317" s="1"/>
  <c r="Q318"/>
  <c r="R318" s="1"/>
  <c r="Q319"/>
  <c r="R319" s="1"/>
  <c r="Q320"/>
  <c r="R320" s="1"/>
  <c r="Q321"/>
  <c r="R321" s="1"/>
  <c r="Q322"/>
  <c r="R322" s="1"/>
  <c r="Q323"/>
  <c r="R323" s="1"/>
  <c r="Q324"/>
  <c r="R324" s="1"/>
  <c r="Q325"/>
  <c r="R325" s="1"/>
  <c r="Q326"/>
  <c r="R326" s="1"/>
  <c r="Q327"/>
  <c r="R327" s="1"/>
  <c r="Q328"/>
  <c r="R328" s="1"/>
  <c r="Q329"/>
  <c r="R329" s="1"/>
  <c r="Q330"/>
  <c r="R330" s="1"/>
  <c r="Q331"/>
  <c r="R331" s="1"/>
  <c r="Q332"/>
  <c r="R332" s="1"/>
  <c r="Q333"/>
  <c r="R333" s="1"/>
  <c r="Q334"/>
  <c r="R334" s="1"/>
  <c r="Q335"/>
  <c r="R335" s="1"/>
  <c r="Q336"/>
  <c r="R336" s="1"/>
  <c r="Q337"/>
  <c r="R337" s="1"/>
  <c r="Q338"/>
  <c r="R338" s="1"/>
  <c r="Q339"/>
  <c r="R339" s="1"/>
  <c r="Q340"/>
  <c r="R340" s="1"/>
  <c r="Q341"/>
  <c r="R341" s="1"/>
  <c r="Q342"/>
  <c r="R342" s="1"/>
  <c r="Q343"/>
  <c r="R343" s="1"/>
  <c r="Q344"/>
  <c r="R344" s="1"/>
  <c r="Q345"/>
  <c r="R345" s="1"/>
  <c r="Q346"/>
  <c r="R346" s="1"/>
  <c r="Q347"/>
  <c r="R347" s="1"/>
  <c r="Q348"/>
  <c r="R348" s="1"/>
  <c r="Q349"/>
  <c r="R349" s="1"/>
  <c r="Q350"/>
  <c r="R350" s="1"/>
  <c r="Q351"/>
  <c r="R351" s="1"/>
  <c r="Q352"/>
  <c r="R352" s="1"/>
  <c r="Q353"/>
  <c r="R353" s="1"/>
  <c r="Q354"/>
  <c r="R354" s="1"/>
  <c r="Q355"/>
  <c r="R355" s="1"/>
  <c r="Q356"/>
  <c r="R356" s="1"/>
  <c r="Q357"/>
  <c r="R357" s="1"/>
  <c r="Q358"/>
  <c r="R358" s="1"/>
  <c r="Q359"/>
  <c r="R359" s="1"/>
  <c r="Q360"/>
  <c r="R360" s="1"/>
  <c r="Q361"/>
  <c r="R361" s="1"/>
  <c r="Q362"/>
  <c r="R362" s="1"/>
  <c r="Q363"/>
  <c r="R363" s="1"/>
  <c r="Q364"/>
  <c r="R364" s="1"/>
  <c r="Q365"/>
  <c r="R365" s="1"/>
  <c r="Q366"/>
  <c r="R366" s="1"/>
  <c r="Q367"/>
  <c r="R367" s="1"/>
  <c r="Q368"/>
  <c r="R368" s="1"/>
  <c r="Q369"/>
  <c r="R369" s="1"/>
  <c r="Q370"/>
  <c r="R370" s="1"/>
  <c r="Q371"/>
  <c r="R371" s="1"/>
  <c r="Q372"/>
  <c r="R372" s="1"/>
  <c r="Q373"/>
  <c r="R373" s="1"/>
  <c r="Q374"/>
  <c r="R374" s="1"/>
  <c r="Q375"/>
  <c r="R375" s="1"/>
  <c r="Q376"/>
  <c r="R376" s="1"/>
  <c r="Q377"/>
  <c r="R377" s="1"/>
  <c r="Q378"/>
  <c r="R378" s="1"/>
  <c r="Q379"/>
  <c r="R379" s="1"/>
  <c r="Q380"/>
  <c r="R380" s="1"/>
  <c r="Q381"/>
  <c r="R381" s="1"/>
  <c r="Q382"/>
  <c r="R382" s="1"/>
  <c r="Q383"/>
  <c r="R383" s="1"/>
  <c r="Q384"/>
  <c r="R384" s="1"/>
  <c r="Q385"/>
  <c r="R385" s="1"/>
  <c r="Q386"/>
  <c r="R386" s="1"/>
  <c r="Q387"/>
  <c r="R387" s="1"/>
  <c r="Q388"/>
  <c r="R388" s="1"/>
  <c r="Q389"/>
  <c r="R389" s="1"/>
  <c r="Q390"/>
  <c r="R390" s="1"/>
  <c r="Q391"/>
  <c r="R391" s="1"/>
  <c r="Q392"/>
  <c r="R392" s="1"/>
  <c r="Q393"/>
  <c r="R393" s="1"/>
  <c r="Q394"/>
  <c r="R394" s="1"/>
  <c r="Q395"/>
  <c r="R395" s="1"/>
  <c r="Q396"/>
  <c r="R396" s="1"/>
  <c r="Q397"/>
  <c r="R397" s="1"/>
  <c r="Q398"/>
  <c r="R398" s="1"/>
  <c r="Q399"/>
  <c r="R399" s="1"/>
  <c r="Q400"/>
  <c r="R400" s="1"/>
  <c r="Q401"/>
  <c r="R401" s="1"/>
  <c r="Q402"/>
  <c r="R402" s="1"/>
  <c r="Q403"/>
  <c r="R403" s="1"/>
  <c r="Q404"/>
  <c r="R404" s="1"/>
  <c r="Q405"/>
  <c r="R405" s="1"/>
  <c r="Q406"/>
  <c r="R406" s="1"/>
  <c r="Q407"/>
  <c r="R407" s="1"/>
  <c r="Q408"/>
  <c r="R408" s="1"/>
  <c r="Q409"/>
  <c r="R409" s="1"/>
  <c r="Q410"/>
  <c r="R410" s="1"/>
  <c r="Q411"/>
  <c r="R411" s="1"/>
  <c r="Q412"/>
  <c r="R412" s="1"/>
  <c r="Q413"/>
  <c r="R413" s="1"/>
  <c r="Q414"/>
  <c r="R414" s="1"/>
  <c r="Q415"/>
  <c r="R415" s="1"/>
  <c r="Q416"/>
  <c r="R416" s="1"/>
  <c r="Q417"/>
  <c r="R417" s="1"/>
  <c r="Q418"/>
  <c r="R418" s="1"/>
  <c r="Q419"/>
  <c r="R419" s="1"/>
  <c r="Q420"/>
  <c r="R420" s="1"/>
  <c r="Q421"/>
  <c r="R421" s="1"/>
  <c r="Q422"/>
  <c r="R422" s="1"/>
  <c r="Q423"/>
  <c r="R423" s="1"/>
  <c r="Q424"/>
  <c r="R424" s="1"/>
  <c r="Q425"/>
  <c r="R425" s="1"/>
  <c r="Q426"/>
  <c r="R426" s="1"/>
  <c r="Q427"/>
  <c r="R427" s="1"/>
  <c r="Q428"/>
  <c r="R428" s="1"/>
  <c r="Q429"/>
  <c r="R429" s="1"/>
  <c r="Q430"/>
  <c r="R430" s="1"/>
  <c r="Q431"/>
  <c r="R431" s="1"/>
  <c r="Q432"/>
  <c r="R432" s="1"/>
  <c r="Q433"/>
  <c r="R433" s="1"/>
  <c r="Q434"/>
  <c r="R434" s="1"/>
  <c r="Q435"/>
  <c r="R435" s="1"/>
  <c r="Q436"/>
  <c r="R436" s="1"/>
  <c r="Q437"/>
  <c r="R437" s="1"/>
  <c r="Q438"/>
  <c r="R438" s="1"/>
  <c r="Q439"/>
  <c r="R439" s="1"/>
  <c r="Q440"/>
  <c r="R440" s="1"/>
  <c r="Q441"/>
  <c r="R441" s="1"/>
  <c r="Q442"/>
  <c r="R442" s="1"/>
  <c r="Q443"/>
  <c r="R443" s="1"/>
  <c r="Q444"/>
  <c r="R444" s="1"/>
  <c r="Q445"/>
  <c r="R445" s="1"/>
  <c r="Q446"/>
  <c r="R446" s="1"/>
  <c r="Q447"/>
  <c r="R447" s="1"/>
  <c r="Q448"/>
  <c r="R448" s="1"/>
  <c r="Q449"/>
  <c r="R449" s="1"/>
  <c r="Q450"/>
  <c r="R450" s="1"/>
  <c r="Q451"/>
  <c r="R451" s="1"/>
  <c r="Q452"/>
  <c r="R452" s="1"/>
  <c r="Q453"/>
  <c r="R453" s="1"/>
  <c r="Q454"/>
  <c r="R454" s="1"/>
  <c r="Q455"/>
  <c r="R455" s="1"/>
  <c r="Q456"/>
  <c r="R456" s="1"/>
  <c r="Q457"/>
  <c r="R457" s="1"/>
  <c r="Q458"/>
  <c r="R458" s="1"/>
  <c r="Q459"/>
  <c r="R459" s="1"/>
  <c r="Q460"/>
  <c r="R460" s="1"/>
  <c r="Q461"/>
  <c r="R461" s="1"/>
  <c r="Q462"/>
  <c r="R462" s="1"/>
  <c r="Q463"/>
  <c r="R463" s="1"/>
  <c r="Q464"/>
  <c r="R464" s="1"/>
  <c r="Q465"/>
  <c r="R465" s="1"/>
  <c r="Q466"/>
  <c r="R466" s="1"/>
  <c r="Q467"/>
  <c r="R467" s="1"/>
  <c r="Q468"/>
  <c r="R468" s="1"/>
  <c r="Q469"/>
  <c r="R469" s="1"/>
  <c r="Q470"/>
  <c r="R470" s="1"/>
  <c r="Q471"/>
  <c r="R471" s="1"/>
  <c r="Q472"/>
  <c r="R472" s="1"/>
  <c r="Q473"/>
  <c r="R473" s="1"/>
  <c r="Q474"/>
  <c r="R474" s="1"/>
  <c r="Q475"/>
  <c r="R475" s="1"/>
  <c r="Q476"/>
  <c r="R476" s="1"/>
  <c r="Q477"/>
  <c r="R477" s="1"/>
  <c r="Q478"/>
  <c r="R478" s="1"/>
  <c r="Q479"/>
  <c r="R479" s="1"/>
  <c r="Q480"/>
  <c r="R480" s="1"/>
  <c r="Q481"/>
  <c r="R481" s="1"/>
  <c r="Q482"/>
  <c r="R482" s="1"/>
  <c r="Q483"/>
  <c r="R483" s="1"/>
  <c r="Q484"/>
  <c r="R484" s="1"/>
  <c r="Q485"/>
  <c r="R485" s="1"/>
  <c r="Q486"/>
  <c r="R486" s="1"/>
  <c r="Q487"/>
  <c r="R487" s="1"/>
  <c r="Q488"/>
  <c r="R488" s="1"/>
  <c r="Q489"/>
  <c r="R489" s="1"/>
  <c r="Q490"/>
  <c r="R490" s="1"/>
  <c r="Q491"/>
  <c r="R491" s="1"/>
  <c r="Q492"/>
  <c r="R492" s="1"/>
  <c r="Q493"/>
  <c r="R493" s="1"/>
  <c r="Q494"/>
  <c r="R494" s="1"/>
  <c r="Q495"/>
  <c r="R495" s="1"/>
  <c r="Q496"/>
  <c r="R496" s="1"/>
  <c r="Q497"/>
  <c r="R497" s="1"/>
  <c r="Q498"/>
  <c r="R498" s="1"/>
  <c r="Q499"/>
  <c r="R499" s="1"/>
  <c r="Q500"/>
  <c r="R500" s="1"/>
  <c r="Q501"/>
  <c r="R501" s="1"/>
  <c r="Q502"/>
  <c r="R502" s="1"/>
  <c r="Q503"/>
  <c r="R503" s="1"/>
  <c r="Q504"/>
  <c r="R504" s="1"/>
  <c r="Q505"/>
  <c r="R505" s="1"/>
  <c r="Q506"/>
  <c r="R506" s="1"/>
  <c r="Q507"/>
  <c r="R507" s="1"/>
  <c r="Q508"/>
  <c r="R508" s="1"/>
  <c r="Q509"/>
  <c r="R509" s="1"/>
  <c r="Q510"/>
  <c r="R510" s="1"/>
  <c r="Q511"/>
  <c r="R511" s="1"/>
  <c r="Q512"/>
  <c r="R512" s="1"/>
  <c r="Q513"/>
  <c r="R513" s="1"/>
  <c r="Q514"/>
  <c r="R514" s="1"/>
  <c r="Q515"/>
  <c r="R515" s="1"/>
  <c r="Q516"/>
  <c r="R516" s="1"/>
  <c r="Q517"/>
  <c r="R517" s="1"/>
  <c r="Q518"/>
  <c r="R518" s="1"/>
  <c r="Q519"/>
  <c r="R519" s="1"/>
  <c r="Q520"/>
  <c r="R520" s="1"/>
  <c r="Q521"/>
  <c r="R521" s="1"/>
  <c r="Q522"/>
  <c r="R522" s="1"/>
  <c r="Q523"/>
  <c r="R523" s="1"/>
  <c r="Q524"/>
  <c r="R524" s="1"/>
  <c r="Q525"/>
  <c r="R525" s="1"/>
  <c r="Q526"/>
  <c r="R526" s="1"/>
  <c r="Q527"/>
  <c r="R527" s="1"/>
  <c r="Q528"/>
  <c r="R528" s="1"/>
  <c r="Q529"/>
  <c r="R529" s="1"/>
  <c r="Q530"/>
  <c r="R530" s="1"/>
  <c r="Q531"/>
  <c r="R531" s="1"/>
  <c r="Q532"/>
  <c r="R532" s="1"/>
  <c r="Q533"/>
  <c r="R533" s="1"/>
  <c r="Q534"/>
  <c r="R534" s="1"/>
  <c r="Q535"/>
  <c r="R535" s="1"/>
  <c r="Q536"/>
  <c r="R536" s="1"/>
  <c r="Q537"/>
  <c r="R537" s="1"/>
  <c r="Q538"/>
  <c r="R538" s="1"/>
  <c r="Q539"/>
  <c r="R539" s="1"/>
  <c r="Q540"/>
  <c r="R540" s="1"/>
  <c r="Q541"/>
  <c r="R541" s="1"/>
  <c r="Q542"/>
  <c r="R542" s="1"/>
  <c r="Q543"/>
  <c r="R543" s="1"/>
  <c r="Q544"/>
  <c r="R544" s="1"/>
  <c r="Q545"/>
  <c r="R545" s="1"/>
  <c r="Q546"/>
  <c r="R546" s="1"/>
  <c r="Q547"/>
  <c r="R547" s="1"/>
  <c r="Q548"/>
  <c r="R548" s="1"/>
  <c r="Q549"/>
  <c r="R549" s="1"/>
  <c r="Q550"/>
  <c r="R550" s="1"/>
  <c r="Q551"/>
  <c r="R551" s="1"/>
  <c r="Q552"/>
  <c r="R552" s="1"/>
  <c r="Q553"/>
  <c r="R553" s="1"/>
  <c r="Q554"/>
  <c r="R554" s="1"/>
  <c r="Q555"/>
  <c r="R555" s="1"/>
  <c r="Q556"/>
  <c r="R556" s="1"/>
  <c r="Q557"/>
  <c r="R557" s="1"/>
  <c r="Q558"/>
  <c r="R558" s="1"/>
  <c r="Q559"/>
  <c r="R559" s="1"/>
  <c r="Q560"/>
  <c r="R560" s="1"/>
  <c r="Q561"/>
  <c r="R561" s="1"/>
  <c r="Q562"/>
  <c r="R562" s="1"/>
  <c r="Q563"/>
  <c r="R563" s="1"/>
  <c r="Q564"/>
  <c r="R564" s="1"/>
  <c r="Q565"/>
  <c r="R565" s="1"/>
  <c r="Q566"/>
  <c r="R566" s="1"/>
  <c r="Q567"/>
  <c r="R567" s="1"/>
  <c r="Q568"/>
  <c r="R568" s="1"/>
  <c r="Q569"/>
  <c r="R569" s="1"/>
  <c r="Q570"/>
  <c r="R570" s="1"/>
  <c r="Q571"/>
  <c r="R571" s="1"/>
  <c r="Q572"/>
  <c r="R572" s="1"/>
  <c r="Q573"/>
  <c r="R573" s="1"/>
  <c r="Q574"/>
  <c r="R574" s="1"/>
  <c r="Q575"/>
  <c r="R575" s="1"/>
  <c r="Q730"/>
  <c r="R730" s="1"/>
  <c r="Q731"/>
  <c r="R731" s="1"/>
  <c r="Q732"/>
  <c r="R732" s="1"/>
  <c r="Q733"/>
  <c r="R733" s="1"/>
  <c r="Q734"/>
  <c r="R734" s="1"/>
  <c r="Q735"/>
  <c r="R735" s="1"/>
  <c r="Q736"/>
  <c r="R736" s="1"/>
  <c r="Q737"/>
  <c r="R737" s="1"/>
  <c r="Q738"/>
  <c r="R738" s="1"/>
  <c r="Q739"/>
  <c r="R739" s="1"/>
  <c r="Q740"/>
  <c r="R740" s="1"/>
  <c r="Q741"/>
  <c r="R741" s="1"/>
  <c r="Q742"/>
  <c r="R742" s="1"/>
  <c r="Q743"/>
  <c r="R743" s="1"/>
  <c r="Q744"/>
  <c r="R744" s="1"/>
  <c r="Q745"/>
  <c r="R745" s="1"/>
  <c r="Q746"/>
  <c r="R746" s="1"/>
  <c r="Q747"/>
  <c r="R747" s="1"/>
  <c r="Q748"/>
  <c r="R748" s="1"/>
  <c r="Q749"/>
  <c r="R749" s="1"/>
  <c r="Q750"/>
  <c r="R750" s="1"/>
  <c r="Q751"/>
  <c r="R751" s="1"/>
  <c r="Q752"/>
  <c r="R752" s="1"/>
  <c r="Q753"/>
  <c r="R753" s="1"/>
  <c r="Q754"/>
  <c r="R754" s="1"/>
  <c r="Q755"/>
  <c r="R755" s="1"/>
  <c r="Q756"/>
  <c r="R756" s="1"/>
  <c r="Q757"/>
  <c r="R757" s="1"/>
  <c r="Q758"/>
  <c r="R758" s="1"/>
  <c r="Q759"/>
  <c r="R759" s="1"/>
  <c r="Q760"/>
  <c r="R760" s="1"/>
  <c r="Q761"/>
  <c r="R761" s="1"/>
  <c r="Q762"/>
  <c r="R762" s="1"/>
  <c r="Q763"/>
  <c r="R763" s="1"/>
  <c r="Q764"/>
  <c r="R764" s="1"/>
  <c r="Q765"/>
  <c r="R765" s="1"/>
  <c r="Q766"/>
  <c r="R766" s="1"/>
  <c r="Q767"/>
  <c r="R767" s="1"/>
  <c r="Q768"/>
  <c r="R768" s="1"/>
  <c r="Q769"/>
  <c r="R769" s="1"/>
  <c r="Q770"/>
  <c r="R770" s="1"/>
  <c r="Q771"/>
  <c r="R771" s="1"/>
  <c r="Q772"/>
  <c r="R772" s="1"/>
  <c r="Q773"/>
  <c r="R773" s="1"/>
  <c r="Q774"/>
  <c r="R774" s="1"/>
  <c r="Q775"/>
  <c r="R775" s="1"/>
  <c r="Q776"/>
  <c r="R776" s="1"/>
  <c r="Q777"/>
  <c r="R777" s="1"/>
  <c r="Q778"/>
  <c r="R778" s="1"/>
  <c r="Q779"/>
  <c r="R779" s="1"/>
  <c r="Q780"/>
  <c r="R780" s="1"/>
  <c r="Q781"/>
  <c r="R781" s="1"/>
  <c r="Q782"/>
  <c r="R782" s="1"/>
  <c r="Q783"/>
  <c r="R783" s="1"/>
  <c r="Q784"/>
  <c r="R784" s="1"/>
  <c r="Q785"/>
  <c r="R785" s="1"/>
  <c r="Q786"/>
  <c r="R786" s="1"/>
  <c r="Q787"/>
  <c r="R787" s="1"/>
  <c r="Q788"/>
  <c r="R788" s="1"/>
  <c r="Q789"/>
  <c r="R789" s="1"/>
  <c r="Q790"/>
  <c r="R790" s="1"/>
  <c r="Q791"/>
  <c r="R791" s="1"/>
  <c r="Q792"/>
  <c r="R792" s="1"/>
  <c r="Q793"/>
  <c r="R793" s="1"/>
  <c r="Q794"/>
  <c r="R794" s="1"/>
  <c r="Q795"/>
  <c r="R795" s="1"/>
  <c r="Q796"/>
  <c r="R796" s="1"/>
  <c r="Q797"/>
  <c r="R797" s="1"/>
  <c r="Q798"/>
  <c r="R798" s="1"/>
  <c r="Q799"/>
  <c r="R799" s="1"/>
  <c r="Q800"/>
  <c r="R800" s="1"/>
  <c r="Q801"/>
  <c r="R801" s="1"/>
  <c r="Q802"/>
  <c r="R802" s="1"/>
  <c r="Q803"/>
  <c r="R803" s="1"/>
  <c r="Q804"/>
  <c r="R804" s="1"/>
  <c r="Q805"/>
  <c r="R805" s="1"/>
  <c r="Q806"/>
  <c r="R806" s="1"/>
  <c r="Q807"/>
  <c r="R807" s="1"/>
  <c r="Q808"/>
  <c r="R808" s="1"/>
  <c r="Q809"/>
  <c r="R809" s="1"/>
  <c r="Q810"/>
  <c r="R810" s="1"/>
  <c r="Q811"/>
  <c r="R811" s="1"/>
  <c r="Q812"/>
  <c r="R812" s="1"/>
  <c r="Q813"/>
  <c r="R813" s="1"/>
  <c r="Q814"/>
  <c r="R814" s="1"/>
  <c r="Q815"/>
  <c r="R815" s="1"/>
  <c r="Q816"/>
  <c r="R816" s="1"/>
  <c r="Q817"/>
  <c r="R817" s="1"/>
  <c r="Q818"/>
  <c r="R818" s="1"/>
  <c r="Q819"/>
  <c r="R819" s="1"/>
  <c r="Q820"/>
  <c r="R820" s="1"/>
  <c r="Q821"/>
  <c r="R821" s="1"/>
  <c r="Q822"/>
  <c r="R822" s="1"/>
  <c r="Q823"/>
  <c r="R823" s="1"/>
  <c r="Q824"/>
  <c r="R824" s="1"/>
  <c r="Q825"/>
  <c r="R825" s="1"/>
  <c r="Q826"/>
  <c r="R826" s="1"/>
  <c r="Q827"/>
  <c r="R827" s="1"/>
  <c r="Q828"/>
  <c r="R828" s="1"/>
  <c r="Q829"/>
  <c r="R829" s="1"/>
  <c r="Q830"/>
  <c r="R830" s="1"/>
  <c r="Q831"/>
  <c r="R831" s="1"/>
  <c r="Q832"/>
  <c r="R832" s="1"/>
  <c r="Q833"/>
  <c r="R833" s="1"/>
  <c r="Q834"/>
  <c r="R834" s="1"/>
  <c r="Q835"/>
  <c r="R835" s="1"/>
  <c r="Q836"/>
  <c r="R836" s="1"/>
  <c r="Q837"/>
  <c r="R837" s="1"/>
  <c r="Q838"/>
  <c r="R838" s="1"/>
  <c r="Q839"/>
  <c r="R839" s="1"/>
  <c r="Q840"/>
  <c r="R840" s="1"/>
  <c r="Q841"/>
  <c r="R841" s="1"/>
  <c r="Q842"/>
  <c r="R842" s="1"/>
  <c r="Q843"/>
  <c r="R843" s="1"/>
  <c r="Q844"/>
  <c r="R844" s="1"/>
  <c r="Q845"/>
  <c r="R845" s="1"/>
  <c r="Q846"/>
  <c r="R846" s="1"/>
  <c r="Q847"/>
  <c r="R847" s="1"/>
  <c r="Q848"/>
  <c r="R848" s="1"/>
  <c r="Q849"/>
  <c r="R849" s="1"/>
  <c r="Q850"/>
  <c r="R850" s="1"/>
  <c r="Q851"/>
  <c r="R851" s="1"/>
  <c r="Q852"/>
  <c r="R852" s="1"/>
  <c r="Q853"/>
  <c r="R853" s="1"/>
  <c r="Q854"/>
  <c r="R854" s="1"/>
  <c r="Q855"/>
  <c r="R855" s="1"/>
  <c r="Q856"/>
  <c r="R856" s="1"/>
  <c r="Q857"/>
  <c r="R857" s="1"/>
  <c r="Q858"/>
  <c r="R858" s="1"/>
  <c r="Q859"/>
  <c r="R859" s="1"/>
  <c r="Q860"/>
  <c r="R860" s="1"/>
  <c r="Q861"/>
  <c r="R861" s="1"/>
  <c r="Q862"/>
  <c r="R862" s="1"/>
  <c r="Q863"/>
  <c r="R863" s="1"/>
  <c r="Q864"/>
  <c r="R864" s="1"/>
  <c r="Q865"/>
  <c r="R865" s="1"/>
  <c r="Q866"/>
  <c r="R866" s="1"/>
  <c r="Q867"/>
  <c r="R867" s="1"/>
  <c r="Q868"/>
  <c r="R868" s="1"/>
  <c r="Q869"/>
  <c r="R869" s="1"/>
  <c r="Q870"/>
  <c r="R870" s="1"/>
  <c r="Q871"/>
  <c r="R871" s="1"/>
  <c r="Q872"/>
  <c r="R872" s="1"/>
  <c r="Q873"/>
  <c r="R873" s="1"/>
  <c r="Q874"/>
  <c r="R874" s="1"/>
  <c r="Q875"/>
  <c r="R875" s="1"/>
  <c r="Q876"/>
  <c r="R876" s="1"/>
  <c r="Q877"/>
  <c r="R877" s="1"/>
  <c r="Q878"/>
  <c r="R878" s="1"/>
  <c r="Q879"/>
  <c r="R879" s="1"/>
  <c r="Q880"/>
  <c r="R880" s="1"/>
  <c r="Q881"/>
  <c r="R881" s="1"/>
  <c r="Q882"/>
  <c r="R882" s="1"/>
  <c r="Q883"/>
  <c r="R883" s="1"/>
  <c r="Q884"/>
  <c r="R884" s="1"/>
  <c r="Q885"/>
  <c r="R885" s="1"/>
  <c r="Q886"/>
  <c r="R886" s="1"/>
  <c r="Q887"/>
  <c r="R887" s="1"/>
  <c r="Q888"/>
  <c r="R888" s="1"/>
  <c r="Q889"/>
  <c r="R889" s="1"/>
  <c r="Q890"/>
  <c r="R890" s="1"/>
  <c r="Q891"/>
  <c r="R891" s="1"/>
  <c r="Q892"/>
  <c r="R892" s="1"/>
  <c r="Q893"/>
  <c r="R893" s="1"/>
  <c r="Q894"/>
  <c r="R894" s="1"/>
  <c r="Q895"/>
  <c r="R895" s="1"/>
  <c r="Q896"/>
  <c r="R896" s="1"/>
  <c r="Q897"/>
  <c r="R897" s="1"/>
  <c r="Q898"/>
  <c r="R898" s="1"/>
  <c r="Q899"/>
  <c r="R899" s="1"/>
  <c r="Q900"/>
  <c r="R900" s="1"/>
  <c r="Q901"/>
  <c r="R901" s="1"/>
  <c r="Q902"/>
  <c r="R902" s="1"/>
  <c r="Q903"/>
  <c r="R903" s="1"/>
  <c r="Q904"/>
  <c r="R904" s="1"/>
  <c r="Q905"/>
  <c r="R905" s="1"/>
  <c r="Q906"/>
  <c r="R906" s="1"/>
  <c r="Q907"/>
  <c r="R907" s="1"/>
  <c r="Q908"/>
  <c r="R908" s="1"/>
  <c r="Q909"/>
  <c r="R909" s="1"/>
  <c r="Q910"/>
  <c r="R910" s="1"/>
  <c r="Q911"/>
  <c r="R911" s="1"/>
  <c r="Q912"/>
  <c r="R912" s="1"/>
  <c r="Q913"/>
  <c r="R913" s="1"/>
  <c r="Q914"/>
  <c r="R914" s="1"/>
  <c r="Q915"/>
  <c r="R915" s="1"/>
  <c r="Q916"/>
  <c r="R916" s="1"/>
  <c r="Q917"/>
  <c r="R917" s="1"/>
  <c r="Q918"/>
  <c r="R918" s="1"/>
  <c r="Q919"/>
  <c r="R919" s="1"/>
  <c r="Q920"/>
  <c r="R920" s="1"/>
  <c r="Q921"/>
  <c r="R921" s="1"/>
  <c r="Q922"/>
  <c r="R922" s="1"/>
  <c r="Q923"/>
  <c r="R923" s="1"/>
  <c r="Q924"/>
  <c r="R924" s="1"/>
  <c r="Q925"/>
  <c r="R925" s="1"/>
  <c r="Q926"/>
  <c r="R926" s="1"/>
  <c r="Q948"/>
  <c r="R948" s="1"/>
  <c r="Q949"/>
  <c r="R949" s="1"/>
  <c r="Q950"/>
  <c r="R950" s="1"/>
  <c r="Q951"/>
  <c r="R951" s="1"/>
  <c r="Q952"/>
  <c r="R952" s="1"/>
  <c r="Q953"/>
  <c r="R953" s="1"/>
  <c r="Q954"/>
  <c r="R954" s="1"/>
  <c r="Q955"/>
  <c r="R955" s="1"/>
  <c r="Q956"/>
  <c r="R956" s="1"/>
  <c r="Q957"/>
  <c r="R957" s="1"/>
  <c r="Q958"/>
  <c r="R958" s="1"/>
  <c r="Q959"/>
  <c r="R959" s="1"/>
  <c r="Q960"/>
  <c r="R960" s="1"/>
  <c r="Q961"/>
  <c r="R961" s="1"/>
  <c r="Q962"/>
  <c r="R962" s="1"/>
  <c r="Q963"/>
  <c r="R963" s="1"/>
  <c r="Q964"/>
  <c r="R964" s="1"/>
  <c r="Q965"/>
  <c r="R965" s="1"/>
  <c r="Q966"/>
  <c r="R966" s="1"/>
  <c r="Q967"/>
  <c r="R967" s="1"/>
  <c r="Q968"/>
  <c r="R968" s="1"/>
  <c r="Q969"/>
  <c r="R969" s="1"/>
  <c r="Q970"/>
  <c r="R970" s="1"/>
  <c r="Q971"/>
  <c r="R971" s="1"/>
  <c r="Q972"/>
  <c r="R972" s="1"/>
  <c r="Q973"/>
  <c r="R973" s="1"/>
  <c r="Q974"/>
  <c r="R974" s="1"/>
  <c r="Q975"/>
  <c r="R975" s="1"/>
  <c r="Q976"/>
  <c r="R976" s="1"/>
  <c r="Q977"/>
  <c r="R977" s="1"/>
  <c r="Q978"/>
  <c r="R978" s="1"/>
  <c r="Q979"/>
  <c r="R979" s="1"/>
  <c r="Q980"/>
  <c r="R980" s="1"/>
  <c r="Q981"/>
  <c r="R981" s="1"/>
  <c r="Q982"/>
  <c r="R982" s="1"/>
  <c r="Q983"/>
  <c r="R983" s="1"/>
  <c r="Q984"/>
  <c r="R984" s="1"/>
  <c r="Q985"/>
  <c r="R985" s="1"/>
  <c r="Q986"/>
  <c r="R986" s="1"/>
  <c r="Q987"/>
  <c r="R987" s="1"/>
  <c r="Q988"/>
  <c r="R988" s="1"/>
  <c r="Q989"/>
  <c r="R989" s="1"/>
  <c r="Q990"/>
  <c r="R990" s="1"/>
  <c r="Q991"/>
  <c r="R991" s="1"/>
  <c r="Q992"/>
  <c r="R992" s="1"/>
  <c r="Q993"/>
  <c r="R993" s="1"/>
  <c r="Q994"/>
  <c r="R994" s="1"/>
  <c r="Q995"/>
  <c r="R995" s="1"/>
  <c r="Q996"/>
  <c r="R996" s="1"/>
  <c r="Q997"/>
  <c r="R997" s="1"/>
  <c r="Q998"/>
  <c r="R998" s="1"/>
  <c r="Q999"/>
  <c r="R999" s="1"/>
  <c r="Q1000"/>
  <c r="R1000" s="1"/>
  <c r="Q1001"/>
  <c r="R1001" s="1"/>
  <c r="Q1002"/>
  <c r="R1002" s="1"/>
  <c r="Q1003"/>
  <c r="R1003" s="1"/>
  <c r="Q1004"/>
  <c r="R1004" s="1"/>
  <c r="Q1005"/>
  <c r="R1005" s="1"/>
  <c r="Q1006"/>
  <c r="R1006" s="1"/>
  <c r="Q1007"/>
  <c r="R1007" s="1"/>
  <c r="Q1008"/>
  <c r="R1008" s="1"/>
  <c r="Q1009"/>
  <c r="R1009" s="1"/>
  <c r="Q1010"/>
  <c r="R1010" s="1"/>
  <c r="Q1011"/>
  <c r="R1011" s="1"/>
  <c r="Q1012"/>
  <c r="R1012" s="1"/>
  <c r="Q1013"/>
  <c r="R1013" s="1"/>
  <c r="Q1014"/>
  <c r="R1014" s="1"/>
  <c r="Q1015"/>
  <c r="R1015" s="1"/>
  <c r="Q1016"/>
  <c r="R1016" s="1"/>
  <c r="Q1017"/>
  <c r="R1017" s="1"/>
  <c r="Q1018"/>
  <c r="R1018" s="1"/>
  <c r="Q1019"/>
  <c r="R1019" s="1"/>
  <c r="Q1020"/>
  <c r="R1020" s="1"/>
  <c r="Q1021"/>
  <c r="R1021" s="1"/>
  <c r="Q1022"/>
  <c r="R1022" s="1"/>
  <c r="Q1023"/>
  <c r="R1023" s="1"/>
  <c r="Q1024"/>
  <c r="R1024" s="1"/>
  <c r="Q1025"/>
  <c r="R1025" s="1"/>
  <c r="Q1026"/>
  <c r="R1026" s="1"/>
  <c r="Q1027"/>
  <c r="R1027" s="1"/>
  <c r="Q1028"/>
  <c r="R1028" s="1"/>
  <c r="Q1029"/>
  <c r="R1029" s="1"/>
  <c r="Q1030"/>
  <c r="R1030" s="1"/>
  <c r="Q1031"/>
  <c r="R1031" s="1"/>
  <c r="Q1032"/>
  <c r="R1032" s="1"/>
  <c r="Q1033"/>
  <c r="R1033" s="1"/>
  <c r="Q1034"/>
  <c r="R1034" s="1"/>
  <c r="Q1035"/>
  <c r="R1035" s="1"/>
  <c r="Q1036"/>
  <c r="R1036" s="1"/>
  <c r="Q1037"/>
  <c r="R1037" s="1"/>
  <c r="Q1038"/>
  <c r="R1038" s="1"/>
  <c r="Q1039"/>
  <c r="R1039" s="1"/>
  <c r="Q1040"/>
  <c r="R1040" s="1"/>
  <c r="Q1041"/>
  <c r="R1041" s="1"/>
  <c r="Q1042"/>
  <c r="R1042" s="1"/>
  <c r="Q1043"/>
  <c r="R1043" s="1"/>
  <c r="Q1044"/>
  <c r="R1044" s="1"/>
  <c r="Q1045"/>
  <c r="R1045" s="1"/>
  <c r="Q1046"/>
  <c r="R1046" s="1"/>
  <c r="Q1047"/>
  <c r="R1047" s="1"/>
  <c r="Q2"/>
  <c r="R2" s="1"/>
  <c r="Z1049"/>
  <c r="Y1049"/>
  <c r="W1049"/>
  <c r="T1049"/>
  <c r="S1049"/>
  <c r="X1049" l="1"/>
</calcChain>
</file>

<file path=xl/sharedStrings.xml><?xml version="1.0" encoding="utf-8"?>
<sst xmlns="http://schemas.openxmlformats.org/spreadsheetml/2006/main" count="15346" uniqueCount="2427">
  <si>
    <t>Sector</t>
  </si>
  <si>
    <t>Sub-Sector</t>
  </si>
  <si>
    <t>Sub-Group</t>
  </si>
  <si>
    <t>Project / programme name</t>
  </si>
  <si>
    <t>Culture, Media and Sport</t>
  </si>
  <si>
    <t>Culture</t>
  </si>
  <si>
    <t>Gallery</t>
  </si>
  <si>
    <t>Transforming Tate Modern</t>
  </si>
  <si>
    <t>Museum</t>
  </si>
  <si>
    <t>World Conservation &amp;  Exhibitions Centre</t>
  </si>
  <si>
    <t>Media</t>
  </si>
  <si>
    <t>Mobile Infrastructure Project</t>
  </si>
  <si>
    <t>Sport</t>
  </si>
  <si>
    <t>Olympics</t>
  </si>
  <si>
    <t>Olympic and Paralympic Games</t>
  </si>
  <si>
    <t>Education</t>
  </si>
  <si>
    <t>Schools</t>
  </si>
  <si>
    <t>FCO Embassies</t>
  </si>
  <si>
    <t>Overseas</t>
  </si>
  <si>
    <t>FCO Capital Programme</t>
  </si>
  <si>
    <t>UK</t>
  </si>
  <si>
    <t>Further Education</t>
  </si>
  <si>
    <t>FE Colleges</t>
  </si>
  <si>
    <t>Capital</t>
  </si>
  <si>
    <t>Phase 2 Enhanced Renewal Grant (Skills funding agency)</t>
  </si>
  <si>
    <t>Phase 3 Enhanced Renewal Grant ERG3 (Skills Funding Agency)</t>
  </si>
  <si>
    <t>National Skills Academies</t>
  </si>
  <si>
    <t>National Skills Academy Capital Fund -2012 NSA (Skills Funding Agency)</t>
  </si>
  <si>
    <t>Town/ City</t>
  </si>
  <si>
    <t>Region</t>
  </si>
  <si>
    <t>Asset Ownership</t>
  </si>
  <si>
    <t>Economically regulated asset</t>
  </si>
  <si>
    <t>Funding Source(s)</t>
  </si>
  <si>
    <t>Scheme Status</t>
  </si>
  <si>
    <t>Southwark</t>
  </si>
  <si>
    <t>London</t>
  </si>
  <si>
    <t>Public</t>
  </si>
  <si>
    <t>No</t>
  </si>
  <si>
    <t>Started</t>
  </si>
  <si>
    <t>Westminster</t>
  </si>
  <si>
    <t>Private</t>
  </si>
  <si>
    <t>Confirmed</t>
  </si>
  <si>
    <t>Stratford</t>
  </si>
  <si>
    <t>Unknown</t>
  </si>
  <si>
    <t>Earliest construction start date</t>
  </si>
  <si>
    <t>Date in service</t>
  </si>
  <si>
    <t>On schedule</t>
  </si>
  <si>
    <t>Already started</t>
  </si>
  <si>
    <t>Yes</t>
  </si>
  <si>
    <t>Total capex cost all funding (£m)</t>
  </si>
  <si>
    <t>Total capex cost publicly funded, if different (£m)</t>
  </si>
  <si>
    <t>2013/14 (£m)</t>
  </si>
  <si>
    <t>2014/15 (£m)</t>
  </si>
  <si>
    <t>2015/16 (m)</t>
  </si>
  <si>
    <t>2016 to 2020
Estimated
(£m)</t>
  </si>
  <si>
    <t>Beyond 2020 
Estimated
(£m)</t>
  </si>
  <si>
    <t>Estimate status</t>
  </si>
  <si>
    <t>Basis of costs</t>
  </si>
  <si>
    <t>Base year</t>
  </si>
  <si>
    <t>Significant land related costs (£m)</t>
  </si>
  <si>
    <t>Finance costs where privately funded e.g. PFI (£m)</t>
  </si>
  <si>
    <t>FM or other significant 'non-construction' related costs (£m)</t>
  </si>
  <si>
    <t>Planned Procurement Route</t>
  </si>
  <si>
    <t>Expiry date for existing frameworks</t>
  </si>
  <si>
    <t>Procuring Authority</t>
  </si>
  <si>
    <t>Public source for further project details</t>
  </si>
  <si>
    <t>Data source(s)</t>
  </si>
  <si>
    <t>Notes (including details where "other" given in response to earlier questions)</t>
  </si>
  <si>
    <t>Completed cost</t>
  </si>
  <si>
    <t>Nominal</t>
  </si>
  <si>
    <t>Stand-alone</t>
  </si>
  <si>
    <t>Tate</t>
  </si>
  <si>
    <t>Bid price</t>
  </si>
  <si>
    <t>n/a</t>
  </si>
  <si>
    <t>N/a</t>
  </si>
  <si>
    <t>British Museum</t>
  </si>
  <si>
    <t>wcec@thebritishmuseum.ac.uk</t>
  </si>
  <si>
    <t>BM</t>
  </si>
  <si>
    <t>Costs shown here reflect latest forecast; profile will be subject to further revisions as work progresses.  They do not equal total capex cost because of expenditure outside the period shown here.</t>
  </si>
  <si>
    <t>Pre-procurement</t>
  </si>
  <si>
    <t>unavailable</t>
  </si>
  <si>
    <t>Restricted procedure</t>
  </si>
  <si>
    <t>DCMS</t>
  </si>
  <si>
    <t>http://www.culture.gov.uk/what_we_do/telecommunications_and_online/7781.aspx  </t>
  </si>
  <si>
    <t>ODA, LOCOG; and OPLC an d  its successor LLDC</t>
  </si>
  <si>
    <t>London 2012 and OPLC</t>
  </si>
  <si>
    <t>Olympic Programme largely complete. Transformation works costs shown post Games</t>
  </si>
  <si>
    <t>Pre-project</t>
  </si>
  <si>
    <t>Health</t>
  </si>
  <si>
    <t>NHS</t>
  </si>
  <si>
    <t>Alder Hey Children's NHS Foundation Trust</t>
  </si>
  <si>
    <t>North Tees and Hartlepool NHS Foundation Trust</t>
  </si>
  <si>
    <t>Papworth Hospital NHS Foundation Trust</t>
  </si>
  <si>
    <t>Royal Liverpool and Broadgreen</t>
  </si>
  <si>
    <t>Royal National Orthopaedic Hospital</t>
  </si>
  <si>
    <t>Sandwell and West Birmingham Acute NHS Trust</t>
  </si>
  <si>
    <t>East &amp; North Herts - LIFT Scheme -QE2</t>
  </si>
  <si>
    <t>Mersey Care NHS Trust - LIFT Scheme</t>
  </si>
  <si>
    <t xml:space="preserve">Brighton and Sussex University NHS Trust </t>
  </si>
  <si>
    <t>E &amp; N Herts NHS Trust - Lister Hospital</t>
  </si>
  <si>
    <t>Health Protection Agency - Porton Down</t>
  </si>
  <si>
    <t>West London Mental Health - Broadmoor</t>
  </si>
  <si>
    <t>Proton Beam Therapy</t>
  </si>
  <si>
    <t>Home Office</t>
  </si>
  <si>
    <t>UKBA</t>
  </si>
  <si>
    <t>Total of projects &lt;£1m</t>
  </si>
  <si>
    <t>NOMS</t>
  </si>
  <si>
    <t>Derwent Court</t>
  </si>
  <si>
    <t>Beckett House, London Bridge, Refurbishment</t>
  </si>
  <si>
    <t>Greater London Estates Consolidation Project</t>
  </si>
  <si>
    <t>West London</t>
  </si>
  <si>
    <t>IPS</t>
  </si>
  <si>
    <t>Newport Nexus House Fit Out</t>
  </si>
  <si>
    <t xml:space="preserve">IPS </t>
  </si>
  <si>
    <t>London Globe House</t>
  </si>
  <si>
    <t>The Verne, Weymouth Immigration Removal Centre</t>
  </si>
  <si>
    <t>IPCC</t>
  </si>
  <si>
    <t>Renaisance House, Warrington</t>
  </si>
  <si>
    <t>Housing &amp; Regeneration</t>
  </si>
  <si>
    <t>Housing</t>
  </si>
  <si>
    <t>Affordable Housing</t>
  </si>
  <si>
    <t>Various</t>
  </si>
  <si>
    <t>Decent Homes Backlog Allocations</t>
  </si>
  <si>
    <t>Barking and Dagenham</t>
  </si>
  <si>
    <t>Camden</t>
  </si>
  <si>
    <t>Enfield</t>
  </si>
  <si>
    <t>Hackney</t>
  </si>
  <si>
    <t>Haringey</t>
  </si>
  <si>
    <t>Havering</t>
  </si>
  <si>
    <t>Kingston upon Thames</t>
  </si>
  <si>
    <t>Lambeth</t>
  </si>
  <si>
    <t>Lewisham</t>
  </si>
  <si>
    <t>Redbridge</t>
  </si>
  <si>
    <t>Sutton</t>
  </si>
  <si>
    <t>Tower Hamlets</t>
  </si>
  <si>
    <t>Basildon</t>
  </si>
  <si>
    <t>Bassetlaw</t>
  </si>
  <si>
    <t>Blackpool</t>
  </si>
  <si>
    <t>Brighton and Hove</t>
  </si>
  <si>
    <t>Cheshire West &amp; Chester</t>
  </si>
  <si>
    <t>Chesterfield</t>
  </si>
  <si>
    <t>Corby</t>
  </si>
  <si>
    <t>Doncaster</t>
  </si>
  <si>
    <t xml:space="preserve">Durham </t>
  </si>
  <si>
    <t>Harlow</t>
  </si>
  <si>
    <t>Kingston upon Hull</t>
  </si>
  <si>
    <t>Manchester</t>
  </si>
  <si>
    <t>Melton</t>
  </si>
  <si>
    <t>Mid Devon</t>
  </si>
  <si>
    <t>North East Derbyshire</t>
  </si>
  <si>
    <t>North West Leicestershire</t>
  </si>
  <si>
    <t>Northampton</t>
  </si>
  <si>
    <t>Nottingham UA</t>
  </si>
  <si>
    <t>Salford</t>
  </si>
  <si>
    <t>Sedgemoor</t>
  </si>
  <si>
    <t>Shropshire</t>
  </si>
  <si>
    <t>South Tyneside</t>
  </si>
  <si>
    <t>Stevenage</t>
  </si>
  <si>
    <t>Stroud</t>
  </si>
  <si>
    <t>Waverley</t>
  </si>
  <si>
    <t>Wokingham</t>
  </si>
  <si>
    <t>Wolverhampton</t>
  </si>
  <si>
    <t>PFI</t>
  </si>
  <si>
    <t xml:space="preserve">Brent  Round 2 Non-HRA Housing </t>
  </si>
  <si>
    <t>Derby Non-HRA</t>
  </si>
  <si>
    <t>Kent Better Homes Active Lives  Non-HRA</t>
  </si>
  <si>
    <t>Kirklees HRA</t>
  </si>
  <si>
    <t>Lambeth HRA</t>
  </si>
  <si>
    <t>Oldham HRA</t>
  </si>
  <si>
    <t>Oldham Sheltered Housing PFI HRA</t>
  </si>
  <si>
    <t>Liverpool</t>
  </si>
  <si>
    <t>North West</t>
  </si>
  <si>
    <t>Stockton-on-Tees</t>
  </si>
  <si>
    <t>North East</t>
  </si>
  <si>
    <t>Proposed</t>
  </si>
  <si>
    <t>Cambridge</t>
  </si>
  <si>
    <t>East of England</t>
  </si>
  <si>
    <t>Planned</t>
  </si>
  <si>
    <t>Stanmore</t>
  </si>
  <si>
    <t>Smethwick</t>
  </si>
  <si>
    <t>West Midlands</t>
  </si>
  <si>
    <t>Welwyn Garden City</t>
  </si>
  <si>
    <t>Brighton</t>
  </si>
  <si>
    <t>South East</t>
  </si>
  <si>
    <t>Salisbury</t>
  </si>
  <si>
    <t>South West</t>
  </si>
  <si>
    <t>Crowthorne</t>
  </si>
  <si>
    <t>Derby</t>
  </si>
  <si>
    <t>Northern Ireland</t>
  </si>
  <si>
    <t>Newport</t>
  </si>
  <si>
    <t>Weymouth</t>
  </si>
  <si>
    <t>Warrington</t>
  </si>
  <si>
    <t>Barking</t>
  </si>
  <si>
    <t>Ilford</t>
  </si>
  <si>
    <t>Poplar</t>
  </si>
  <si>
    <t>East Of England</t>
  </si>
  <si>
    <t>Worksop</t>
  </si>
  <si>
    <t>East Midlands</t>
  </si>
  <si>
    <t>Chester</t>
  </si>
  <si>
    <t>Yorkshire &amp; The Humber</t>
  </si>
  <si>
    <t>Melton Mowbray</t>
  </si>
  <si>
    <t>Tiverton</t>
  </si>
  <si>
    <t>Coalville</t>
  </si>
  <si>
    <t>Nottingham</t>
  </si>
  <si>
    <t>West Bromwich</t>
  </si>
  <si>
    <t>Southend</t>
  </si>
  <si>
    <t>Wembley</t>
  </si>
  <si>
    <t>Kirklees</t>
  </si>
  <si>
    <t>Yorkshire &amp; the Humber</t>
  </si>
  <si>
    <t>Leeds</t>
  </si>
  <si>
    <t>Oldham</t>
  </si>
  <si>
    <t>The Trust</t>
  </si>
  <si>
    <t xml:space="preserve">peter.cockett@dh.gov.gsi.uk </t>
  </si>
  <si>
    <t xml:space="preserve">The Trust </t>
  </si>
  <si>
    <t>Existing framework</t>
  </si>
  <si>
    <t>HPA</t>
  </si>
  <si>
    <t>£2.00 m</t>
  </si>
  <si>
    <t>Home Office General Property</t>
  </si>
  <si>
    <t/>
  </si>
  <si>
    <t>Real</t>
  </si>
  <si>
    <t>Registered Providers of affordable housing</t>
  </si>
  <si>
    <t>nick.taylor@london.gov.uk</t>
  </si>
  <si>
    <t>GLA</t>
  </si>
  <si>
    <t>This line represents a funding programme across the whole of London on multiple sites in each London Borough. The figures shown represent the GLA funding for this programme and not the full costs of construction. To note that 11/12 was HCA funding and 12/13 - 14/15 is GLA funding.</t>
  </si>
  <si>
    <t>Local Authority</t>
  </si>
  <si>
    <t>Mainly procured via existing LA frameworks</t>
  </si>
  <si>
    <t>adnan.tayabali@hca.gsx.gov.uk</t>
  </si>
  <si>
    <t>HCA</t>
  </si>
  <si>
    <t>alan.johnston@hca.gsi.gov.uk</t>
  </si>
  <si>
    <t xml:space="preserve">The figures shown represent the HCA funding for this programme and not the full costs of construction. </t>
  </si>
  <si>
    <t>Info not available</t>
  </si>
  <si>
    <t>Other (include details in notes)</t>
  </si>
  <si>
    <t>Business case, data collection exercises, Spring HMT exercise</t>
  </si>
  <si>
    <t>Private Finance Initiative</t>
  </si>
  <si>
    <t xml:space="preserve">LB Brent </t>
  </si>
  <si>
    <t>anthony.riley@brent.gov.uk</t>
  </si>
  <si>
    <t>Derby Council</t>
  </si>
  <si>
    <t>Kirsty.Alldread@derby.gov.uk</t>
  </si>
  <si>
    <t>Financial proformas, business case, data collection exercises, Spring HMT exercise</t>
  </si>
  <si>
    <t xml:space="preserve">Kent County Council </t>
  </si>
  <si>
    <t>andrea.melvin@kent.gov.uk</t>
  </si>
  <si>
    <t>Kirklees Council</t>
  </si>
  <si>
    <t>Michael.Hall@kirklees.gov.uk</t>
  </si>
  <si>
    <t>Lambeth Borough Council</t>
  </si>
  <si>
    <t>'LJohnson3@lambeth.gov.uk</t>
  </si>
  <si>
    <t>Leeds City Council</t>
  </si>
  <si>
    <t>Oldham MBC</t>
  </si>
  <si>
    <t>Chris.Kelsall@oldham.gov.uk</t>
  </si>
  <si>
    <t>Oldham Metropolitan Borough Council</t>
  </si>
  <si>
    <t>tim.english@oldham.gov.uk</t>
  </si>
  <si>
    <t>Wilts Non-HRA</t>
  </si>
  <si>
    <t>Kent Non-HRA</t>
  </si>
  <si>
    <t>Stoke Non-HRA</t>
  </si>
  <si>
    <t>Woking Non-HRA</t>
  </si>
  <si>
    <t>Justice</t>
  </si>
  <si>
    <t>Court</t>
  </si>
  <si>
    <t>Brentford County Court</t>
  </si>
  <si>
    <t>Bexley Magistrates Court</t>
  </si>
  <si>
    <t>Willesden County Court</t>
  </si>
  <si>
    <t>Croydon Magistrates Court</t>
  </si>
  <si>
    <t>Bradford Magistrates Court</t>
  </si>
  <si>
    <t>Sheffield Magistrates Court</t>
  </si>
  <si>
    <t>Doncaster Magistrates Court</t>
  </si>
  <si>
    <t>SW Various Establishments</t>
  </si>
  <si>
    <t>NE Various Establishments</t>
  </si>
  <si>
    <t>Nottingham Crown Court</t>
  </si>
  <si>
    <t>Lincoln Crown Court</t>
  </si>
  <si>
    <t>Coventry Combined Court Centre</t>
  </si>
  <si>
    <t>Employment Tribunal Service Leicester (New Walk)</t>
  </si>
  <si>
    <t>Croydon Employment Tribunal</t>
  </si>
  <si>
    <t>Enfield Magistrates Court</t>
  </si>
  <si>
    <t>Harrow Crown Court</t>
  </si>
  <si>
    <t>Lambeth County Court</t>
  </si>
  <si>
    <t>Royal Courts of Justice</t>
  </si>
  <si>
    <t>Wood Green Crown Court</t>
  </si>
  <si>
    <t>Woolwich County Court</t>
  </si>
  <si>
    <t>Aberdeen SSCS Tribunal</t>
  </si>
  <si>
    <t>Darlington County Court</t>
  </si>
  <si>
    <t>Durham Crown Court</t>
  </si>
  <si>
    <t>Edinburgh Tribunal Service</t>
  </si>
  <si>
    <t>Hull Combined Court Centre</t>
  </si>
  <si>
    <t>Newcastle-upon-Tyne Combined Court Centre</t>
  </si>
  <si>
    <t>Newton Aycliffe Magistrates Court</t>
  </si>
  <si>
    <t>North Tyneside Magistrates Court</t>
  </si>
  <si>
    <t>Northallerton Magistrates Court</t>
  </si>
  <si>
    <t>Plawsworth Judges Lodgings</t>
  </si>
  <si>
    <t>Sheffield Combined Court Centre</t>
  </si>
  <si>
    <t>South Tyneside Magistrates Court</t>
  </si>
  <si>
    <t>Sunderland County Court</t>
  </si>
  <si>
    <t>Sunderland Magistrates Court</t>
  </si>
  <si>
    <t>Teesside Combined Court Centre</t>
  </si>
  <si>
    <t>Teesside Magistrates Court</t>
  </si>
  <si>
    <t>York County Court</t>
  </si>
  <si>
    <t>Birkenhead County Court</t>
  </si>
  <si>
    <t>Blackburn County Court</t>
  </si>
  <si>
    <t>Blackburn Magistrates Court</t>
  </si>
  <si>
    <t>Bolton Combined Court Centre</t>
  </si>
  <si>
    <t>Bolton Magistrates Court</t>
  </si>
  <si>
    <t>Burnley Combined Court Centre</t>
  </si>
  <si>
    <t>Chester Crown Court</t>
  </si>
  <si>
    <t>Chester Magistrates Court</t>
  </si>
  <si>
    <t>Chorley Magistrates Court</t>
  </si>
  <si>
    <t>County Court Money Claims Centre</t>
  </si>
  <si>
    <t>Kendal Magistrates Court</t>
  </si>
  <si>
    <t>Liverpool Crown Court</t>
  </si>
  <si>
    <t>Manchester Civil Justice Centre</t>
  </si>
  <si>
    <t>Manchester Crown Court (Minshull Street)</t>
  </si>
  <si>
    <t>Oldham County Court</t>
  </si>
  <si>
    <t>Preston Crown Court</t>
  </si>
  <si>
    <t>Preston Magistrates Court</t>
  </si>
  <si>
    <t>South Sefton Magistrates Court</t>
  </si>
  <si>
    <t>Trafford Magistrates Court</t>
  </si>
  <si>
    <t>Warrington County Court</t>
  </si>
  <si>
    <t>Warrington Magistrates Court</t>
  </si>
  <si>
    <t>West Cumbria Court House</t>
  </si>
  <si>
    <t>Wigan and Leigh Magistrates Court</t>
  </si>
  <si>
    <t>Wigan County Court</t>
  </si>
  <si>
    <t>Wirral Magistrates Court</t>
  </si>
  <si>
    <t>Dover Magistrates Court</t>
  </si>
  <si>
    <t>Harpenden Judges Lodgings</t>
  </si>
  <si>
    <t>Hertford Magistrates Court</t>
  </si>
  <si>
    <t>Luton and South Bedfordshire Magistrates Court</t>
  </si>
  <si>
    <t>Luton Crown Court</t>
  </si>
  <si>
    <t>Maidstone Combined Court</t>
  </si>
  <si>
    <t>Norwich Combined Court Centre</t>
  </si>
  <si>
    <t>Oxford and Southern Oxfordshire Magistrates Court</t>
  </si>
  <si>
    <t>Oxford Combined Court Centre</t>
  </si>
  <si>
    <t>St Albans Magistrates Court</t>
  </si>
  <si>
    <t>Stevenage Magistrates Court</t>
  </si>
  <si>
    <t>Watford Magistrates Court</t>
  </si>
  <si>
    <t>Barnstaple Magistrates Court</t>
  </si>
  <si>
    <t>Bath County Court</t>
  </si>
  <si>
    <t>Newton Abbot Magistrates Court</t>
  </si>
  <si>
    <t>Stroud Magistrates Court</t>
  </si>
  <si>
    <t>Swindon Magistrates Court</t>
  </si>
  <si>
    <t>Taunton Deane Magistrates Court</t>
  </si>
  <si>
    <t>Weymouth Magistrates Court</t>
  </si>
  <si>
    <t>Winchester Judges Lodgings</t>
  </si>
  <si>
    <t>Mold Magistrates Court</t>
  </si>
  <si>
    <t>Wrexham Magistrates Court</t>
  </si>
  <si>
    <t>Swansea Magistrates Court</t>
  </si>
  <si>
    <t>Swansea Crown Court</t>
  </si>
  <si>
    <t>Cardiff Civil Justice Centre</t>
  </si>
  <si>
    <t>Pontypridd County Court</t>
  </si>
  <si>
    <t>Cardiff Judges Lodgings</t>
  </si>
  <si>
    <t>Merthyr Tydfil Combined Court Centre</t>
  </si>
  <si>
    <t>Cannock Magistrates Court</t>
  </si>
  <si>
    <t>Coventry Magistrates Court</t>
  </si>
  <si>
    <t>Shrewsbury Magistrates Court</t>
  </si>
  <si>
    <t>Hereford Magistrates Court</t>
  </si>
  <si>
    <t>Kidderminster Magistrates Court</t>
  </si>
  <si>
    <t>Redditch Magistrates Court</t>
  </si>
  <si>
    <t>Walsall Magistrates Court</t>
  </si>
  <si>
    <t>Worcester Magistrates Court</t>
  </si>
  <si>
    <t>Stoke-on-Trent Combined Court</t>
  </si>
  <si>
    <t>Derby Combined Court Centre</t>
  </si>
  <si>
    <t>Leicester Magistrates Court</t>
  </si>
  <si>
    <t>Telford Magistrates Court</t>
  </si>
  <si>
    <t>Walsall County Court</t>
  </si>
  <si>
    <t>Birmingham Civil Justice Centre</t>
  </si>
  <si>
    <t>Lincoln Magistrates Court</t>
  </si>
  <si>
    <t>Northampton Combined Court</t>
  </si>
  <si>
    <t>Worcester Combined Court</t>
  </si>
  <si>
    <t>Grantham Magistrates Court</t>
  </si>
  <si>
    <t>Mansfield Magistrates and County Courts</t>
  </si>
  <si>
    <t>Reading Magistrates Court</t>
  </si>
  <si>
    <t>Uxbridge Magistrates Court</t>
  </si>
  <si>
    <t>Bow County Court</t>
  </si>
  <si>
    <t>Bromley County Court</t>
  </si>
  <si>
    <t>Ealing Magistrates Court</t>
  </si>
  <si>
    <t>Southwark Crown Court</t>
  </si>
  <si>
    <t>Highbury Corner Magistrates Court</t>
  </si>
  <si>
    <t>Camberwell Magistrates Court</t>
  </si>
  <si>
    <t>Clerkenwell and Shoreditch County Court</t>
  </si>
  <si>
    <t>Croydon Combined &amp; Magistrates Courts</t>
  </si>
  <si>
    <t>Hatton Cross Asylum &amp; Immigration Tribunal</t>
  </si>
  <si>
    <t>Thames Magistrates Court</t>
  </si>
  <si>
    <t>Wimbledon Magistrates Court</t>
  </si>
  <si>
    <t>Barkingside Magistrates Court</t>
  </si>
  <si>
    <t>Havering Magistrates Court</t>
  </si>
  <si>
    <t>Manchester Crown Court (Crown Square)</t>
  </si>
  <si>
    <t>Blackpool Magistrates Court</t>
  </si>
  <si>
    <t>Bury County Court</t>
  </si>
  <si>
    <t>Employment Tribunals Service Alexander House</t>
  </si>
  <si>
    <t>Liverpool Judges Lodgings</t>
  </si>
  <si>
    <t>St Albans Crown Court</t>
  </si>
  <si>
    <t>Hastings County Court</t>
  </si>
  <si>
    <t>Lewes Combined Court Centre</t>
  </si>
  <si>
    <t>North and East Devon Magistrates Court</t>
  </si>
  <si>
    <t>Gloucester Crown Court</t>
  </si>
  <si>
    <t>Llanelli Magistrates Court</t>
  </si>
  <si>
    <t>Columbus House - Newport</t>
  </si>
  <si>
    <t>Swansea Guildhall</t>
  </si>
  <si>
    <t>Birmingham Crown Court</t>
  </si>
  <si>
    <t>Birmingham Magistrates Court</t>
  </si>
  <si>
    <t>Wolverhampton Magistrates Court</t>
  </si>
  <si>
    <t>Stafford Combined Court Centre</t>
  </si>
  <si>
    <t>Southend Magistrates Court</t>
  </si>
  <si>
    <t>Prestatyn Magistrates Court</t>
  </si>
  <si>
    <t>Prison</t>
  </si>
  <si>
    <t>Pentonville</t>
  </si>
  <si>
    <t>Foston Hall</t>
  </si>
  <si>
    <t>Prescoed</t>
  </si>
  <si>
    <t>Werrington</t>
  </si>
  <si>
    <t>Rochester</t>
  </si>
  <si>
    <t>Leyhill</t>
  </si>
  <si>
    <t>Wymott</t>
  </si>
  <si>
    <t>Wayland</t>
  </si>
  <si>
    <t>Moorland (Open)</t>
  </si>
  <si>
    <t>Garth</t>
  </si>
  <si>
    <t>Mount</t>
  </si>
  <si>
    <t>Low Newton</t>
  </si>
  <si>
    <t>Preston</t>
  </si>
  <si>
    <t>Wealstun</t>
  </si>
  <si>
    <t>Stoke Heath</t>
  </si>
  <si>
    <t>Wetherby</t>
  </si>
  <si>
    <t>Standford Hill</t>
  </si>
  <si>
    <t>Wakefield</t>
  </si>
  <si>
    <t>Brinsford</t>
  </si>
  <si>
    <t>Swinfen Hall</t>
  </si>
  <si>
    <t>Long Lartin</t>
  </si>
  <si>
    <t>Feltham</t>
  </si>
  <si>
    <t>New Hall</t>
  </si>
  <si>
    <t>Warren Hill</t>
  </si>
  <si>
    <t>Hull</t>
  </si>
  <si>
    <t>Huntercombe</t>
  </si>
  <si>
    <t>Morton Hall</t>
  </si>
  <si>
    <t>Hindley</t>
  </si>
  <si>
    <t>Styal</t>
  </si>
  <si>
    <t>Eastwood Park</t>
  </si>
  <si>
    <t>Everthorpe</t>
  </si>
  <si>
    <t>High Down</t>
  </si>
  <si>
    <t>Erlestoke</t>
  </si>
  <si>
    <t>Deerbolt</t>
  </si>
  <si>
    <t>Bedford</t>
  </si>
  <si>
    <t>Stocken</t>
  </si>
  <si>
    <t>Chelmsford</t>
  </si>
  <si>
    <t>New Prison</t>
  </si>
  <si>
    <t>Coventry</t>
  </si>
  <si>
    <t>Reading</t>
  </si>
  <si>
    <t>Stoke-on-Trent</t>
  </si>
  <si>
    <t>Woking</t>
  </si>
  <si>
    <t>Brentford</t>
  </si>
  <si>
    <t>Bexley</t>
  </si>
  <si>
    <t>Willesden</t>
  </si>
  <si>
    <t>Croydon</t>
  </si>
  <si>
    <t>Bradford</t>
  </si>
  <si>
    <t>Sheffield</t>
  </si>
  <si>
    <t>Lincoln</t>
  </si>
  <si>
    <t>Leicester</t>
  </si>
  <si>
    <t>Harrow</t>
  </si>
  <si>
    <t>Wood Green</t>
  </si>
  <si>
    <t>Woolwich</t>
  </si>
  <si>
    <t>Darlington</t>
  </si>
  <si>
    <t>Durham</t>
  </si>
  <si>
    <t>Edinburgh</t>
  </si>
  <si>
    <t>Newcastle-upon-Tyne</t>
  </si>
  <si>
    <t>Newton Aycliffe</t>
  </si>
  <si>
    <t>North Shields</t>
  </si>
  <si>
    <t>Northallerton</t>
  </si>
  <si>
    <t>Chester-le-Street</t>
  </si>
  <si>
    <t>South Shields</t>
  </si>
  <si>
    <t>Sunderland</t>
  </si>
  <si>
    <t>Middlesbrough</t>
  </si>
  <si>
    <t>York</t>
  </si>
  <si>
    <t>Birkenhead</t>
  </si>
  <si>
    <t>Blackburn</t>
  </si>
  <si>
    <t>Bolton</t>
  </si>
  <si>
    <t>Burnley</t>
  </si>
  <si>
    <t>Chorley</t>
  </si>
  <si>
    <t>Kendal</t>
  </si>
  <si>
    <t>Sale</t>
  </si>
  <si>
    <t>Workington</t>
  </si>
  <si>
    <t>Wigan</t>
  </si>
  <si>
    <t>Dover</t>
  </si>
  <si>
    <t>Harpenden</t>
  </si>
  <si>
    <t>Hertford</t>
  </si>
  <si>
    <t>Luton</t>
  </si>
  <si>
    <t>Maidstone</t>
  </si>
  <si>
    <t>Norwich</t>
  </si>
  <si>
    <t>Oxford</t>
  </si>
  <si>
    <t>St Albans</t>
  </si>
  <si>
    <t>Watford</t>
  </si>
  <si>
    <t>Barnstaple</t>
  </si>
  <si>
    <t>Bath</t>
  </si>
  <si>
    <t>Newton Abbot</t>
  </si>
  <si>
    <t>Swindon</t>
  </si>
  <si>
    <t>Taunton</t>
  </si>
  <si>
    <t>Winchester</t>
  </si>
  <si>
    <t>Mold</t>
  </si>
  <si>
    <t>Wales</t>
  </si>
  <si>
    <t>Wrexham</t>
  </si>
  <si>
    <t>Swansea</t>
  </si>
  <si>
    <t>Cardiff</t>
  </si>
  <si>
    <t>Pontypridd</t>
  </si>
  <si>
    <t>Merthyr Tydfil</t>
  </si>
  <si>
    <t>Cannock</t>
  </si>
  <si>
    <t>Shrewsbury</t>
  </si>
  <si>
    <t>Hereford</t>
  </si>
  <si>
    <t>Kidderminster</t>
  </si>
  <si>
    <t>Redditch</t>
  </si>
  <si>
    <t>Walsall</t>
  </si>
  <si>
    <t>Worcester</t>
  </si>
  <si>
    <t>Telford</t>
  </si>
  <si>
    <t>Birmingham</t>
  </si>
  <si>
    <t>Grantham</t>
  </si>
  <si>
    <t>Mansfield</t>
  </si>
  <si>
    <t>Uxbridge</t>
  </si>
  <si>
    <t>Bow</t>
  </si>
  <si>
    <t>Bromley</t>
  </si>
  <si>
    <t>Ealing</t>
  </si>
  <si>
    <t>Highbury</t>
  </si>
  <si>
    <t>Camberwell</t>
  </si>
  <si>
    <t>City of London</t>
  </si>
  <si>
    <t>Wimbledon</t>
  </si>
  <si>
    <t>Romford</t>
  </si>
  <si>
    <t>Bury</t>
  </si>
  <si>
    <t>Hastings</t>
  </si>
  <si>
    <t>Lewes</t>
  </si>
  <si>
    <t>Exeter</t>
  </si>
  <si>
    <t>Gloucester</t>
  </si>
  <si>
    <t>Llanelli</t>
  </si>
  <si>
    <t>Stafford</t>
  </si>
  <si>
    <t>Prestatyn</t>
  </si>
  <si>
    <t>Holloway</t>
  </si>
  <si>
    <t>Pontypool</t>
  </si>
  <si>
    <t>Wotton-under-Edge</t>
  </si>
  <si>
    <t>Thetford</t>
  </si>
  <si>
    <t>Leyland</t>
  </si>
  <si>
    <t>Hemel Hempstead</t>
  </si>
  <si>
    <t>Market Drayton</t>
  </si>
  <si>
    <t>Sheerness</t>
  </si>
  <si>
    <t>Lichfield</t>
  </si>
  <si>
    <t>Evesham</t>
  </si>
  <si>
    <t>Woodbridge</t>
  </si>
  <si>
    <t>Henley On Thames</t>
  </si>
  <si>
    <t>Wilmslow</t>
  </si>
  <si>
    <t>Brough</t>
  </si>
  <si>
    <t>Devizes</t>
  </si>
  <si>
    <t>Barnard Castle</t>
  </si>
  <si>
    <t>Oakham</t>
  </si>
  <si>
    <t>TBC</t>
  </si>
  <si>
    <t>£6m</t>
  </si>
  <si>
    <t>Wiltshire</t>
  </si>
  <si>
    <t>Chris.Trowell@wiltshire.gov.uk</t>
  </si>
  <si>
    <t>Kent County Council (on behalf of the Districts)</t>
  </si>
  <si>
    <t>sara.naylor@kent.gov.uk</t>
  </si>
  <si>
    <t>Stoke City Council</t>
  </si>
  <si>
    <t>Thomas.Davies@stoke.gov.uk</t>
  </si>
  <si>
    <t>Woking Council</t>
  </si>
  <si>
    <t>Paola.Capel-Williams@woking.gov.uk</t>
  </si>
  <si>
    <t>This is an estimate based on our projected budget for 15/16 and is only intended to give one possible area of spend. It is currently to early to give stronger indications than this.</t>
  </si>
  <si>
    <t>Note - Announcement by SoS was for a budget of up to £250m. This amount has been placed for planning purposes in 15/16 but will be spread over a number of years in reality. It is currently to early to give stronger indications than this.</t>
  </si>
  <si>
    <t>Bid Price</t>
  </si>
  <si>
    <t>Existing Framework</t>
  </si>
  <si>
    <t>Portsmouth</t>
  </si>
  <si>
    <t>Scotland</t>
  </si>
  <si>
    <t>Plymouth</t>
  </si>
  <si>
    <t>Windsor</t>
  </si>
  <si>
    <t>Peterborough</t>
  </si>
  <si>
    <t>Kings Lynn</t>
  </si>
  <si>
    <t>Gosport</t>
  </si>
  <si>
    <t>Beverley</t>
  </si>
  <si>
    <t>Torpoint</t>
  </si>
  <si>
    <t>Concept</t>
  </si>
  <si>
    <t>Nuclear Decommissioning</t>
  </si>
  <si>
    <t>DSRL</t>
  </si>
  <si>
    <t>Dounreay</t>
  </si>
  <si>
    <t>Waste &amp; Materials Management</t>
  </si>
  <si>
    <t>Magnox</t>
  </si>
  <si>
    <t>Berkeley</t>
  </si>
  <si>
    <t>Bradwell</t>
  </si>
  <si>
    <t>Decommissioning</t>
  </si>
  <si>
    <t>Chapelcross</t>
  </si>
  <si>
    <t>Hinkley</t>
  </si>
  <si>
    <t>RSRL</t>
  </si>
  <si>
    <t>Harwell</t>
  </si>
  <si>
    <t>Sellafield</t>
  </si>
  <si>
    <t>Bideford</t>
  </si>
  <si>
    <t>Exmouth</t>
  </si>
  <si>
    <t>Thurso</t>
  </si>
  <si>
    <t>Southminster</t>
  </si>
  <si>
    <t>Annan</t>
  </si>
  <si>
    <t>Bridgwater</t>
  </si>
  <si>
    <t>Didcot</t>
  </si>
  <si>
    <t>Dsrl Ltd</t>
  </si>
  <si>
    <t>www.dounreay.com</t>
  </si>
  <si>
    <t>NDA New Construction subcontractor cost estimates extracted from SLC plans</t>
  </si>
  <si>
    <t>Due to time constraints, not available until next iteration</t>
  </si>
  <si>
    <t>various</t>
  </si>
  <si>
    <t>Magnox Ltd</t>
  </si>
  <si>
    <t>www.magnoxsites.co.uk</t>
  </si>
  <si>
    <t>RSRL Ltd</t>
  </si>
  <si>
    <t>www.research-sites.com</t>
  </si>
  <si>
    <t>Sellafield Ltd</t>
  </si>
  <si>
    <t>www.sellafieldsites.com</t>
  </si>
  <si>
    <t>Infrastructure</t>
  </si>
  <si>
    <t>Research</t>
  </si>
  <si>
    <t>Laboratories</t>
  </si>
  <si>
    <t>Institute for Animal Health</t>
  </si>
  <si>
    <t>CSC Hammersmith (MRC)</t>
  </si>
  <si>
    <t>Centrum Building, Norwich Research Park</t>
  </si>
  <si>
    <t>Refurbishment</t>
  </si>
  <si>
    <t>Refurbishment of Building R1 at Rutherford Appleton Laboratory</t>
  </si>
  <si>
    <t>Refurbishments of lab/office buildings and infrastructure at STFC sites (Daresbury Laboratory and UKATC Edinburgh)</t>
  </si>
  <si>
    <t>NMO Teddington</t>
  </si>
  <si>
    <t>Cyclotron building, Hammersmith</t>
  </si>
  <si>
    <t>Babraham building B930, Cambridge</t>
  </si>
  <si>
    <t>Building 383, MRC Harwell</t>
  </si>
  <si>
    <t>MolPharm plant growth facility</t>
  </si>
  <si>
    <t>Rothamstead Laboratory</t>
  </si>
  <si>
    <t>IFR Norwich</t>
  </si>
  <si>
    <t>Offices &amp; Laboratories</t>
  </si>
  <si>
    <t>UK ATC, Edinburgh</t>
  </si>
  <si>
    <t>Transport</t>
  </si>
  <si>
    <t>Roads - HA Majors</t>
  </si>
  <si>
    <t>Pre SR10 comitted starts</t>
  </si>
  <si>
    <t>M1 J10-J13</t>
  </si>
  <si>
    <t>SR10 committed starts</t>
  </si>
  <si>
    <t>A11 Fiveways to Thetford</t>
  </si>
  <si>
    <t>A23 Handcross to Warninglid</t>
  </si>
  <si>
    <t>A556 Knutsford to Bowdon</t>
  </si>
  <si>
    <t>M1 Junctions 28 to 31</t>
  </si>
  <si>
    <t>M1 Junctions 32 to 35a</t>
  </si>
  <si>
    <t>M1 Junctions 39 to 42</t>
  </si>
  <si>
    <t>M25 Junctions 23 to 27</t>
  </si>
  <si>
    <t>M25 Junctions 5 to 6/7</t>
  </si>
  <si>
    <t>M4 J19 - 20 to M5 J15 - 17</t>
  </si>
  <si>
    <t>M6 Junctions 5 to 8</t>
  </si>
  <si>
    <t>M62 Junctions 25 to 30</t>
  </si>
  <si>
    <t>Hammersmith</t>
  </si>
  <si>
    <t>Teddington</t>
  </si>
  <si>
    <t>Completed</t>
  </si>
  <si>
    <t>Haywards Heath</t>
  </si>
  <si>
    <t>£15.00m</t>
  </si>
  <si>
    <t>unknown</t>
  </si>
  <si>
    <t>not published</t>
  </si>
  <si>
    <t>BBSRC Estates</t>
  </si>
  <si>
    <t>£70.00m</t>
  </si>
  <si>
    <t>www.mrc.ac.uk/</t>
  </si>
  <si>
    <t>Imperial College, London</t>
  </si>
  <si>
    <t>£12.00m</t>
  </si>
  <si>
    <t>www.bbsrc.ac.uk/‎</t>
  </si>
  <si>
    <t>£15.00 m</t>
  </si>
  <si>
    <t>Bid Prices and Pre-procurement</t>
  </si>
  <si>
    <t>www.stfc.ac.uk/‎</t>
  </si>
  <si>
    <t>STFC</t>
  </si>
  <si>
    <t>£6m of STFC funds. Bid in place for £9m of announced science funding</t>
  </si>
  <si>
    <t>Frameworks and stand-alone</t>
  </si>
  <si>
    <t>STFC Institute Sustainability budget.</t>
  </si>
  <si>
    <t>www.bis.gov.uk/nmo</t>
  </si>
  <si>
    <t>National Measurement Office</t>
  </si>
  <si>
    <t>MRC</t>
  </si>
  <si>
    <t>IFR, Norwich</t>
  </si>
  <si>
    <t>UK SBS Account Manager</t>
  </si>
  <si>
    <t>Outturn</t>
  </si>
  <si>
    <t>Highways Agency</t>
  </si>
  <si>
    <t>Highways Agency Website (www.highways.gov.uk)</t>
  </si>
  <si>
    <t>Highways Agency Major Projects Portfolio Office</t>
  </si>
  <si>
    <t>Forecast outturn as @ end of June 2013, total capex represents the sum of the period 2011/2012 to 2015/2016.  This therefore represents the capex cost for a 5 year period (SR10 plus SR13 15/16 addition) and does not therefore necessarily represent the total outturn cost of the scheme.</t>
  </si>
  <si>
    <t>Estimated</t>
  </si>
  <si>
    <t>ECI (Early Contractor Involvement)</t>
  </si>
  <si>
    <t>Total capex represents the sum of the period 2011/2012 to 2015/2016.  This therefore represents the capex cost for a 5 year period (SR10 plus SR13 15/16 addition) and not the total outturn cost of the scheme.  2011/2012 &amp; 2012/2013 are actuals with the remaing years representing the nominal amount of funding allocated to the scheme at this time and does not therefore necessarily equate to current forecast.</t>
  </si>
  <si>
    <t>Managed Motorway Framework</t>
  </si>
  <si>
    <t>Feb 14 **</t>
  </si>
  <si>
    <t>M60 Junctions 12 to 15</t>
  </si>
  <si>
    <t>M60 Junctions 8 to 12</t>
  </si>
  <si>
    <t>M62 Junctions 18 to 20</t>
  </si>
  <si>
    <t>November 2011 Autumn Statement (Growth Scheme)</t>
  </si>
  <si>
    <t>A14 Kettering Bypass</t>
  </si>
  <si>
    <t>A45 / A46 Tollbar End</t>
  </si>
  <si>
    <t>A453 Widening</t>
  </si>
  <si>
    <t>M1 / M6 Junction 19 Improvement</t>
  </si>
  <si>
    <t>November 2011 Autumn Statement (Growth Scheme) &amp; November 2012 Autumn Statement (Pilot Acceleration)</t>
  </si>
  <si>
    <t>M3 Junctions 2 to 4a</t>
  </si>
  <si>
    <t>M6 Junctions 10a to 13</t>
  </si>
  <si>
    <t>November 2012 Autumn Statement (Funded for Delivery)</t>
  </si>
  <si>
    <t>A5-M1 Link Road</t>
  </si>
  <si>
    <t>M25 Junction 30</t>
  </si>
  <si>
    <t>A1 Leeming to Barton</t>
  </si>
  <si>
    <t>A1 Lobley Hill</t>
  </si>
  <si>
    <t>A30 Temple Carblake</t>
  </si>
  <si>
    <t>November 2012 Autumn Statement (Pilot Acceleration Scheme)</t>
  </si>
  <si>
    <t>A160 / A180 Immingham</t>
  </si>
  <si>
    <t>SR13 Funded for Delivery</t>
  </si>
  <si>
    <t>A19 Testos</t>
  </si>
  <si>
    <t>A21 Tonbridge to Pembury</t>
  </si>
  <si>
    <t>A27 Chichester Bypass</t>
  </si>
  <si>
    <t>A38 Derby Junctions</t>
  </si>
  <si>
    <t>A63 Castle Street</t>
  </si>
  <si>
    <t>M20 Junction 10a</t>
  </si>
  <si>
    <t>M54 / M6 / M6 Toll</t>
  </si>
  <si>
    <t>M4 J3 - J12 Managed Motorway</t>
  </si>
  <si>
    <t>A19/A1058 Coast Road</t>
  </si>
  <si>
    <t>M6 J16-19</t>
  </si>
  <si>
    <t>M5 J4a-6</t>
  </si>
  <si>
    <t>M1 J24-25</t>
  </si>
  <si>
    <t>M1 J13-19</t>
  </si>
  <si>
    <t>M23 J8-10a</t>
  </si>
  <si>
    <t>M60 J24-27 &amp; J1-4</t>
  </si>
  <si>
    <t>M62 J10-12</t>
  </si>
  <si>
    <t>M6 J21a-26</t>
  </si>
  <si>
    <t>M56 J6-8</t>
  </si>
  <si>
    <t>M6 J13-15</t>
  </si>
  <si>
    <t>M6 J2-4</t>
  </si>
  <si>
    <t>M27 J4-11</t>
  </si>
  <si>
    <t>M3 J9-14</t>
  </si>
  <si>
    <t>M20 J3-5</t>
  </si>
  <si>
    <t>A2 Ebbsfleet</t>
  </si>
  <si>
    <t>A2 Bean</t>
  </si>
  <si>
    <t>Police Forces</t>
  </si>
  <si>
    <t>Avon &amp; somerset</t>
  </si>
  <si>
    <t>Projects &lt; £1m</t>
  </si>
  <si>
    <t>Projects &gt; £1m</t>
  </si>
  <si>
    <t>Repair/Maintenance</t>
  </si>
  <si>
    <t>Bedfordshire</t>
  </si>
  <si>
    <t>British transport Police</t>
  </si>
  <si>
    <t>Cambridgeshire constabulary</t>
  </si>
  <si>
    <t>Cheshire Constabulary</t>
  </si>
  <si>
    <t xml:space="preserve">Cleveland </t>
  </si>
  <si>
    <t>Cumbria</t>
  </si>
  <si>
    <t>Derbyshire</t>
  </si>
  <si>
    <t>Devon and Cornwall</t>
  </si>
  <si>
    <t>Air Support Building</t>
  </si>
  <si>
    <t>Barnstaple Custody refurbishment and improvement</t>
  </si>
  <si>
    <t>Braunton NHB</t>
  </si>
  <si>
    <t>Camborne Custody refurbishment and improvement</t>
  </si>
  <si>
    <t>Chudleigh NHB - Remove Line</t>
  </si>
  <si>
    <t xml:space="preserve">Mid Devon Rationalisation Programme </t>
  </si>
  <si>
    <t>Dartmouth NHB</t>
  </si>
  <si>
    <t>Exeter Custody &amp; Police Office</t>
  </si>
  <si>
    <t xml:space="preserve">Exeter Custody refurbishment and improvement </t>
  </si>
  <si>
    <t>Exmouth NHB</t>
  </si>
  <si>
    <t>Force Enquiry Centre</t>
  </si>
  <si>
    <t>Isles of Scilly Custody refurbishment and improvement</t>
  </si>
  <si>
    <t>Liskeard Police Station</t>
  </si>
  <si>
    <t>Newquay Custody refurbishment and improvement</t>
  </si>
  <si>
    <t>Okehampton Hub</t>
  </si>
  <si>
    <t>Perranporth Local Police Base</t>
  </si>
  <si>
    <t>Plymouth Charles Cross Custody refurbishment and improvement</t>
  </si>
  <si>
    <t>Plymstock NHB</t>
  </si>
  <si>
    <t>Redruth Police Station NHB</t>
  </si>
  <si>
    <t>South Brent NHB</t>
  </si>
  <si>
    <t>St Blazey NHB</t>
  </si>
  <si>
    <t>Torbay Rationalisation</t>
  </si>
  <si>
    <t>Torquay Custody refurbishment and improvement</t>
  </si>
  <si>
    <t>Tregony NHB</t>
  </si>
  <si>
    <t>Truro Police Office</t>
  </si>
  <si>
    <t>New Wadebridge Police Station</t>
  </si>
  <si>
    <t>Axminster Local  Police Base</t>
  </si>
  <si>
    <t>Other Custody Capital Works</t>
  </si>
  <si>
    <t>Hayle NHB</t>
  </si>
  <si>
    <t>Cranbrook</t>
  </si>
  <si>
    <t>Looe NHB</t>
  </si>
  <si>
    <t>New Plympton Police Station</t>
  </si>
  <si>
    <t>Torrington NHB</t>
  </si>
  <si>
    <t>Budleigh Salterton</t>
  </si>
  <si>
    <t>Ilfracombe NHB</t>
  </si>
  <si>
    <t>Saltash NHB</t>
  </si>
  <si>
    <t>Exeter Heavitree Rd Police Station</t>
  </si>
  <si>
    <t>Callington NHB</t>
  </si>
  <si>
    <t>HQ Site - Duct Work</t>
  </si>
  <si>
    <t>Helston NHB</t>
  </si>
  <si>
    <t>Charles Cross Refurbishment</t>
  </si>
  <si>
    <t>St Austell Refurbishment</t>
  </si>
  <si>
    <t>Camborne refurbishment</t>
  </si>
  <si>
    <t>St Ives NHB</t>
  </si>
  <si>
    <t>Crownhill Refurbishment</t>
  </si>
  <si>
    <t>Newton Abbot Refurbishment</t>
  </si>
  <si>
    <t>Barnstaple refurbishment</t>
  </si>
  <si>
    <t>Bideford Refurbishment</t>
  </si>
  <si>
    <t>Launceston refurbishment</t>
  </si>
  <si>
    <t>Newquay refurbishment</t>
  </si>
  <si>
    <t>Penzance Refurbishment</t>
  </si>
  <si>
    <t>Property Store</t>
  </si>
  <si>
    <t>Repair and Maintenance - Revenue C02</t>
  </si>
  <si>
    <t>Essex</t>
  </si>
  <si>
    <t>Gloucestershire</t>
  </si>
  <si>
    <t>Greater Manchester</t>
  </si>
  <si>
    <t>Gwent</t>
  </si>
  <si>
    <t>Hertfordshire</t>
  </si>
  <si>
    <t>Humberside</t>
  </si>
  <si>
    <t>Lancashire</t>
  </si>
  <si>
    <t>London Metropolitan</t>
  </si>
  <si>
    <t>Merseyside</t>
  </si>
  <si>
    <t>Norfolk</t>
  </si>
  <si>
    <t>North Wales</t>
  </si>
  <si>
    <t>North Yorkshire</t>
  </si>
  <si>
    <t>Northamptonshire</t>
  </si>
  <si>
    <t>Northumbria</t>
  </si>
  <si>
    <t>Nottinghamshire</t>
  </si>
  <si>
    <t>South Wales</t>
  </si>
  <si>
    <t>Suffolk</t>
  </si>
  <si>
    <t>Surrey</t>
  </si>
  <si>
    <t>Warwickshire</t>
  </si>
  <si>
    <t>West Mercia</t>
  </si>
  <si>
    <t>West Yorkshire</t>
  </si>
  <si>
    <t>Roads - HA Renewals</t>
  </si>
  <si>
    <t>HA renewals</t>
  </si>
  <si>
    <t>M25DBFO M4 Elevated Piers</t>
  </si>
  <si>
    <t>MWS0738 R167 M6 Gravelly Hill</t>
  </si>
  <si>
    <t>M5 Piffs Elm Thaumasite Wks C</t>
  </si>
  <si>
    <t>M3 J3-4 Drainage Renewal</t>
  </si>
  <si>
    <t>Roads- LA Majors</t>
  </si>
  <si>
    <t>PFI projects in operation</t>
  </si>
  <si>
    <t>A130 PFI</t>
  </si>
  <si>
    <t>Other</t>
  </si>
  <si>
    <t>A6 to Manchester Airport Relief Road</t>
  </si>
  <si>
    <t>Birmingham Highway Maintenance PFI</t>
  </si>
  <si>
    <t>Highways Maintenance Block Funding</t>
  </si>
  <si>
    <t>PFI projects in procurement</t>
  </si>
  <si>
    <t>Hounslow Highway Maintenance PFI</t>
  </si>
  <si>
    <t>Integrated Transport Block</t>
  </si>
  <si>
    <t>Isle of Wight Highway Maintenance PFI</t>
  </si>
  <si>
    <t>Local Authority Major Schemes - Committed and Approved</t>
  </si>
  <si>
    <t>Local Authority Major Schemes - Development Pool</t>
  </si>
  <si>
    <t>Local Sustainable Transport Fund</t>
  </si>
  <si>
    <t>Mersey Gateway</t>
  </si>
  <si>
    <t>Nottingham Express Transit Phase 1, PFI</t>
  </si>
  <si>
    <t>Nottingham Express Transit Phase 2 PFI</t>
  </si>
  <si>
    <t>Portsmouth Highways Maintenance PFI</t>
  </si>
  <si>
    <t>Sheffield Highway Maintenance PFI</t>
  </si>
  <si>
    <t>Highway Agency capital renewals</t>
  </si>
  <si>
    <t>M180 J4 - J5</t>
  </si>
  <si>
    <t>M5 J13 STROUDWATERI/C BRIDGE C</t>
  </si>
  <si>
    <t>Gateshead</t>
  </si>
  <si>
    <t>Penrith</t>
  </si>
  <si>
    <t>Braunton</t>
  </si>
  <si>
    <t>Camborne</t>
  </si>
  <si>
    <t>Chudleigh</t>
  </si>
  <si>
    <t>Dartmouth</t>
  </si>
  <si>
    <t>St Mary's</t>
  </si>
  <si>
    <t>Launceston</t>
  </si>
  <si>
    <t>Liskeard</t>
  </si>
  <si>
    <t>Newquay</t>
  </si>
  <si>
    <t>Okehampton</t>
  </si>
  <si>
    <t>Perranporth</t>
  </si>
  <si>
    <t>Plymstock</t>
  </si>
  <si>
    <t>Redruth</t>
  </si>
  <si>
    <t>South Brent</t>
  </si>
  <si>
    <t>Par</t>
  </si>
  <si>
    <t>Torquay</t>
  </si>
  <si>
    <t>Tregony</t>
  </si>
  <si>
    <t>Truro</t>
  </si>
  <si>
    <t>Wadebridge</t>
  </si>
  <si>
    <t>Axminster</t>
  </si>
  <si>
    <t>Hayle</t>
  </si>
  <si>
    <t>Looe</t>
  </si>
  <si>
    <t>Torrington</t>
  </si>
  <si>
    <t>Ilfracombe</t>
  </si>
  <si>
    <t>Saltash</t>
  </si>
  <si>
    <t>Callington</t>
  </si>
  <si>
    <t>Heslton</t>
  </si>
  <si>
    <t>St Austell</t>
  </si>
  <si>
    <t>St Ives</t>
  </si>
  <si>
    <t>Penzance</t>
  </si>
  <si>
    <t>Cheltenham</t>
  </si>
  <si>
    <t>Coleford</t>
  </si>
  <si>
    <t>Grimsby</t>
  </si>
  <si>
    <t>Scunthorpe</t>
  </si>
  <si>
    <t>Hessle</t>
  </si>
  <si>
    <t xml:space="preserve">Wales </t>
  </si>
  <si>
    <t>Llanwit Major</t>
  </si>
  <si>
    <t>OPCC</t>
  </si>
  <si>
    <t xml:space="preserve">West Midlands </t>
  </si>
  <si>
    <t xml:space="preserve">Public </t>
  </si>
  <si>
    <t>Stockport</t>
  </si>
  <si>
    <t>no</t>
  </si>
  <si>
    <t>Southampton</t>
  </si>
  <si>
    <t>yes</t>
  </si>
  <si>
    <t>annual grant funding</t>
  </si>
  <si>
    <t>programme</t>
  </si>
  <si>
    <t>Programme</t>
  </si>
  <si>
    <t>Design &amp; Build</t>
  </si>
  <si>
    <t>2011</t>
  </si>
  <si>
    <t>Forecast outturn as @ end of June 2013, total capex represents the sum of the period 2011/2012 to 2015/2016.  This therefore represents the capex cost for a 5 year period (SR10 plus SR13 15/16 addition) and does not therefore necessarily represent the total outturn cost of the scheme.  The figures included reflect the 50% DfT/HA contribution/funding allocation with the other 50% being funded by Cornwall County Council.</t>
  </si>
  <si>
    <t>Scheme funded for delivery in SR13 announcement</t>
  </si>
  <si>
    <t>Tendered mini-competitions</t>
  </si>
  <si>
    <t>Includes a range of projects all of which are below £1m</t>
  </si>
  <si>
    <t>OJEU</t>
  </si>
  <si>
    <t>Competitive tender</t>
  </si>
  <si>
    <t>Includes a range of projects below the value of £25k</t>
  </si>
  <si>
    <t>Famework</t>
  </si>
  <si>
    <t>Cambridgeshire PCC</t>
  </si>
  <si>
    <t>Cambridgeshire Constabulary Capital Programme</t>
  </si>
  <si>
    <t>Cambridgeshire Police Authority</t>
  </si>
  <si>
    <t>Framework</t>
  </si>
  <si>
    <t>£0.30m</t>
  </si>
  <si>
    <t xml:space="preserve">Budgets  subject to outcome of estate review </t>
  </si>
  <si>
    <t>Existing framework or tender if not included</t>
  </si>
  <si>
    <t>£0.45m</t>
  </si>
  <si>
    <t xml:space="preserve">Existing maintenance framework  </t>
  </si>
  <si>
    <t>Business case / estimate</t>
  </si>
  <si>
    <t>traditional tender</t>
  </si>
  <si>
    <t>www.cumbria.police.uk</t>
  </si>
  <si>
    <t>Estates strategy</t>
  </si>
  <si>
    <t>Final bids</t>
  </si>
  <si>
    <t>Pre tender estimates</t>
  </si>
  <si>
    <t>Competiitive dialogue / EU tender</t>
  </si>
  <si>
    <t>2012</t>
  </si>
  <si>
    <t>Police &amp; Crime Commissioner of Devon and Cornwall</t>
  </si>
  <si>
    <t>http://www.devon-cornwall.police.uk/ContactUs/EmailContactForms/Pages/ProcumentEnquiry.aspx</t>
  </si>
  <si>
    <t>Devon &amp; Cornwall Police  - Capital Programme Monitoring 2012/13 Q3</t>
  </si>
  <si>
    <t>2014/15</t>
  </si>
  <si>
    <t>PCC for Gloucestershire</t>
  </si>
  <si>
    <t>Pre-Project</t>
  </si>
  <si>
    <t>Existing framework/ Tender</t>
  </si>
  <si>
    <t>YorBuild + In House Procurement</t>
  </si>
  <si>
    <t>East Riding of Yorkshire Council Yorbuild</t>
  </si>
  <si>
    <t>Regional Procurement</t>
  </si>
  <si>
    <t>YorBuild</t>
  </si>
  <si>
    <t>Regional + European Procurement(Balfour Beatty)</t>
  </si>
  <si>
    <t>East Riding of Yorkshire Council YorBuild</t>
  </si>
  <si>
    <t>Budget Allocation/nominal</t>
  </si>
  <si>
    <t>Existing framework agreement and traditional competitive tender depending on individual scheme criteria.</t>
  </si>
  <si>
    <t>Police &amp; Crime Commissioner for Lancashire</t>
  </si>
  <si>
    <t>£500K - consultant/design costs</t>
  </si>
  <si>
    <t xml:space="preserve">Traditional competitive tender, framework or OJEU to be determined for individual schemes. </t>
  </si>
  <si>
    <t>The two major capital schemes identified on the Estates accommodation strategy (Accrington and Blackpool) will be procured separately. All procurement options currently being considered, however Blackpool due to the value with be either framework or OJEU.</t>
  </si>
  <si>
    <t>Existing Framework (see notes)</t>
  </si>
  <si>
    <t>see notes</t>
  </si>
  <si>
    <t>Metropolitan Police Authority</t>
  </si>
  <si>
    <t>Selling to the Metropolitan Police Service.
The Metropolitan Police Service (MPS) spends on average £1billion each year on goods, services and works to support operational policing across Greater London. The MPS’s Procurement Services department co-ordinates procurement activity related to this expenditure across three broad categories:
    Information and Communications Technology
    Corporate and Operational Police Procurement
    Property
http://www.met.police.uk/procurement/index.htm. 
The www.bluelight.gov.uk site provides an E-Tendering solution available to all Emergency Services. A large number of Police Authorities and Fire &amp; Rescue Services have signed up, a list of which can be found on the Member Authorities link on the left hand side.
https://www.bluelight.gov.uk/portal/cms.nsf/vHomePage/fSection?OpenDocument</t>
  </si>
  <si>
    <t>MOPAC/MPS Estate Strategy 2012-2016</t>
  </si>
  <si>
    <t>Existing Framework in use. MPS Intermediate Works Frameworks. IESE South Eats and London Major Project Framework. GPS Estates and PM and Design Frameworks.
80% Framework; 10% OJEU; 10% selective tendering</t>
  </si>
  <si>
    <t>MOPAC/MPS Estate Strategy 2012-2017</t>
  </si>
  <si>
    <t>MOPAC/MPS Estate Strategy 2012-2018</t>
  </si>
  <si>
    <t>Existing In-house Framework</t>
  </si>
  <si>
    <t>Merseyside PCC</t>
  </si>
  <si>
    <t>Proposed Budgets may vary subject to variations and prorities of The Police &amp; Crime Commissioner.</t>
  </si>
  <si>
    <t>Estimated based on new site re-build or re-provision costs.</t>
  </si>
  <si>
    <t>Currently unknown.  But some land and building sale capital receipts proposed to be attained as part of projects.</t>
  </si>
  <si>
    <t>Traditional internal borrowing.</t>
  </si>
  <si>
    <t>Traditional building tender per project.</t>
  </si>
  <si>
    <t>The Police &amp; Crime Commissioner for Norfolk</t>
  </si>
  <si>
    <t>Duncan Potter BSc(Hons) MBA MRICS - Estates Manager, 01953 425540, Norfolk &amp; Suffolk Constabularies, Jubilee House, Falconers Chase, Norfolk, NR18 0WW.  Email: potterd@norfolk.pnn.police.uk</t>
  </si>
  <si>
    <t>Based on current budget allcoation for planned fabric &amp; M&amp;E maintenance.</t>
  </si>
  <si>
    <t>Part of current base Estates revenue budget.</t>
  </si>
  <si>
    <t>Linked to exisitng Building Maintenance contract for M&amp;E - and building fabric works tendered per project.</t>
  </si>
  <si>
    <t xml:space="preserve">PCC North Wales </t>
  </si>
  <si>
    <t>Ian Poole, Projects Manager, North Wales Police, Facilities Management Department, Ffordd William Morgan, St Asaph Business Park, Denbighshire, Wales. LL17 OHQ</t>
  </si>
  <si>
    <t>Estate Strategy 2012-16 capital programme</t>
  </si>
  <si>
    <t>Frameworks</t>
  </si>
  <si>
    <t>Andy Mayers, Operations Manager, North Wales Police, Facilities Management Department, Ffordd William Morgan, St Asaph Business Park, Denbighshire, Wales. LL17 OHQ</t>
  </si>
  <si>
    <t>Maintenance Budgets</t>
  </si>
  <si>
    <t>Exiting Maintenance Contracts</t>
  </si>
  <si>
    <t>Existing maintenance contracts and other frameworks.</t>
  </si>
  <si>
    <t>Estates Strategy and general maintenance strategy</t>
  </si>
  <si>
    <t>OJEU for construction</t>
  </si>
  <si>
    <t>Existing frameworks if they exist</t>
  </si>
  <si>
    <t>Police and Crime Commissioner for Northumbria</t>
  </si>
  <si>
    <t>Contract Awarded</t>
  </si>
  <si>
    <t>Contract for build has already been awarded</t>
  </si>
  <si>
    <t>Currently being discussed - In Project Phase</t>
  </si>
  <si>
    <t>The Police &amp; Crime Commissioner for Suffolk</t>
  </si>
  <si>
    <t>Subject to ongoing budget review and tender processes</t>
  </si>
  <si>
    <t>Based on current budget</t>
  </si>
  <si>
    <t>Framework &amp; indiivudal tenders</t>
  </si>
  <si>
    <t>PCC Surrey</t>
  </si>
  <si>
    <t>Chris Jackson - Facilities Manager, 01483 637975 email jackson8260@surrey.pnn.police.uk Post to: Surrey police PO Box 101, Guildford Gu1 9PE</t>
  </si>
  <si>
    <t>certainty</t>
  </si>
  <si>
    <t>Fixed price</t>
  </si>
  <si>
    <t>IESE Framework</t>
  </si>
  <si>
    <t>Contracts awarded under existing frameworks</t>
  </si>
  <si>
    <t>Contracts awarded under frameworks</t>
  </si>
  <si>
    <t>Contracts awarded under  frameworks</t>
  </si>
  <si>
    <t xml:space="preserve">Total budget based on current programme however may vary subject to reviews </t>
  </si>
  <si>
    <t xml:space="preserve">Based on budgets for known projects and agreed minor works programme </t>
  </si>
  <si>
    <t xml:space="preserve">Youbuild/consult Frameworks and Direct Contracts </t>
  </si>
  <si>
    <t>The Police &amp; Crime Commissioner for West Yorkshire</t>
  </si>
  <si>
    <t xml:space="preserve">Based on allocated budgets for a number of proposed rationalisation and refurbisment projects </t>
  </si>
  <si>
    <t xml:space="preserve">Youbuild Framework and Direct Contracts </t>
  </si>
  <si>
    <t>Rates via Tendered Contract and historic information</t>
  </si>
  <si>
    <t xml:space="preserve">OJEU Tender </t>
  </si>
  <si>
    <t>Highways Agency estimates supplied to ERG</t>
  </si>
  <si>
    <t>Does not include maintenance - figures in annual report do</t>
  </si>
  <si>
    <t>Local Highways Authority</t>
  </si>
  <si>
    <t>HMT PFI 6-monthly return (updated by LA)</t>
  </si>
  <si>
    <t>Note that these projects are now operational and no longer in construction</t>
  </si>
  <si>
    <t>Annual amounts are Capital amounts.</t>
  </si>
  <si>
    <t>DfT records</t>
  </si>
  <si>
    <t>This entry relates to the highways maintenance  Block for 2011/12 to 2014/15 which is capital grant allocated to authorities by formula and not ring-fenced.</t>
  </si>
  <si>
    <t>Annual amounts are Capital amounts. Assume "planned" status means "in procurement"</t>
  </si>
  <si>
    <t>This entry relates to the Integrated Transport Block for 2011/12 to 2014/15 which is capital grant allocated to authorities by formula and not ring-fenced.</t>
  </si>
  <si>
    <t xml:space="preserve">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t>
  </si>
  <si>
    <t xml:space="preserve">Decisions have now been made on all schemes in the Development Pool - apart from 3, where a decision has been deferred until c.May 2012.  </t>
  </si>
  <si>
    <t>Bids are limited to £50m, comprising packages of resource and capital measures.</t>
  </si>
  <si>
    <t>Prequalification procurement process complete February 2012 and proceeding with three shortlisted consortia.</t>
  </si>
  <si>
    <t>Waste</t>
  </si>
  <si>
    <t>PFI Projects</t>
  </si>
  <si>
    <t>Barnsley Doncaster Rotherham (BDR)</t>
  </si>
  <si>
    <t>Cornwall</t>
  </si>
  <si>
    <t>Essex County Council &amp; Southend Borough Council</t>
  </si>
  <si>
    <t>Greater Manchester Waste Disposal Authority</t>
  </si>
  <si>
    <t>Herefordshire &amp; Worcestershire</t>
  </si>
  <si>
    <t>Hertfordshire County Council</t>
  </si>
  <si>
    <t>Norfolk County Council</t>
  </si>
  <si>
    <t>Nottinghamshire County Council</t>
  </si>
  <si>
    <t>Shropshire Waste Partnership</t>
  </si>
  <si>
    <t>South Tyne &amp; Wear Partnership</t>
  </si>
  <si>
    <t>South West Devon Waste Partnership (Plymouth/Torbay/Devon*)</t>
  </si>
  <si>
    <t>Staffordshire County Council</t>
  </si>
  <si>
    <t>Suffolk County Council</t>
  </si>
  <si>
    <t>Surrey County Council</t>
  </si>
  <si>
    <t>Wakefield Metropolitan District Council</t>
  </si>
  <si>
    <t>PPP Projects</t>
  </si>
  <si>
    <t xml:space="preserve">Central Bedfordshire </t>
  </si>
  <si>
    <t>Bradford Metropolitan District Council</t>
  </si>
  <si>
    <t>Buckinghamshire</t>
  </si>
  <si>
    <t>Cumbria County Council</t>
  </si>
  <si>
    <t xml:space="preserve">Derby City Council and Derbyshire County Council </t>
  </si>
  <si>
    <t>Devon CC - Devon, Exeter energy from waste</t>
  </si>
  <si>
    <t>Ferrybridge</t>
  </si>
  <si>
    <t>Gloucestershire County Council</t>
  </si>
  <si>
    <t>Lincolnshire CC waste PPP</t>
  </si>
  <si>
    <t>Merseyside Waste DA</t>
  </si>
  <si>
    <t>Milton Keynes Waste Management Project</t>
  </si>
  <si>
    <t>North Lincolnshire Waste Management Project</t>
  </si>
  <si>
    <t>North London Waste Authority - Fuel use</t>
  </si>
  <si>
    <t>North London Waste Authority - Waste Services</t>
  </si>
  <si>
    <t>North Yorkshire &amp; City of York</t>
  </si>
  <si>
    <t>Oxfordshire CC - Ardley</t>
  </si>
  <si>
    <t>Peterborough City Council Waste PPP Project</t>
  </si>
  <si>
    <t xml:space="preserve">South London Waste Partnership </t>
  </si>
  <si>
    <t>West Sussex County Council Waste Management</t>
  </si>
  <si>
    <t>West London Waste Authority</t>
  </si>
  <si>
    <t>Wigan Council Waste to Energy project</t>
  </si>
  <si>
    <t>Wiltshire Council  Waste PPP project</t>
  </si>
  <si>
    <t>Hatfield</t>
  </si>
  <si>
    <t>Ipswich</t>
  </si>
  <si>
    <t>Castleford</t>
  </si>
  <si>
    <t>Buckingham</t>
  </si>
  <si>
    <t>Barrow</t>
  </si>
  <si>
    <t>Knottingley</t>
  </si>
  <si>
    <t>Stonehouse</t>
  </si>
  <si>
    <t>Milton Keynes</t>
  </si>
  <si>
    <t>Harrogate</t>
  </si>
  <si>
    <t>Bicester</t>
  </si>
  <si>
    <t>Horsham</t>
  </si>
  <si>
    <t>nominal</t>
  </si>
  <si>
    <t>See Column D</t>
  </si>
  <si>
    <t>Karl Battersby  (Karl.battersby@rotherham.gov.uk)</t>
  </si>
  <si>
    <t>WIDP Reporting and from Authority direct</t>
  </si>
  <si>
    <t>Miranda Kennaway  (mkennaway@cornwall.gov.uk)</t>
  </si>
  <si>
    <t>2010/11 Capital expenditure was £10m</t>
  </si>
  <si>
    <t>Phil Butler (Phil.Butler@essex.gov.uk)</t>
  </si>
  <si>
    <t>David Taylor (david.taylor@gmwda.gov.uk)</t>
  </si>
  <si>
    <t xml:space="preserve">The 2009/10 Capital Expenditure was £312,966m and the 2010/11 year was £183,665m.                                                                                                     Large parts of the overall infrastructure are likely to be complete by June 2013.  The only outstanding element which are receiving commissioning waste that may go beyond this date are 3 MBT plants. Some facilities are already operating. </t>
  </si>
  <si>
    <t>Mike Bell (mike.bell@thebells.eclipse.co.uk)</t>
  </si>
  <si>
    <t>The 2008/9 Capital Expenditure was £3.60m, the 2009/10 year was £10.0m and 2010/11 year was £3.20m. The figures given represent expenditure actual expenditure incurred by the contractor up until March 2013.  The forecasts of future expenditure represent the current best estimate provided by the contractor but these costs are still subject to a process of negotiation with the contractor and subsequent approval by the two councils. The cost of the current service is not known but is likely to be above that projected at the commencement of the contract as the residual waste treatment facility has not been delivered. The constrcution and service commencement dates are subject to contract variation process. Both Councils will seek formal approval of the Contract Variation from their respective Cabinets in June or July 2013. This would be followed by contract sigature and then construction commencement. 1998/99 to 2010/11 Capital Spend was £40.1m</t>
  </si>
  <si>
    <t>Richard Brown (richard.brown@hertscc.gov.uk)</t>
  </si>
  <si>
    <t>Please note. The earliest construction date and the service commencement date is subject to notification of public inquiry date following a decision from the SoS to call in. Different programmes are being worked up dependent on SoS actions so I have not changed this until that action is known. However, best case is that HCC programme slips by 12 months from the dates shown here.</t>
  </si>
  <si>
    <t>Andrew Tate (Andrew.tate@leeds.gov.uk)</t>
  </si>
  <si>
    <t>Note: £2.517m in capital expenditure incurred pre 2010/11. Bid development cost is £0.864m, Construction cost is £136.939, construction insurance cost is £1.470m</t>
  </si>
  <si>
    <t>Joel Hull (joel.hull@norfolk.gov.uk)</t>
  </si>
  <si>
    <t>The capex costs do not include other costs such as development costs or rolled up interest.
Costs have risen as the fixed price period has expired. However, the FX movement has seen the Authority liability fall. cost data is at financial close for indexation and FX sterling equivalents</t>
  </si>
  <si>
    <t>Mick Allen (michael.allen@nottscc.gov.uk)</t>
  </si>
  <si>
    <t>The financial information given is from the authorities affordability model from the FBC financial model and CAPEX at financial close. The total CAPEX spend from 2008/09 year to 2010/11 year was: £65.9m. There was a varience in the Capex cost when compared the base case to the actual out-turn. Reason for variance was due to delays in HWRC works, MRF and ERF planning delays and ERF being abandoned. The contract is currently under spent on the anticipated CAPEX and is pursuing a Revised Project Plan for an alternative solution allowed under the contract.  The output of this process will be considered alone with other options later this year.  Defra is monitoring the situation.</t>
  </si>
  <si>
    <t>Larry Wolfe (Larry.Wolfe@shropshire.gov.uk)</t>
  </si>
  <si>
    <t>Jim Alprovich (jimalprovich@gateshead.gov.uk)</t>
  </si>
  <si>
    <t>Mark Turner (Mark.Turner@plymouth.gov.uk)</t>
  </si>
  <si>
    <t>The Capital expenditure for 2010/11 financial year was £7.0m</t>
  </si>
  <si>
    <t>Ian Benson (Ian.Benson@staffordshire.gov.uk)</t>
  </si>
  <si>
    <t>Note: The Capital expenditure for 2010/11 financial year was £3.2m</t>
  </si>
  <si>
    <t>Jim Aldridge (jim.aldridge@suffolk.gov.uk)</t>
  </si>
  <si>
    <t>Ian Boast (iboast@surreycc.gov.uk)</t>
  </si>
  <si>
    <t xml:space="preserve">The capital expenditure for 2010/11 was £1.3m. </t>
  </si>
  <si>
    <t>John Nortcliffe (jnortcliffe@wakefield.gov.uk)</t>
  </si>
  <si>
    <t>bearproject@centralbedfordshire.gov.uk</t>
  </si>
  <si>
    <t>Direct from project/Authority</t>
  </si>
  <si>
    <t>Ownership is other as PB is yet to be determined.  Note that this is now a single Authority project led by Central Bedfordshire.
Annual cost breakdown HMT estimates based on total using straight line estimation</t>
  </si>
  <si>
    <t>Shahid Nazir (Shahid.Nazir@bradford.gov.uk)</t>
  </si>
  <si>
    <t xml:space="preserve">Defra withdraw the provisional offer of Waste Infrastructure Credits (WIC) to Bradford and Calderdale in February 2013, which is still in procurement. This project is now classed as PPP project. </t>
  </si>
  <si>
    <t xml:space="preserve">Martin Dickman (mdickman@bucks.gov.uk)                                                                                               </t>
  </si>
  <si>
    <t>Julian Diaper (julian.diaper@cumbria.gov.uk)</t>
  </si>
  <si>
    <t>www.derbyshire.gov.uk/</t>
  </si>
  <si>
    <t xml:space="preserve">Infrastructure News/Journals, WIDP Transactor advisors, waste private Industry contacts &amp; Google. </t>
  </si>
  <si>
    <t>Costs data unknown</t>
  </si>
  <si>
    <t>www.devon.gov.uk</t>
  </si>
  <si>
    <t>Costs data unknown. Ownership is classified as 'other' because there is a strategic alliance</t>
  </si>
  <si>
    <t>Costs data unknown. Ownership is classified as 'other' because there is a strategic alliance. The project is due to take RDF from BDR and Wakefield projects.</t>
  </si>
  <si>
    <t>Ian Mawdsley (ian.mawdsley@gloucestershire.gov.uk)</t>
  </si>
  <si>
    <t>The £150m is a equal split over three years from mid 2014.</t>
  </si>
  <si>
    <t>www.lincolnshire.gov.uk</t>
  </si>
  <si>
    <t>Annual cost breakdown HMT estimates based on total using straight line estimation</t>
  </si>
  <si>
    <t xml:space="preserve">Terry Bradley (Terry.bradley@merseysidewda.gov.uk) </t>
  </si>
  <si>
    <t xml:space="preserve">Defra withdrew the provisional offer of Waste Infrastructure Credits (WIC) to Merseyside Recycling and Waste Disposal Authority in February 2013, which is still in procurement. This project is now classed as PPP project. </t>
  </si>
  <si>
    <t>www.northlincs.gov.uk</t>
  </si>
  <si>
    <t xml:space="preserve">Tim Judson (tim.judson@nlwa.gov.uk)                                                                                               </t>
  </si>
  <si>
    <t>Cost data unknown</t>
  </si>
  <si>
    <t>Lisa Cooper (lisa.cooper@northyorks.gov.uk)</t>
  </si>
  <si>
    <t xml:space="preserve">Defra withdrew the provisional offer of Waste Infrastructure Credits (WIC) to North Yorkshire &amp; City of York in February 2013, which is still in procurement. This project is now classed as PPP project. </t>
  </si>
  <si>
    <t xml:space="preserve">Frankie Upton (Frankie.Upton@oxfordshire.gov.uk )                                                                                           </t>
  </si>
  <si>
    <t>The authroity has not reported the full Capex costs because this is a PPP project. Finance cost stands at £33,635k, Bid Development cost is £252k and the total construction cost is £212m.</t>
  </si>
  <si>
    <t>Frank Smith (Frank.Smith@rbk.kingston.gov.uk)</t>
  </si>
  <si>
    <t xml:space="preserve">The capital expenditure used is from the Feb 2013 report. Current financial data is not available. </t>
  </si>
  <si>
    <t>www.westsussex.gov.uk/</t>
  </si>
  <si>
    <t xml:space="preserve">At this time the Authority has decided that it will not share any information in respect of its residual waste PPP contract with Biffa.  </t>
  </si>
  <si>
    <t>Jim Brennan (jimbrennan@westlondonwaste.gov.uk)</t>
  </si>
  <si>
    <t>Construction and service commencement milestone dates are unknown as the project has yet to appoint a preferred bidder. Financial information will be confirmed in th next quarter.</t>
  </si>
  <si>
    <t>Terry Dunn (T.Dunn@wigan.gov.uk )</t>
  </si>
  <si>
    <t>Financial information will be confirmed in th next quarter.</t>
  </si>
  <si>
    <t xml:space="preserve">Tracy Carter  - tracy.carter@wiltshire.gov.uk </t>
  </si>
  <si>
    <t>£2.517m in capital expenditure incurred pre 2010/11</t>
  </si>
  <si>
    <t>Coal Authority</t>
  </si>
  <si>
    <t>Flood</t>
  </si>
  <si>
    <t>Environment</t>
  </si>
  <si>
    <t>Subsidence Pumping Stations - Refurbishment Programme</t>
  </si>
  <si>
    <t>Flood Risk Management</t>
  </si>
  <si>
    <t>Water</t>
  </si>
  <si>
    <t>EU Water Framework Directive - Water Quality and Potable Water Supply and Flood Risk Management</t>
  </si>
  <si>
    <t>http://coal.decc.gov.uk/en/coal/cms/publications/annual_report/annual_report.aspx or
procurement@coal.gov.uk</t>
  </si>
  <si>
    <t>Coal Authority Corporate Plan and Annual Report &amp; Accounts</t>
  </si>
  <si>
    <t>http://coal.decc.gov.uk/en/coal/cms/publications/annual_report/annual_report.aspxor procurement@coal.gov.uk</t>
  </si>
  <si>
    <t>Trunk road improvement project</t>
  </si>
  <si>
    <t>Procure21</t>
  </si>
  <si>
    <t>Pre-construction</t>
  </si>
  <si>
    <t>Critical Care Remodelling</t>
  </si>
  <si>
    <t>Dover Hospital</t>
  </si>
  <si>
    <t>Helipad</t>
  </si>
  <si>
    <t>Villa 11 and 16 - Autism Development</t>
  </si>
  <si>
    <t>Under-construction</t>
  </si>
  <si>
    <t>Aseptic Suite</t>
  </si>
  <si>
    <t>Big Push &amp; Centre for Better Births</t>
  </si>
  <si>
    <t>BRI Redevelopment</t>
  </si>
  <si>
    <t>Centralisation of Specialist Paeds</t>
  </si>
  <si>
    <t>Cherry Knowle Hospital Reprovision</t>
  </si>
  <si>
    <t>Construction of a new 80 Bed Acute Mental Health Unit &amp; a Business &amp; Learning Centre</t>
  </si>
  <si>
    <t>DCP - Infrastructure Services Upgrade</t>
  </si>
  <si>
    <t>Electrical Infrastructure Upgrade</t>
  </si>
  <si>
    <t>Emergency Medical  Centre</t>
  </si>
  <si>
    <t>Fire Alarm and Emergency lighting Upgrade</t>
  </si>
  <si>
    <t>Langdon Hospital Minor Works</t>
  </si>
  <si>
    <t>Leading by Design</t>
  </si>
  <si>
    <t>Mental Health Refurbishment 2012 Vision</t>
  </si>
  <si>
    <t>New 80 Bed MH Hospital &amp; ass OPD, Community Base, Acute Day Hosp &amp; other Clinical Support/Admin Space</t>
  </si>
  <si>
    <t>Newton Lodge Medium Secure Unit</t>
  </si>
  <si>
    <t>NTW Minor Works contract</t>
  </si>
  <si>
    <t>Redevelopment of St Ann's</t>
  </si>
  <si>
    <t>Replacement of McGuinness Unit</t>
  </si>
  <si>
    <t>St Bernard's Redevelopment</t>
  </si>
  <si>
    <t xml:space="preserve">Street Refurbishment Project </t>
  </si>
  <si>
    <t>The Redevelopment of West Cumberland Hospital Project</t>
  </si>
  <si>
    <t>The Royal Oldham Hospital Phase 3 Development</t>
  </si>
  <si>
    <t xml:space="preserve">Third Cardiac Theatre, Millenium Block </t>
  </si>
  <si>
    <t>Ward 18 Priestly Unit Upgrade</t>
  </si>
  <si>
    <t>Procure21+</t>
  </si>
  <si>
    <t>Awaiting appointment</t>
  </si>
  <si>
    <t>Edward Street-The Lighthouse Project</t>
  </si>
  <si>
    <t>Hellingly Centre 2nd phase, estates strategy, site development &amp; rationalisation.</t>
  </si>
  <si>
    <t>Papworth Hospital NHS Foundation Trust (Small works)</t>
  </si>
  <si>
    <t>Radiotherapy Capacity Expansion</t>
  </si>
  <si>
    <t>Small Works Scheme for KMPT Estates Transformation Programme and Older Adult Redesign (Small works)</t>
  </si>
  <si>
    <t xml:space="preserve">Various Projects for IOW NHS Trust </t>
  </si>
  <si>
    <t>Additional Medium Secure Beds</t>
  </si>
  <si>
    <t>Backlog maintenance works (Small works)</t>
  </si>
  <si>
    <t>Chesterfield Royal Hospital NHS Foundation Trust Programme of Works</t>
  </si>
  <si>
    <t>Clinical Strategy Implementation</t>
  </si>
  <si>
    <t>Construction of  a 15 Bed Low Secure Unit  at  Soss Moss</t>
  </si>
  <si>
    <t>DMH Theatres and Mortuary</t>
  </si>
  <si>
    <t xml:space="preserve">Emergency Department </t>
  </si>
  <si>
    <t>Implementing the Estates Capital Investment Strategy at Basildon Hospital</t>
  </si>
  <si>
    <t>Major capital works in support of the Trust Estate Strategy</t>
  </si>
  <si>
    <t>Major Estate development works, Croydon Health Services</t>
  </si>
  <si>
    <t>MENTAL HEALTH ACCOMMODATION IN WIGAN</t>
  </si>
  <si>
    <t>Mid Cheshire Hospitals Foundation Trust Projects</t>
  </si>
  <si>
    <t>Mid Staffs Capital Scheme</t>
  </si>
  <si>
    <t>Mid Staffs Small Works Scheme (Small works)</t>
  </si>
  <si>
    <t>Multiple Projects Scheme for KMPT Older Adult Acute Care Redesign and major projects arising from the Estates Transformation Programme</t>
  </si>
  <si>
    <t>Papworth Hospital NHS Foundation Trust.</t>
  </si>
  <si>
    <t>Project Arizona - New Build</t>
  </si>
  <si>
    <t>Psychiatry of Older Aged Services (POAS)</t>
  </si>
  <si>
    <t xml:space="preserve">Redevelopment of County Hospital, Louth, Lincolnshire </t>
  </si>
  <si>
    <t>Scheme of Works with multiple projects at 2 principle sites</t>
  </si>
  <si>
    <t>Service and Site Reconfigeration Programme</t>
  </si>
  <si>
    <t>Site wide Infrastructure</t>
  </si>
  <si>
    <t>Small Works Contract for Croydon Health Services NHS Trust (Small works)</t>
  </si>
  <si>
    <t>St Mary's Maternity Unit Refurbishment</t>
  </si>
  <si>
    <t>Stepping Hill- Southern Sector Development Phase 2</t>
  </si>
  <si>
    <t>Strategic estate development, planning and delivery</t>
  </si>
  <si>
    <t>SWYPFT Programme of Works</t>
  </si>
  <si>
    <t>The emergency care reconfiguration, Hillingdon hospital</t>
  </si>
  <si>
    <t>Theatres 8 &amp; 9 and associated works</t>
  </si>
  <si>
    <t>Weller Wing Reprovision Project</t>
  </si>
  <si>
    <t>Under construction</t>
  </si>
  <si>
    <t xml:space="preserve">Backlog Maintenance and Extension to MH Unit for Dementia Services </t>
  </si>
  <si>
    <t>BEH Implementation Project</t>
  </si>
  <si>
    <t>Bridgwater Community Hospital</t>
  </si>
  <si>
    <t>BSUH Estates Minor Works programme  (Small works)</t>
  </si>
  <si>
    <t>Burnley  Integrated Urgent Care Centre</t>
  </si>
  <si>
    <t>Capital Construction Programme</t>
  </si>
  <si>
    <t>Capital Programme (Small works)</t>
  </si>
  <si>
    <t>Capital Projects</t>
  </si>
  <si>
    <t>Centralisation of Cancer Services</t>
  </si>
  <si>
    <t>Childrens Hospital development</t>
  </si>
  <si>
    <t>Christchurch Hospital Rationalisation</t>
  </si>
  <si>
    <t>Clinical Site Development Plan</t>
  </si>
  <si>
    <t>Day surgery unit</t>
  </si>
  <si>
    <t>Development of community services</t>
  </si>
  <si>
    <t>Enabling Works</t>
  </si>
  <si>
    <t>Estates rationalisation and enabling scheme</t>
  </si>
  <si>
    <t>Future Configuration of Hospital Services</t>
  </si>
  <si>
    <t>Goole Project Gateway</t>
  </si>
  <si>
    <t>Hospital Extension</t>
  </si>
  <si>
    <t>Improvisation and modernisation Process - Penn Hospital</t>
  </si>
  <si>
    <t>Leading by Design Transformation Programme</t>
  </si>
  <si>
    <t>Major Works - Various</t>
  </si>
  <si>
    <t>Minor capital works in support of the TrustEstate Strategy. (Small works)</t>
  </si>
  <si>
    <t>Minor Works 3 year Capital Rolling Programme (Small works)</t>
  </si>
  <si>
    <t>Modernisation of Inpatient Facilities</t>
  </si>
  <si>
    <t>New 24 Bed Older Person's Unit</t>
  </si>
  <si>
    <t>New Access Road</t>
  </si>
  <si>
    <t>New Build Theatre Scheme</t>
  </si>
  <si>
    <t>NHSBT Framework for Small Works Contracts (Small works)</t>
  </si>
  <si>
    <t>Northwick Park &amp; St Mark's Hospital Emergency &amp; Acute Care Pathway</t>
  </si>
  <si>
    <t>Northwick Park &amp; St Mark's Hospital Theatre Reconfiguration</t>
  </si>
  <si>
    <t>Nottingham University Hospitals NHS Trust.</t>
  </si>
  <si>
    <t>NUH small works (Small works)</t>
  </si>
  <si>
    <t>Our Changing Hospitals Phase 4</t>
  </si>
  <si>
    <t>Oxford Radcliffe Hospitals NHS Trust</t>
  </si>
  <si>
    <t>Pathology Laboratory, Mortuary and Body Store</t>
  </si>
  <si>
    <t>Programme of Major Works</t>
  </si>
  <si>
    <t>Programme of Works for Nottinghamshire Healthcare NHS Trust</t>
  </si>
  <si>
    <t xml:space="preserve">Purley </t>
  </si>
  <si>
    <t>RILD</t>
  </si>
  <si>
    <t>Rolling Small Works programme (Small works)</t>
  </si>
  <si>
    <t>Royal Cornwall Hospitals Small Works Scheme  (Small works)</t>
  </si>
  <si>
    <t>Satellite Radiotherapy Unit at the County Hospital in Hereford</t>
  </si>
  <si>
    <t>SGH 5 Year Capital Programme</t>
  </si>
  <si>
    <t>Site development work</t>
  </si>
  <si>
    <t>Site Redevelopment Enabling Works, RNOH (Small works)</t>
  </si>
  <si>
    <t>Small Works</t>
  </si>
  <si>
    <t>Small Works - Estates Reconfiguration and Rationalisation (Small works)</t>
  </si>
  <si>
    <t>Small Works - Various (Small works)</t>
  </si>
  <si>
    <t>Small Works Programme (Small works)</t>
  </si>
  <si>
    <t>St Mary's Hall School Conversion</t>
  </si>
  <si>
    <t>SWYPFT Small Works Programme (Small works)</t>
  </si>
  <si>
    <t>Teddington Memorial Hospital 5 Year Development Plan  (Small works)</t>
  </si>
  <si>
    <t>The Harbour (formerly Whyndyke Farm)</t>
  </si>
  <si>
    <t>Theatre Rebuild Project</t>
  </si>
  <si>
    <t>Trust Rolling Capital Programme</t>
  </si>
  <si>
    <t>WHHT Transforms</t>
  </si>
  <si>
    <t>Young Oncology, Haemotology &amp; Transplant and Brachytherapy Units</t>
  </si>
  <si>
    <t>Morpeth</t>
  </si>
  <si>
    <t>Bristol</t>
  </si>
  <si>
    <t>Radlett</t>
  </si>
  <si>
    <t>Leytonstone</t>
  </si>
  <si>
    <t>Huntingdon</t>
  </si>
  <si>
    <t>Dawlish</t>
  </si>
  <si>
    <t>Aylesbury</t>
  </si>
  <si>
    <t>Poole</t>
  </si>
  <si>
    <t>Prestwich</t>
  </si>
  <si>
    <t>Southall</t>
  </si>
  <si>
    <t>Crewe</t>
  </si>
  <si>
    <t>Whitehaven</t>
  </si>
  <si>
    <t>Dewsbury</t>
  </si>
  <si>
    <t>Hailsham</t>
  </si>
  <si>
    <t>Canterbury</t>
  </si>
  <si>
    <t>Louth</t>
  </si>
  <si>
    <t>Hillingdon</t>
  </si>
  <si>
    <t>Upper Edmonton</t>
  </si>
  <si>
    <t>Keighley</t>
  </si>
  <si>
    <t>Colchester</t>
  </si>
  <si>
    <t>Christchurch</t>
  </si>
  <si>
    <t>Goole</t>
  </si>
  <si>
    <t>Huddersfield</t>
  </si>
  <si>
    <t>Retford</t>
  </si>
  <si>
    <t>Purley</t>
  </si>
  <si>
    <t>Homerton</t>
  </si>
  <si>
    <t>East Grinstead</t>
  </si>
  <si>
    <t>Nottingham University Hospitals NHS Trust</t>
  </si>
  <si>
    <t>East Kent Hospitals University NHS Trust</t>
  </si>
  <si>
    <t>Northumberland, Tyne and Wear NHS Trust</t>
  </si>
  <si>
    <t>Royal Devon and Exeter NHS Foundation Trust</t>
  </si>
  <si>
    <t>Liverpool Women's NHS Foundation Trust</t>
  </si>
  <si>
    <t>University Hospitals of Bristol NHS Foundation Trust</t>
  </si>
  <si>
    <t>Hertfordshire Partnership NHS Foundation Trust</t>
  </si>
  <si>
    <t>South Devon Healthcare NHS Foundation Trust</t>
  </si>
  <si>
    <t>Leeds Teaching Hospitals NHS Trust</t>
  </si>
  <si>
    <t>Whipps Cross University Hospital NHS Trust</t>
  </si>
  <si>
    <t>Hinchingbrooke Health Care NHS Trust</t>
  </si>
  <si>
    <t>Devon Partnership NHS Trust</t>
  </si>
  <si>
    <t>Leicestershire Partnership NHS Trust</t>
  </si>
  <si>
    <t>Oxfordshire and Buckinghamshire Mental Health NHS Foundation Trust</t>
  </si>
  <si>
    <t>South West Yorkshire Partnership NHS Foundation Trust</t>
  </si>
  <si>
    <t>Dorset Healthcare NHS Foundation Trust</t>
  </si>
  <si>
    <t>Greater Manchester West Mental Health NHS Foundation Trust</t>
  </si>
  <si>
    <t>West London Mental Health NHS Trust</t>
  </si>
  <si>
    <t>Mid Cheshire Hospitals NHS Foundation Trust</t>
  </si>
  <si>
    <t>North Cumbria University Hospitals NHS Trust</t>
  </si>
  <si>
    <t>Pennine Acute Hospitals NHS Trust</t>
  </si>
  <si>
    <t>Brighton and Sussex University Hospitals NHS Trust</t>
  </si>
  <si>
    <t>Black Country Partnership NHS Foundation Trust</t>
  </si>
  <si>
    <t>Taunton and Somerset NHS Foundation Trust</t>
  </si>
  <si>
    <t>Kent and Medway NHS and Social Care Partnership Trust</t>
  </si>
  <si>
    <t>Isle of Wight NHS Trust</t>
  </si>
  <si>
    <t>East Sussex Healthcare NHS Trust</t>
  </si>
  <si>
    <t>Chesterfield Royal Hospital NHS Foundation Trust</t>
  </si>
  <si>
    <t>Cheshire and Wirral Partnership NHS Foundation Trust</t>
  </si>
  <si>
    <t>County Durham and Darlington NHS Foundation Trust</t>
  </si>
  <si>
    <t>The Royal Wolverhampton NHS Trust</t>
  </si>
  <si>
    <t>Basildon and Thurrock University Hospitals NHS Foundation Trust</t>
  </si>
  <si>
    <t>South Tees Hospitals NHS Foundation Trust</t>
  </si>
  <si>
    <t>Croydon Health Services NHS Trust</t>
  </si>
  <si>
    <t>5 Boroughs Partnership NHS Foundation Trust</t>
  </si>
  <si>
    <t>Mid Staffordshire NHS Foundation Trust</t>
  </si>
  <si>
    <t>The Walton Centre NHS Foundation Trust</t>
  </si>
  <si>
    <t>Northumbria Healthcare NHS Foundation Trust</t>
  </si>
  <si>
    <t>Lincolnshire Teaching PCT</t>
  </si>
  <si>
    <t>York Teaching Hospital NHS Foundation Trust</t>
  </si>
  <si>
    <t>Wrightington, Wigan and Leigh NHS Foundation Trust</t>
  </si>
  <si>
    <t>Cambridge University Hospitals NHS Foundation Trust</t>
  </si>
  <si>
    <t>Poole Hospital NHS Foundation Trust</t>
  </si>
  <si>
    <t>Stockport NHS Foundation Trust</t>
  </si>
  <si>
    <t>Warrington and Halton Hospitals NHS Foundation Trust</t>
  </si>
  <si>
    <t>The Hillingdon Hospitals NHS Foundation Trust</t>
  </si>
  <si>
    <t>Sheffield Children's NHS Foundation Trust</t>
  </si>
  <si>
    <t>South Essex Partnership University NHS Foundation Trust</t>
  </si>
  <si>
    <t>Isle of Wight NHS PCT</t>
  </si>
  <si>
    <t>North Middlesex University Hospital NHS Trust</t>
  </si>
  <si>
    <t>Somerset PCT</t>
  </si>
  <si>
    <t>East Lancashire Hospitals NHS Trust</t>
  </si>
  <si>
    <t>Airedale NHS Foundation Trust</t>
  </si>
  <si>
    <t>North Yorkshire and York PCT</t>
  </si>
  <si>
    <t>Gateshead Health NHS Foundation Trust</t>
  </si>
  <si>
    <t>Colchester Hospital University NHS Foundation Trust</t>
  </si>
  <si>
    <t>St George's Healthcare NHS Trust</t>
  </si>
  <si>
    <t>The Royal Bournemouth and Christchurch Hospitals NHS Foundation Trust</t>
  </si>
  <si>
    <t>Royal Cornwall Hospitals NHS Trust</t>
  </si>
  <si>
    <t>Northamptonshire Teaching PCT</t>
  </si>
  <si>
    <t>Royal Liverpool and Broadgreen University Hospitals NHS Trust</t>
  </si>
  <si>
    <t>Portsmouth City Teaching PCT</t>
  </si>
  <si>
    <t>Shrewsbury and Telford Hospital NHS Trust</t>
  </si>
  <si>
    <t>Northern Lincolnshire and Goole Hospitals NHS Foundation Trust</t>
  </si>
  <si>
    <t>Countess of Chester Hospital NHS Foundation Trust</t>
  </si>
  <si>
    <t>NHS Business Services Authority</t>
  </si>
  <si>
    <t>Calderdale and Huddersfield NHS Foundation Trust</t>
  </si>
  <si>
    <t>Cumbria Partnership NHS Foundation Trust</t>
  </si>
  <si>
    <t>Northamptonshire Healthcare NHS Foundation Trust</t>
  </si>
  <si>
    <t>NHS Blood and Transplant</t>
  </si>
  <si>
    <t>North West London Hospitals NHS Trust</t>
  </si>
  <si>
    <t>East and North Hertfordshire NHS Trust</t>
  </si>
  <si>
    <t>Oxford University Hospitals NHS Trust</t>
  </si>
  <si>
    <t>Royal United Hospital Bath NHS Trust</t>
  </si>
  <si>
    <t>Great Ormond Street Hospital for Children NHS Foundation Trust</t>
  </si>
  <si>
    <t>Nottinghamshire Healthcare NHS Trust</t>
  </si>
  <si>
    <t>Gloucestershire Hospitals NHS Foundation Trust</t>
  </si>
  <si>
    <t>University Hospital Southampton NHS Foundation Trust</t>
  </si>
  <si>
    <t>Homerton University Hospital NHS Foundation Trust</t>
  </si>
  <si>
    <t>Royal National Orthopaedic Hospital NHS Trust</t>
  </si>
  <si>
    <t>Hounslow and Richmond Community Healthcare NHS Trust</t>
  </si>
  <si>
    <t>Lancashire Care NHS Foundation Trust</t>
  </si>
  <si>
    <t>Queen Victoria Hospital NHS Foundation Trust</t>
  </si>
  <si>
    <t>West Hertfordshire Hospitals NHS Trust</t>
  </si>
  <si>
    <t>The Christie NHS Foundation Trust</t>
  </si>
  <si>
    <t>Tate Modern extension</t>
  </si>
  <si>
    <t>British Museum new wing</t>
  </si>
  <si>
    <t>To support the FCO remit and strategic HMG objectives for overseas missions</t>
  </si>
  <si>
    <t>Challenge process for colleges to bid for capital grant funding for capital projects to improve the condition of college estates (40 college projects exceed £5m in capital value)</t>
  </si>
  <si>
    <t>Approximately £81 million of capital available for all FE colleges to bid through a challenge process for funds for capital grant of up to £3 million for an individual project, colleges will normally be required to provide their own funding equivalent to at least two-thirds of the cost of the investment.  Confirmation and approval of successful bids are expected to be announced at the end of October/ early November 2012. Therefore the figures represented in this section are based on the assumption that the approximate £81m budget for ERG3 will generate an estimated £243m capital investment.</t>
  </si>
  <si>
    <t>£10 million of capital funding available for investment in new capital projects for National Skills Academies (NSAs) eligible applicants can apply.  Capital grant support is only available for costs incurred from 1 August 2012 to 31 March 2013.  The maximum Agency grant support for each project is £2 million; the maximum amount of grant support (and total government capital investment) for each project is 50 per cent.  Confirmation and approval of successful bids are expected to be announced in November 2012. Therefore the figures represented in this section are based on the assumption the £10m budget for NSA's will generate an estimated £20m capital investment.</t>
  </si>
  <si>
    <t>Creation of Children's Health Park</t>
  </si>
  <si>
    <t xml:space="preserve">Hospital rebuild/reconfiguration.   </t>
  </si>
  <si>
    <t>New Cardiothoracic centre</t>
  </si>
  <si>
    <t>Hospital rebuild/reconfiguration</t>
  </si>
  <si>
    <t xml:space="preserve">National Infrastructure' expenditure on HPA research centre. </t>
  </si>
  <si>
    <t xml:space="preserve">National Infrastructure' expenditure on Mental Health hospital </t>
  </si>
  <si>
    <t xml:space="preserve">Development of two proton beam therapy centres </t>
  </si>
  <si>
    <t>For the relocation of staff and functions from  two properties  into a single office location at Derwent Court, Derby.</t>
  </si>
  <si>
    <t xml:space="preserve">Project comprises of upgrades to mechanical, electrical and ICT infrastructure and alterations to building fabric. </t>
  </si>
  <si>
    <t>Rationalisation of UK Visa and Immigration Buildings across London and the South East</t>
  </si>
  <si>
    <t>Internal alterations to the Home Office GLEC West London estate comprising Amadeus House, Bedfont Lakes &amp; Eaton House.</t>
  </si>
  <si>
    <t>Fit out of new premises to consolidate staff from two properties into one.</t>
  </si>
  <si>
    <t>Building refurbishment and redecoration works.</t>
  </si>
  <si>
    <t>Convert prison into an Immigration Removal Centre.</t>
  </si>
  <si>
    <t>Fit out works required to create office accommodation.</t>
  </si>
  <si>
    <t>Refurbishment, new build housing</t>
  </si>
  <si>
    <t>New build housing &amp; Refurbished housing</t>
  </si>
  <si>
    <t>New build housing</t>
  </si>
  <si>
    <t>Sandwell Hawthorn Fields HRA</t>
  </si>
  <si>
    <t>Sandwell MBC</t>
  </si>
  <si>
    <t>Trevor_Fields@sandwell.gov.uk</t>
  </si>
  <si>
    <t>PARTIAL WINDOW REPLACEMENT</t>
  </si>
  <si>
    <t>PARTIAL ROOF REPLACEMENT, FA REPLACEMENT, AFFRAY ALARM, BOILER MODIFICATION &amp; PART REWIRE.</t>
  </si>
  <si>
    <t>REPLACE WINDOWS, PARTIAL REWIRE &amp; HEATING IMPROVEMENTS</t>
  </si>
  <si>
    <t>ROOF, WINDOW &amp; SKYLIGHT</t>
  </si>
  <si>
    <t>REPLACEMENT COURTROOM CEILINGS &amp; LIGHTING</t>
  </si>
  <si>
    <t>REPLACEMENT HVAC,AHU'S,INVERTER DRIVES &amp; EXTRACT FANS</t>
  </si>
  <si>
    <t>REPLACEMENT CEILING SYSTEM</t>
  </si>
  <si>
    <t>CUSTODY SAFETY WORKS</t>
  </si>
  <si>
    <t>SUPPLY 11 LEKTRIEVERS AT 11 SITES</t>
  </si>
  <si>
    <t>NEW PRISON VIDEO LINK &amp; CONFERENCE SYSTEM</t>
  </si>
  <si>
    <t>STORAGE IN UNDERCROFT</t>
  </si>
  <si>
    <t>REPLACE FROST PROTECTION TO CUSTODY RAMP</t>
  </si>
  <si>
    <t>PROVIDE THREE HEARING ROOMS</t>
  </si>
  <si>
    <t>TWO SECURE DOCKS</t>
  </si>
  <si>
    <t>CHILLER REPLACEMENT</t>
  </si>
  <si>
    <t>VENTILATION &amp; COOLING INSTALLATION TO CELLS</t>
  </si>
  <si>
    <t>SECURE DOCK X2</t>
  </si>
  <si>
    <t>BOILER REPLACEMENT</t>
  </si>
  <si>
    <t>LIFT REPLACEMENT</t>
  </si>
  <si>
    <t>FIRE ALARM REPLACMENT</t>
  </si>
  <si>
    <t>ADDITIONAL HEARING ROOMS</t>
  </si>
  <si>
    <t>REPLACE ALL ROOF COVERINGS</t>
  </si>
  <si>
    <t>REPLACE R22</t>
  </si>
  <si>
    <t>INSTALL NEW AFFRAY ALARM</t>
  </si>
  <si>
    <t>REPLACE EMERGENCY LIGHTING</t>
  </si>
  <si>
    <t>REPLACE FIRE ALARM</t>
  </si>
  <si>
    <t>REPLACE HEATING SYSTEM</t>
  </si>
  <si>
    <t>NEW LIGHTING THROUGHOUT</t>
  </si>
  <si>
    <t>MINOR POWER WORKS</t>
  </si>
  <si>
    <t>REPLACEMENT EMERGENCY LIGHTING BATTERY BACK UP SYSTEM</t>
  </si>
  <si>
    <t>REPLACEMENT BMS</t>
  </si>
  <si>
    <t>REPLACE 3 LEKTRIEVERS</t>
  </si>
  <si>
    <t>REPLACE CUSTODY INTERCOM</t>
  </si>
  <si>
    <t>REPLACEMENT OF LIGHTING CONTROLS</t>
  </si>
  <si>
    <t>REPLACEMENT OF WATER DISTRIBUTION SYSTEM</t>
  </si>
  <si>
    <t>REPLACE AHU &amp; BMS</t>
  </si>
  <si>
    <t>UPGRADE PASSENGER LIFT TO CURRENT STANDARDS</t>
  </si>
  <si>
    <t>REPLACEMENT CUSTODY SUITE HVAC</t>
  </si>
  <si>
    <t>REPLACEMENT GENERATOR</t>
  </si>
  <si>
    <t>UPGRADE TWO PASSENGER LIFTS TO CURRENT STANDARDS</t>
  </si>
  <si>
    <t>REPLACEMENT BOILERS &amp; BMS</t>
  </si>
  <si>
    <t>LIGHT &amp; CEILING REPLACEMENT</t>
  </si>
  <si>
    <t>REPLACE BMS &amp; CONTROLS</t>
  </si>
  <si>
    <t>INSTALLATION OF DOOR ACCESS SYSTEM</t>
  </si>
  <si>
    <t>REPLACE MAGISTRATES LIFT &amp; SERVICE LIFT</t>
  </si>
  <si>
    <t>REPLACE DDA LIFT</t>
  </si>
  <si>
    <t>REPLACEMENT WINDOWS</t>
  </si>
  <si>
    <t>REPLACE BMS &amp; INSTALL AC IN OFFICE &amp; GENERAL AREAS</t>
  </si>
  <si>
    <t>REPLACE AUTOMATIC GATES</t>
  </si>
  <si>
    <t>UPGRADE DISTRIBUTION BOARDS</t>
  </si>
  <si>
    <t>REPLACE 6 CONDENSING UNITS - R22</t>
  </si>
  <si>
    <t>CPIG RECOMMENDATIONS - DOOR SEALS &amp; CLOSERS</t>
  </si>
  <si>
    <t>NEW ENTRANCE TO CREATE SINGLE ENTRY POINT</t>
  </si>
  <si>
    <t>NEW BMS</t>
  </si>
  <si>
    <t>PROVIDE AND INSTALL A INTRUDER ALARM</t>
  </si>
  <si>
    <t>FRA &amp; CPIG WORKS</t>
  </si>
  <si>
    <t>FIRE ALARM REPLACEMENT &amp; CPIG WORKS</t>
  </si>
  <si>
    <t>DDA</t>
  </si>
  <si>
    <t>REPLACE COOLING PLANT - R22</t>
  </si>
  <si>
    <t>REPLACE JUDGES GATES</t>
  </si>
  <si>
    <t>REPLACE CELL CALL SYSTEM</t>
  </si>
  <si>
    <t>REPLACE CELL DOORS</t>
  </si>
  <si>
    <t>REMODEL ENTRANCE AREA</t>
  </si>
  <si>
    <t>NEW CHILLERS R22</t>
  </si>
  <si>
    <t>CELL DOOR ADJUSTMENTS</t>
  </si>
  <si>
    <t>REPLACE IN-COURT SOUND SYSTEM</t>
  </si>
  <si>
    <t>LIGHTING PHASE 9</t>
  </si>
  <si>
    <t>INSTALL AC TO CUSTODIAL AREAS</t>
  </si>
  <si>
    <t>EMERGENCY LIGHTING</t>
  </si>
  <si>
    <t>INSTALL NEW SUMP PUMP IN BASEMENT</t>
  </si>
  <si>
    <t>CPIG WORKS</t>
  </si>
  <si>
    <t>VARIOUS WORKS FROM SECURITY AUDIT</t>
  </si>
  <si>
    <t>SIGHTLINES FOR GEO AMY &amp; TEA POINT FACILITIES</t>
  </si>
  <si>
    <t>INSTALL 2 SECURE DOCKS</t>
  </si>
  <si>
    <t>ONGOING LIFT REPLACEMENT</t>
  </si>
  <si>
    <t>REPLACE PUBLIC LIFT</t>
  </si>
  <si>
    <t>INSTALL CCTV</t>
  </si>
  <si>
    <t>REPLACE 1 COOLED WATER CHILLER - R22</t>
  </si>
  <si>
    <t>REWIRE</t>
  </si>
  <si>
    <t>REPLACE 5 CONDENSING UNITS - R22</t>
  </si>
  <si>
    <t>FIRE WORKS</t>
  </si>
  <si>
    <t>LIGHTING PHASE 2</t>
  </si>
  <si>
    <t>CUSTODY WORKS</t>
  </si>
  <si>
    <t>NEW FIRE DOORS &amp; ELECTRICAL CONTROLS, CPIG REQUIREMENT</t>
  </si>
  <si>
    <t>LIGHTING REPLACEMENT</t>
  </si>
  <si>
    <t>CPIG RECOMMENDATIONS</t>
  </si>
  <si>
    <t>WINDOW REPLACEMENT</t>
  </si>
  <si>
    <t>NEW CHILLERS TO PUBLIC WAITING AREA</t>
  </si>
  <si>
    <t>PROVIDE A NEW ACCESS CONTROL SYSTEM</t>
  </si>
  <si>
    <t>NEW CCTV SYSTEM</t>
  </si>
  <si>
    <t>REPLACE 3 CONDENSING UNITS - R22</t>
  </si>
  <si>
    <t>REPLACE BOILERS</t>
  </si>
  <si>
    <t>OUT OF DATE HEATING CONTROLS</t>
  </si>
  <si>
    <t>CONTINUATION OF FIRE REMEDIALS &amp; HEATING UPGRADE</t>
  </si>
  <si>
    <t>REPLACE HVAC CONTROL PANEL</t>
  </si>
  <si>
    <t>IMPROVE LIGHTING</t>
  </si>
  <si>
    <t>REPLACE R22 CHILLER</t>
  </si>
  <si>
    <t>SECURE DOCK X1</t>
  </si>
  <si>
    <t>REPLACE FIRE ALARM SYSTEM</t>
  </si>
  <si>
    <t>REPLACE AHU</t>
  </si>
  <si>
    <t>ROOF &amp; FABRIC REPLACEMENT</t>
  </si>
  <si>
    <t>NEW ROOF REPAIRS &amp; REPLACE AIR CON WITH HEAT PUMPS DUE TO R22</t>
  </si>
  <si>
    <t>REPAIR &amp; REPLACE ROOF COVERING, IMPROVE DETAILING &amp; REPLACE ROOF LIGHTS</t>
  </si>
  <si>
    <t>REPLACE LV DISTRIBUTION</t>
  </si>
  <si>
    <t>REPLACE BOILER</t>
  </si>
  <si>
    <t>CUSTODY IMPROVEMENT WORKS</t>
  </si>
  <si>
    <t>FIRE ALARM</t>
  </si>
  <si>
    <t>LIGHTING</t>
  </si>
  <si>
    <t>ROOF REPLACEMENT</t>
  </si>
  <si>
    <t>NEW PANIC ALARM SYSTEM</t>
  </si>
  <si>
    <t>NEW CHILD WITNESS SUITE</t>
  </si>
  <si>
    <t>NEW GATES &amp; SECURITY FENCING</t>
  </si>
  <si>
    <t>SECURE DOCKS</t>
  </si>
  <si>
    <t>FUME EXTRACTION TO VEHICLE DOCK</t>
  </si>
  <si>
    <t>UPGRADE EMERGENCY &amp; GENERAL LIGHTING</t>
  </si>
  <si>
    <t>UPGRADE LIFT AS EVACUATION LIFT</t>
  </si>
  <si>
    <t>REPLACE CHILLER</t>
  </si>
  <si>
    <t>REPLACE CCTV SYSTEM</t>
  </si>
  <si>
    <t>NEW PRISON VIDEO LINK &amp; CONFERENCING SYSTEM</t>
  </si>
  <si>
    <t>NEW VIDEO CONFERENCING SYSTEM</t>
  </si>
  <si>
    <t>REPLACE EMERGENCY &amp; GENERAL LIGHTING</t>
  </si>
  <si>
    <t>REPLACE WATER BOOSTERS &amp; WATER TANKS</t>
  </si>
  <si>
    <t>THREE SECURE DOCKS</t>
  </si>
  <si>
    <t>REBUILD SECURE DOCK</t>
  </si>
  <si>
    <t>REPLACE TRANSFORMER</t>
  </si>
  <si>
    <t>PAY AND DISPLAY CARPARK EQUIPMENT</t>
  </si>
  <si>
    <t>ACCESS CONTROL SYSTEM</t>
  </si>
  <si>
    <t>ASBESTOS REMOVAL</t>
  </si>
  <si>
    <t>EMERGENCY LIGHTING REPLACEMENT - EAST BLOCK</t>
  </si>
  <si>
    <t>FIRE ALARM REPLACEMENT</t>
  </si>
  <si>
    <t>BMS REPLACEMENT</t>
  </si>
  <si>
    <t>ASBESTOS REMOVAL FINAL PHASE</t>
  </si>
  <si>
    <t>WINDOW REPLACEMENT PHASE 2</t>
  </si>
  <si>
    <t>WINDOWS REPLACEMENT PHASE 1</t>
  </si>
  <si>
    <t>CEILING REPLACEMENT</t>
  </si>
  <si>
    <t>REPLACEMENT OF JUDGES LIFT</t>
  </si>
  <si>
    <t>LIFT REPLACEMENT X8</t>
  </si>
  <si>
    <t>AHU REPLACEMENT</t>
  </si>
  <si>
    <t>LIFT REPLACEMENT X5</t>
  </si>
  <si>
    <t>EXTENTION OF FIRE ALARM SYSTEM</t>
  </si>
  <si>
    <t>MAJOR INTERNAL REFURBISHMENT</t>
  </si>
  <si>
    <t>REPLACE LV PANEL &amp; SUB MAINS DISTRIBUTION</t>
  </si>
  <si>
    <t>REPLACE WINDOWS</t>
  </si>
  <si>
    <t>REPLACE CUSTODY SUITE HVAC</t>
  </si>
  <si>
    <t>NEW VENTILIATION FOR COURTS, CELLS &amp; CONCOURSE</t>
  </si>
  <si>
    <t>REPLACEMENT OF 5 CONDENSING UNITS</t>
  </si>
  <si>
    <t>FRONT ENTRANCE INCLUDING DDA</t>
  </si>
  <si>
    <t>REFURBISHMENT TO  BUILDING, REPLACEMENT OF WINDOWS &amp; HEATING INSTALLATION</t>
  </si>
  <si>
    <t>NEW CHILLER</t>
  </si>
  <si>
    <t>REMOVE &amp; REPLACE EXISTING BOILERS</t>
  </si>
  <si>
    <t>REPLACE &amp; REMOVE EXISTING BOILERS</t>
  </si>
  <si>
    <t>REPLACE CHILLER 3</t>
  </si>
  <si>
    <t>NEW LIGHTING PHASE 1</t>
  </si>
  <si>
    <t>REPLACE BMS</t>
  </si>
  <si>
    <t>REMODEL COACH HOUSE &amp; CONVERT TO GARAGE</t>
  </si>
  <si>
    <t>REPLACEMENT OF R22 CHILLERS, HEATING PANEL, HEATING PUMPS &amp; COLD WATER PUMPS</t>
  </si>
  <si>
    <t>REPLACEMENT OF LIFE EXPIRED FIRE ALARM</t>
  </si>
  <si>
    <t>NEW FIRE ALARM &amp; CPIG REPORT</t>
  </si>
  <si>
    <t>REPLACE LIGHTING &amp; CEILING</t>
  </si>
  <si>
    <t>CELL SEPARATION WORKS</t>
  </si>
  <si>
    <t>REFURBISHMENT</t>
  </si>
  <si>
    <t>NEW LIFTS DDA COMPLIANCE</t>
  </si>
  <si>
    <t>ASBESTOS REMOVAL &amp; INTEGRATION</t>
  </si>
  <si>
    <t>REPLACEMENT OF AIR HANDLING SYSTEM</t>
  </si>
  <si>
    <t>BACKLOG CAPITAL MAINTENANCE REQUIRE TO COMPLY WITH LANDLORD OBLIGATIONS</t>
  </si>
  <si>
    <t>CUSTODY IN-CELL FIRE DETECTION</t>
  </si>
  <si>
    <t>FIRE PROTECTION WORKS</t>
  </si>
  <si>
    <t>DDA COMPLIANT TOILET</t>
  </si>
  <si>
    <t>REPLACE FIXED WIRING</t>
  </si>
  <si>
    <t>STORAGE SYSTEM</t>
  </si>
  <si>
    <t>TANOY SYSTEM</t>
  </si>
  <si>
    <t>INTEGRATION OF THE COUNTY COURT INTO THE MAGISTRATES COURT</t>
  </si>
  <si>
    <t>COUNTY COURT IN MAGISTRATES INTEGRATION</t>
  </si>
  <si>
    <t>Alarms</t>
  </si>
  <si>
    <t>CPIG</t>
  </si>
  <si>
    <t>Electrical</t>
  </si>
  <si>
    <t>Health &amp; Safety</t>
  </si>
  <si>
    <t>Heating/Boilers</t>
  </si>
  <si>
    <t>Maintenance</t>
  </si>
  <si>
    <t>Roofing</t>
  </si>
  <si>
    <t>Security/Control</t>
  </si>
  <si>
    <t>Mechanical</t>
  </si>
  <si>
    <t>Major Build</t>
  </si>
  <si>
    <t>REPLACEMENT OF EXISTING CCTV INSTALLATION</t>
  </si>
  <si>
    <t>PERSONALITY DISORDER UNIT</t>
  </si>
  <si>
    <t>RATIONALISATION OF KITCHEN FACILITIES</t>
  </si>
  <si>
    <t>EXERCISE YARDS</t>
  </si>
  <si>
    <t>REPLACEMENT OF CONDEMNED AND DANGEROUS BOILERS</t>
  </si>
  <si>
    <t>BOILER DECENTRALISATION</t>
  </si>
  <si>
    <t>FIRE, GENERAL &amp; CELL CALL ALARMS</t>
  </si>
  <si>
    <t>REPLACE BOILER &amp; HEATING SYSTEMS</t>
  </si>
  <si>
    <t>NEW SEWER MAIN CONNECTION</t>
  </si>
  <si>
    <t>FIRE/SMOKE DETECTION</t>
  </si>
  <si>
    <t>REPLACEMENT OF STANDBY GENERATOR</t>
  </si>
  <si>
    <t>NEW HOUSEBLOCK</t>
  </si>
  <si>
    <t>FIRE ALARM UPGRADE &amp; ELECTRICAL UPGRADE</t>
  </si>
  <si>
    <t>FIRE &amp; GENERAL ALARMS</t>
  </si>
  <si>
    <t>ELECTRICAL DISTRIBUTION UPGRADE</t>
  </si>
  <si>
    <t>NEW FIRE &amp; GENERAL ALARMS AND CELL CALL SYSTEMS</t>
  </si>
  <si>
    <t>REFURBISH E WING</t>
  </si>
  <si>
    <t>INFRASTRUCTURE UPGRADE</t>
  </si>
  <si>
    <t>DEMOLITION OF FARM BUILDINGS &amp; A &amp; B WING ASPHALT ROOFS</t>
  </si>
  <si>
    <t>RE-ROOF F WING</t>
  </si>
  <si>
    <t>INSTALL AUTOMATIC FIRE DETECTION (CPIG)</t>
  </si>
  <si>
    <t>INSTALLATION OF NEW LAUNDRY ROOF</t>
  </si>
  <si>
    <t>REPLACE FIRE &amp; GENERAL ALARMS</t>
  </si>
  <si>
    <t>REPLACE WATER MAIN - SITE WIDE</t>
  </si>
  <si>
    <t>EQUALITY ACT COMPLIANCE WORKS</t>
  </si>
  <si>
    <t>REFURBISH ROOF &amp; INTERNAL FABRIC</t>
  </si>
  <si>
    <t>UPGRADE HEATING AND FIRE ALARM SYSTEM</t>
  </si>
  <si>
    <t>RE-ROOF VISITS</t>
  </si>
  <si>
    <t>REPLACE ALARMS INTERFACE</t>
  </si>
  <si>
    <t>REFURBISH F, H, P &amp; R WINGS</t>
  </si>
  <si>
    <t>LPG STORAGE</t>
  </si>
  <si>
    <t>CONVERT OLD KITCHEN TO PROVIDE REGIME PLACES</t>
  </si>
  <si>
    <t>REPLACE HEATING MAIN</t>
  </si>
  <si>
    <t>REFURBISH GATE &amp; VISITORS AREA</t>
  </si>
  <si>
    <t>HV CABLE REPLACEMENT</t>
  </si>
  <si>
    <t>IMPROVED RECEPTION FACILITIES</t>
  </si>
  <si>
    <t>FIRE ALARM UPGRADE</t>
  </si>
  <si>
    <t>GABLE END REPAIRS TO F &amp; I WINGS</t>
  </si>
  <si>
    <t>DE-COMMISSION C &amp; D WINGS</t>
  </si>
  <si>
    <t>OIL STORAGE TANKS</t>
  </si>
  <si>
    <t>REPLACE CELL CALL A - E WINGS</t>
  </si>
  <si>
    <t>ELECTRICAL DISTRIBUTION TO A, B &amp; I WINGS</t>
  </si>
  <si>
    <t>REPLACE A &amp; B WING HEATING SYSTEMS</t>
  </si>
  <si>
    <t>ROOF REPAIRS</t>
  </si>
  <si>
    <t>UPGRADE CONTROL ROOM (INC VIDEO MIMIC)</t>
  </si>
  <si>
    <t>INSTALL MACERATORS &amp; ASSOCIATED WORKS</t>
  </si>
  <si>
    <t>ADOPTION OF EXISTING PUMPING STATION</t>
  </si>
  <si>
    <t>REPLACE &amp; UPGRADE PERIMETER LIGHTING</t>
  </si>
  <si>
    <t>HEATING UPGRADE</t>
  </si>
  <si>
    <t>REFURBISH/REPLACE KITCHEN VENTILATION</t>
  </si>
  <si>
    <t>DEMOLITION OF A-E, G &amp; J WINGS</t>
  </si>
  <si>
    <t>C &amp; D WING REFURBISHMENT</t>
  </si>
  <si>
    <t>Houseblock Programme</t>
  </si>
  <si>
    <t>New LLW facilities</t>
  </si>
  <si>
    <t>Build ILW ministore enablers &amp; weather protection</t>
  </si>
  <si>
    <t>Build solid ILW retrieval faciltiy</t>
  </si>
  <si>
    <t>Safestore cladding</t>
  </si>
  <si>
    <t>Build (FED) ILW retrieval &amp; processing facility</t>
  </si>
  <si>
    <t>Modular Active Effluent Treatment Plant</t>
  </si>
  <si>
    <t>Build solid (FED) ILW retreival &amp; processing facility</t>
  </si>
  <si>
    <t>Harwell ILW Store</t>
  </si>
  <si>
    <t>Effluent Treatment Plant</t>
  </si>
  <si>
    <t>Replacement Decontamination Facility</t>
  </si>
  <si>
    <t xml:space="preserve"> </t>
  </si>
  <si>
    <t>Separation Area Ventilation</t>
  </si>
  <si>
    <t>Site Security</t>
  </si>
  <si>
    <t>Electricity Supply Services</t>
  </si>
  <si>
    <t>Operations</t>
  </si>
  <si>
    <t>Magnox PU Storage</t>
  </si>
  <si>
    <t>SPRS Retreatment Facility</t>
  </si>
  <si>
    <t>BEP Product Store</t>
  </si>
  <si>
    <t>Sludge Packaging Plant (SPP)</t>
  </si>
  <si>
    <t>Replacement Flask Maintenance Facility</t>
  </si>
  <si>
    <t>LLW Sort, segregate and size reduction facility</t>
  </si>
  <si>
    <t>Silo Maintenance Facility</t>
  </si>
  <si>
    <t>Box Transfer Facility</t>
  </si>
  <si>
    <t>Silos Direct Encapsulation Plant</t>
  </si>
  <si>
    <t>Highly Active Liquid Evaporator</t>
  </si>
  <si>
    <t>Magnox Fuel Storage Pond</t>
  </si>
  <si>
    <t>SEP Settling Tank</t>
  </si>
  <si>
    <t>Magnox Swarf Storage Silos</t>
  </si>
  <si>
    <t>Pile Fuel Cladding Silo</t>
  </si>
  <si>
    <t>SIXEP Contingency Plant</t>
  </si>
  <si>
    <t>Box Encapsulation Plant (BEP)</t>
  </si>
  <si>
    <t>Pile Fuel Storage Pond Local Sludge Treatment Plant (LSTP)</t>
  </si>
  <si>
    <t>Waste Management</t>
  </si>
  <si>
    <t>RWMD</t>
  </si>
  <si>
    <t>Geological Disposal Facility</t>
  </si>
  <si>
    <t>Disposal facility for UK legacy radioactive waste</t>
  </si>
  <si>
    <t>NDA</t>
  </si>
  <si>
    <t>www.nda.gov.uk</t>
  </si>
  <si>
    <t>NDA ARAC</t>
  </si>
  <si>
    <t>The values from 2012/13 onwards represent our "current best estimate", which is based on our reference case programme and the inventory scenario used as the basis for the NDA's ARAC. The values do not include any contingency and are at 2013 money values.  All costs are assumed to be capex but the operational cost can be provided if needed.</t>
  </si>
  <si>
    <t>Construction of a low Containment Category 2 Facility</t>
  </si>
  <si>
    <t>Construction of a high Containment Category 4 Facility</t>
  </si>
  <si>
    <t>Refurbishment and conversion in to research facilitiy</t>
  </si>
  <si>
    <t>New flagship laboratory</t>
  </si>
  <si>
    <t>Complete refurbishment of two floors, renew roof covering and overcladding</t>
  </si>
  <si>
    <t>Improve the condition of the site buildings and infrastructure, particularly roofs, insulation and electrical distribution</t>
  </si>
  <si>
    <t>Advanced Metrology Laboratory</t>
  </si>
  <si>
    <t>Commission and demolish unused building</t>
  </si>
  <si>
    <t>New laboratory</t>
  </si>
  <si>
    <t>Refurbishment of laboratories</t>
  </si>
  <si>
    <t>New plant growth research facility</t>
  </si>
  <si>
    <t>New Institute for the Gut</t>
  </si>
  <si>
    <t>Replacement and refurbishment of offices and laboratories</t>
  </si>
  <si>
    <t>Managed motorway project</t>
  </si>
  <si>
    <t>Schemes scheduled to start after 2015/16 and funding has yet to be allocated and scheme forecasts have yet to be established</t>
  </si>
  <si>
    <t>Managed Motorway &amp; Traditional project</t>
  </si>
  <si>
    <t>Junction improvement project</t>
  </si>
  <si>
    <t>Bypass Project</t>
  </si>
  <si>
    <t>Widening</t>
  </si>
  <si>
    <t>Dualling</t>
  </si>
  <si>
    <t>Trunk road improvement project (including junction improvement)</t>
  </si>
  <si>
    <t>Managed Motorway</t>
  </si>
  <si>
    <t>Managed Building projects</t>
  </si>
  <si>
    <t>Managed Maintenance works/projects</t>
  </si>
  <si>
    <t>Multiple minor capital projects only</t>
  </si>
  <si>
    <t>Planned and reactive maintenance, no soft FM costs included</t>
  </si>
  <si>
    <t>Planned maintenance and refurbishment</t>
  </si>
  <si>
    <t>Custody Development</t>
  </si>
  <si>
    <t>Managed Building project</t>
  </si>
  <si>
    <t>Planned and Reactive Maintenance (non-project)</t>
  </si>
  <si>
    <t>Various refurbishments each upto £400k</t>
  </si>
  <si>
    <t>Parkside Major Repairs</t>
  </si>
  <si>
    <t>1. Capital works identified from condition surveys.  2.R22 Refrigerant Project</t>
  </si>
  <si>
    <t>1. Annual Servicing 2. Reactive Maintenance 3. Planned/Improvement Works.</t>
  </si>
  <si>
    <t>Minor improvement/replacement works</t>
  </si>
  <si>
    <t>Building make good and repair works</t>
  </si>
  <si>
    <t>Rewire of District HQ  &amp; Fixed wire testing (awaiting project approval)</t>
  </si>
  <si>
    <t>Reactive repairs across all district</t>
  </si>
  <si>
    <t>Comms centre refurbishment</t>
  </si>
  <si>
    <t>Roof repairs to HQ</t>
  </si>
  <si>
    <t>Managed Building project / replacement police station</t>
  </si>
  <si>
    <t>New Gloucester Central Custody Suite</t>
  </si>
  <si>
    <t>Proposed New Gloucester Police Station</t>
  </si>
  <si>
    <t>Proposed New Cheltenham Police Station</t>
  </si>
  <si>
    <t>Refurbishment of Coleford Police Station</t>
  </si>
  <si>
    <t>CID Hub Offices - fit out of leased office space</t>
  </si>
  <si>
    <t>Control Room, Contact Centre and Office Space - fit out of leased office space</t>
  </si>
  <si>
    <t>Maintenance and repair works</t>
  </si>
  <si>
    <t>Refurbishment of Bransholme Police Station</t>
  </si>
  <si>
    <t xml:space="preserve">Queens Gardens Police Station Proposed Demolition of Site </t>
  </si>
  <si>
    <t>Provision of Divisional Headquarters - Clough Road Hull</t>
  </si>
  <si>
    <t>Upgrade /Addition of Accomodation - Force HQ Priory Road Hull</t>
  </si>
  <si>
    <t>Provsion of Conferencing and Site Upgrades - Force HQ Priory Road Hull</t>
  </si>
  <si>
    <t>Provsion of New Police Station  Beverley East Yorkshire</t>
  </si>
  <si>
    <t>Grimsby Police Station - Refurbish Station</t>
  </si>
  <si>
    <t>Scunthorpe Police Station - Refurbish Station</t>
  </si>
  <si>
    <t>Hessle Police Station Refurbishment and Upgrade of Station</t>
  </si>
  <si>
    <t>Melton Building - Construction of New Building</t>
  </si>
  <si>
    <t>Force Training Centre</t>
  </si>
  <si>
    <t>Repairs and  Maintenance Budget To Include Statutory Servicing and Planned and Reactive Maint</t>
  </si>
  <si>
    <t xml:space="preserve">Annual capital allocation of £0.80m for minor works to implement the Estates accommodation strategy for 2013/14. Individual minor schemes will be undertaken on various premises throughout the county </t>
  </si>
  <si>
    <t>Replacement and new build of Accrington and Blackpool Police Stations feature on the Estates accommodation strategy. Both schemes are at the early stages of planning and will be subject to the review of accommodation and availability of suitable sites/buildings.</t>
  </si>
  <si>
    <t>Estate Strategy 2012-2016 Corporate Real Estate Strategy - asset investment in support of service provision. Public Interface: 24 hour Borough Police Station Estate, Safer Neighbourhood Estate, Custody Estate. Operational Support Estate: Operational Support buildings, Deployment &amp; Patrol Base Estate, Public Order Estate, Training estate and Regional Learning Centres, Headquarters Estate, Specialist Facilities. Residential Estate. Note - 820,000 m2 space in 451 operational buildings.</t>
  </si>
  <si>
    <t>Strategic change projects, programmed improvements and alterations</t>
  </si>
  <si>
    <t>Involved in Joint Command and Control Centre scheme with Merseyside Fire who are leading on the project.  Comprises existing refurbishment and part new build - at present total project costs stand at £4m with £2m of this ICT costs.  Also Estate Strategy currently being reviewed, which may lead to other building projects in the future</t>
  </si>
  <si>
    <t>Planned and Reactive Maintenance/Repairs</t>
  </si>
  <si>
    <t>Long Term Estates Strategy - Assumed budget allcoation for renewal or replacement of old Police Stations.</t>
  </si>
  <si>
    <t>Planned maintenance - Building Fabric + M&amp;E</t>
  </si>
  <si>
    <t xml:space="preserve">Estate Strategy 2012-16 capital programme </t>
  </si>
  <si>
    <t xml:space="preserve">Planned Maintenance Programme </t>
  </si>
  <si>
    <t>Capital Rolling Programme</t>
  </si>
  <si>
    <t>Minor spend due to backlog maintenance only, no further minor projects planned at this time although this is likely to change as the Estate Strategy is changed to reflect the PCC's requirements.</t>
  </si>
  <si>
    <t>Northern custody build will commence and cover to years budget, I have therefore split the budget accordingly.</t>
  </si>
  <si>
    <t>I have assumed the maintenance budget will reduce due to rationalisation of the estate and therefore reduce by 20% after 13/14</t>
  </si>
  <si>
    <t>Various Police Facilities</t>
  </si>
  <si>
    <t>Police Station - new build</t>
  </si>
  <si>
    <t>Police facilities - Schedule maintenance and repairs</t>
  </si>
  <si>
    <t>Llantwit Major Police Station
New Police Station to be built in Llantwit Major, Vale of Glamorgan in collaboration with Ambulance Service</t>
  </si>
  <si>
    <t>Condition Survey Projects - Refurbishment projects around the force area</t>
  </si>
  <si>
    <t>Improvements programme</t>
  </si>
  <si>
    <t>Custody Build</t>
  </si>
  <si>
    <t>Planned Maintenance programme and Cyclical maintenance programme</t>
  </si>
  <si>
    <t xml:space="preserve"> Alterations &amp; Adaptations</t>
  </si>
  <si>
    <t>Inclusive of 2 new 60 cell custody blocks and central building rationalisation programme</t>
  </si>
  <si>
    <t>Corrective &amp; Planned Maintenance (Stock Condition Works)</t>
  </si>
  <si>
    <t xml:space="preserve">Minor work improvement programme agreed for projects such has window replacements welfare updgrades, energy improvements, electrical infrastructure, boiler replacements and small functual chnge projects to support operational policing. </t>
  </si>
  <si>
    <t xml:space="preserve">Refurb of DHQ and refub / upgrade to accommodate Estate rationisation programme to be procured via Yorbuild Framework </t>
  </si>
  <si>
    <t>Repairs and maintenance Budget including pre planned, statutory servicing and reactive maintainance - Local and Central expenditure</t>
  </si>
  <si>
    <t>Structures - Bridge/Large Culv</t>
  </si>
  <si>
    <t>Roads - Drainage</t>
  </si>
  <si>
    <t>DfT funding for local highway authority road improvement PFI project</t>
  </si>
  <si>
    <t>Linking the M56 at Manchester Airport with the A6 south of Stockport</t>
  </si>
  <si>
    <t>DfT funding provided to local highway authority for highways maintenance PFI project</t>
  </si>
  <si>
    <t>DfT capital funding provided to local highway authorities outside of London for highways maintenance, allocated by formula</t>
  </si>
  <si>
    <t>DfT capital funding for local authority small scale transport schemes outside of London, allocated by formula</t>
  </si>
  <si>
    <t>DfT capital funding for large transport capital projects promoted by Local Authorities outside of London</t>
  </si>
  <si>
    <t>DfT bid-based funding pot (capital and resource) for sustainable transport schemes  promoted by local authorities outside of London</t>
  </si>
  <si>
    <t>Construction of new crossing over River Mersey between Runcorn and Widnes, involves tolling new and existing bridge</t>
  </si>
  <si>
    <t>DfT funding provided to local authority for tram system PFI project</t>
  </si>
  <si>
    <t>Does not include maintenance</t>
  </si>
  <si>
    <t>Roads - Safety Barrier</t>
  </si>
  <si>
    <t>Structures - Bridge and Large Culvert</t>
  </si>
  <si>
    <t>Other capital projects</t>
  </si>
  <si>
    <t>Anglian Central RFCC</t>
  </si>
  <si>
    <t>Risk Management Authorities</t>
  </si>
  <si>
    <t>5 yr plan</t>
  </si>
  <si>
    <t>Anglian Eastern RFCC</t>
  </si>
  <si>
    <t>Anglian Northern RFCC</t>
  </si>
  <si>
    <t>Severn &amp; Wye RFCC</t>
  </si>
  <si>
    <t>Trent RFCC</t>
  </si>
  <si>
    <t>North West RFCC</t>
  </si>
  <si>
    <t>Southern RFCC</t>
  </si>
  <si>
    <t>Thames RFCC</t>
  </si>
  <si>
    <t>South West RFCC</t>
  </si>
  <si>
    <t>Wessex RFCC</t>
  </si>
  <si>
    <t>Northumbria RFCC</t>
  </si>
  <si>
    <t>Yorkshire RFCC</t>
  </si>
  <si>
    <t>Remaining schemes and strategies by region</t>
  </si>
  <si>
    <t>Including increase in line with LTIS</t>
  </si>
  <si>
    <t>Schemes costing over £50m</t>
  </si>
  <si>
    <t>Tidal Trent, Isle of Axholme, Pump Improvements</t>
  </si>
  <si>
    <t>Deliver Works identified in Isle of Axholme Strategy over next 100yrs</t>
  </si>
  <si>
    <t>Environment Agency</t>
  </si>
  <si>
    <t>Isle of Axholme Strategy</t>
  </si>
  <si>
    <t>Lower Thames FAS - Phase 2</t>
  </si>
  <si>
    <t>Review and implementation of the Engineered Component as recommended within the Lower Thames Strategy.</t>
  </si>
  <si>
    <t>Lower Thames Strategy</t>
  </si>
  <si>
    <t>Works arising from Southend Strategy</t>
  </si>
  <si>
    <t>Erosion risk leading to contamination risk from landfill</t>
  </si>
  <si>
    <t>Stand alone</t>
  </si>
  <si>
    <t>Southend-on-Sea UA</t>
  </si>
  <si>
    <t>Southend Strategy</t>
  </si>
  <si>
    <t>Broadland PPPP</t>
  </si>
  <si>
    <t>The project covers all matters related to flood defence services associated with the Broadland tidal river system, including maintenance, emergency response, strategic planning, design and improvement works.</t>
  </si>
  <si>
    <t>Bid</t>
  </si>
  <si>
    <t>Broadlands FA Strategy</t>
  </si>
  <si>
    <t>Haslar (Gosport) to Cador Drive (Fareham) Coastal Flood and Erosion Risk Management Schemes</t>
  </si>
  <si>
    <t>31/09/2019</t>
  </si>
  <si>
    <t>Gosport Borough Council &amp; Fareham Borough Council</t>
  </si>
  <si>
    <t>Thames Estuary Phase 1 Programme - Anglian Eastern RFCC</t>
  </si>
  <si>
    <t>Works arising from TE2100 Strategy</t>
  </si>
  <si>
    <t>Clacton &amp; Holland on Sea Management Plan Implementation Phase 2</t>
  </si>
  <si>
    <t>Coastal erosion, fishtail breakwaters and beach renourishment</t>
  </si>
  <si>
    <t xml:space="preserve">Clacton </t>
  </si>
  <si>
    <t>Tendring DC</t>
  </si>
  <si>
    <t>TE2100 Implementation Start-up Project - ANG</t>
  </si>
  <si>
    <t>Development and implementation of TE2100 strategy</t>
  </si>
  <si>
    <t>TE2100 Strategy</t>
  </si>
  <si>
    <t>Rossall Coastal Defence Improvement Scheme</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</si>
  <si>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</si>
  <si>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Fleetwood</t>
  </si>
  <si>
    <t>Estimate</t>
  </si>
  <si>
    <t>Wyre Council</t>
  </si>
  <si>
    <t>Wisbech Defences Phase 3</t>
  </si>
  <si>
    <t xml:space="preserve">Phase 3 of the Wisbech flood defence improvement works is based on the estimated residual asset life of the existing defence and the need to raise the defence level to sustain the 0.5% (1 in 200) SoP, as identified in the Wisbech Defences Refurbishment PAR (2006). Phase 3 would be complete replacement of the assets which are expected to have reached the end of their asset life by 2041.  Phase 3 will need to be delivered in 2041.
</t>
  </si>
  <si>
    <t>Wisbech</t>
  </si>
  <si>
    <t>Weymouth Tidal Defence Scheme</t>
  </si>
  <si>
    <t>Improve standard of flood protection within the harbour</t>
  </si>
  <si>
    <t>Weymouth &amp; Portland BC</t>
  </si>
  <si>
    <t>Boston Barrage/Barrier Works</t>
  </si>
  <si>
    <t>A multi functional barrier within Boston Haven: dual function of partial tidal exclusion barrage for water level control to enable safe navigation and tidal surge barrier.</t>
  </si>
  <si>
    <t>Boston</t>
  </si>
  <si>
    <t>Great Yarmouth</t>
  </si>
  <si>
    <t>George Prior, low section of floodwall which requires improvement</t>
  </si>
  <si>
    <t>River Hamble to Portsmouth Harbour Entrance Coastal Flood and Erosion Risk Management Schemes</t>
  </si>
  <si>
    <t>Fareham and Gosport's coastline is a complex mix of highly developed residential and commercial areas including Ministry of Defence land, historical landmarks, potentially contaminated land, open space, agricultural land which has experienced historical c</t>
  </si>
  <si>
    <t>Leeds Flood Alleviation Scheme, River Aire</t>
  </si>
  <si>
    <t>Flood Alleviation Scheme</t>
  </si>
  <si>
    <t>Upper Aire Strategy</t>
  </si>
  <si>
    <t>Pevensey Bay Sea Defences PPP</t>
  </si>
  <si>
    <t>25 Year Public Private Partnership (PPP) project running from June 2000 to May 2025 for improvement (carried out 2002) and maintenance of 9km of sea defences</t>
  </si>
  <si>
    <t>Pevensey</t>
  </si>
  <si>
    <t>River Derwent, Derby, Lower Derwent Flood Alleviation Scheme</t>
  </si>
  <si>
    <t>A large area of the Derby left bank is at risk of flooding, which includes 1,500 residential and 380 commercial properties in a 1% AEP flood event. 600 of the properties fall within the lowest Super Output Area. It is proposed to provide new flood defences along a new alignment set back from the river corridor  to provide a 1%AEP standard of protection throughout Derby.Derby County are doing a surface water strategy.</t>
  </si>
  <si>
    <t>South Yorks Waste PFI</t>
  </si>
  <si>
    <t>Waste Management Procurement</t>
  </si>
  <si>
    <t>Essex County Council and Southend-on-Sea Waste Management Project</t>
  </si>
  <si>
    <t xml:space="preserve">Greater Manchester Waste Disposal </t>
  </si>
  <si>
    <t>Waste Management Project</t>
  </si>
  <si>
    <t>Hertfordshire County Council Waste Management Services</t>
  </si>
  <si>
    <t xml:space="preserve">Leeds Residual Waste Treatment Project </t>
  </si>
  <si>
    <t>Norfolk Waste Management Project</t>
  </si>
  <si>
    <t>Nottinghamshire Sustainable Waste Solutions</t>
  </si>
  <si>
    <t>Integrated Waste Contract</t>
  </si>
  <si>
    <t>ST&amp;W Waste Management Partnership</t>
  </si>
  <si>
    <t>South West Devon Waste Partnership (SWDWP) Waste Management Project</t>
  </si>
  <si>
    <t>Staffordshire Waste Management Project</t>
  </si>
  <si>
    <t>Suffolk Waste Management Project</t>
  </si>
  <si>
    <t xml:space="preserve">Quest Waste Disposal Project </t>
  </si>
  <si>
    <t>Semi Integrated  Waste Management Project</t>
  </si>
  <si>
    <t>Bedfordshire Energy and Recycling (BEaR) Project</t>
  </si>
  <si>
    <t>Bradford Waste Treatment Services Project</t>
  </si>
  <si>
    <t>Buckinghamshire Waste management project</t>
  </si>
  <si>
    <t xml:space="preserve">Cumbria - South treatment - Sowerby Woods Business Park, Barrow </t>
  </si>
  <si>
    <t>Resource Recovery Solutions (Derbyshire)  - Sinfin Lane</t>
  </si>
  <si>
    <t>Ferrybridge multifuel project</t>
  </si>
  <si>
    <t>Gloucestershire County Council Waste Management project</t>
  </si>
  <si>
    <t>Lincolnshire Energy from Waste Facility - North Hykeham</t>
  </si>
  <si>
    <t>Fuel use</t>
  </si>
  <si>
    <t xml:space="preserve">Waste Services </t>
  </si>
  <si>
    <t>Oxfordshire waste management</t>
  </si>
  <si>
    <t>Waste Management
Procurement</t>
  </si>
  <si>
    <t>Rail</t>
  </si>
  <si>
    <t>High Speed Rail</t>
  </si>
  <si>
    <t>National high speed rail network (phase one) - construction</t>
  </si>
  <si>
    <t xml:space="preserve">Line from London Euston to the West Midlands with new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
</t>
  </si>
  <si>
    <t>Constant</t>
  </si>
  <si>
    <t>This project is subject  to Parliamentary approval and the passing of legislation</t>
  </si>
  <si>
    <t>National high speed rail network (phase two) - construction</t>
  </si>
  <si>
    <t>Separate lines from West Midlands to Leeds and Manchester, with intermediate stations in the East Midlands and South Yorkshire. Direct connections to Heathrow and onto the West and East Coast main lines for services to the NW, NE and Scotland.</t>
  </si>
  <si>
    <t>Description / purpose</t>
  </si>
  <si>
    <t>Lookup1</t>
  </si>
  <si>
    <t>Mine Water Treatment Schemes - New Scheme Build &amp; Refurbishment Programme</t>
  </si>
  <si>
    <t xml:space="preserve">Schools </t>
  </si>
  <si>
    <t>Devolved budget to LAs and schools for additional basic need, maintenance and Devolved Formula Capital (profile reflects when allocation made rather than a profile of planned works) - as set out on the Department's website</t>
  </si>
  <si>
    <t>BSF Continuation Projects</t>
  </si>
  <si>
    <t>Priority School Building Programme Capital</t>
  </si>
  <si>
    <t>Public/ Private</t>
  </si>
  <si>
    <t>31/11/2013</t>
  </si>
  <si>
    <t>Red</t>
  </si>
  <si>
    <t>Amber</t>
  </si>
  <si>
    <t>Green</t>
  </si>
  <si>
    <t>Operational</t>
  </si>
  <si>
    <t>In Construction</t>
  </si>
  <si>
    <t>Not Stated</t>
  </si>
  <si>
    <t>Black</t>
  </si>
  <si>
    <t>Stopped</t>
  </si>
  <si>
    <t>On Schedule</t>
  </si>
  <si>
    <t>Scheme Status Indicator</t>
  </si>
  <si>
    <t>Sum of 2013/14 (£m)</t>
  </si>
  <si>
    <t>Sum of 2014/15 (£m)</t>
  </si>
  <si>
    <t>Sum of 2015/16 (m)</t>
  </si>
  <si>
    <t>Sum of 2016 to 2020</t>
  </si>
  <si>
    <t xml:space="preserve">Sum of Beyond 2020 </t>
  </si>
  <si>
    <t>Count of Sector</t>
  </si>
  <si>
    <t>Use the tabs below to navigate the workbook</t>
  </si>
  <si>
    <t>Publication of the Government’s Funded Construction Pipeline</t>
  </si>
  <si>
    <t>Context</t>
  </si>
  <si>
    <t>Industry input</t>
  </si>
  <si>
    <t>The benefits of forward visibility</t>
  </si>
  <si>
    <r>
      <t>·</t>
    </r>
    <r>
      <rPr>
        <sz val="7"/>
        <color indexed="8"/>
        <rFont val="Times New Roman"/>
        <family val="1"/>
      </rPr>
      <t xml:space="preserve">         </t>
    </r>
    <r>
      <rPr>
        <sz val="11"/>
        <color indexed="8"/>
        <rFont val="Calibri"/>
        <family val="2"/>
      </rPr>
      <t xml:space="preserve">Better resource allocation </t>
    </r>
  </si>
  <si>
    <r>
      <t>·</t>
    </r>
    <r>
      <rPr>
        <sz val="7"/>
        <color indexed="8"/>
        <rFont val="Times New Roman"/>
        <family val="1"/>
      </rPr>
      <t xml:space="preserve">         </t>
    </r>
    <r>
      <rPr>
        <sz val="11"/>
        <color indexed="8"/>
        <rFont val="Calibri"/>
        <family val="2"/>
      </rPr>
      <t xml:space="preserve">Improved skills /recruitment management </t>
    </r>
  </si>
  <si>
    <r>
      <t>·</t>
    </r>
    <r>
      <rPr>
        <sz val="7"/>
        <color indexed="8"/>
        <rFont val="Times New Roman"/>
        <family val="1"/>
      </rPr>
      <t xml:space="preserve">         </t>
    </r>
    <r>
      <rPr>
        <sz val="11"/>
        <color indexed="8"/>
        <rFont val="Calibri"/>
        <family val="2"/>
      </rPr>
      <t xml:space="preserve">More stable workforce </t>
    </r>
  </si>
  <si>
    <r>
      <t>·</t>
    </r>
    <r>
      <rPr>
        <sz val="7"/>
        <color indexed="8"/>
        <rFont val="Times New Roman"/>
        <family val="1"/>
      </rPr>
      <t xml:space="preserve">         </t>
    </r>
    <r>
      <rPr>
        <sz val="11"/>
        <color indexed="8"/>
        <rFont val="Calibri"/>
        <family val="2"/>
      </rPr>
      <t xml:space="preserve">Ability to enter into long-term purchase agreements </t>
    </r>
  </si>
  <si>
    <r>
      <t>·</t>
    </r>
    <r>
      <rPr>
        <sz val="7"/>
        <color indexed="8"/>
        <rFont val="Times New Roman"/>
        <family val="1"/>
      </rPr>
      <t xml:space="preserve">         </t>
    </r>
    <r>
      <rPr>
        <sz val="11"/>
        <color indexed="8"/>
        <rFont val="Calibri"/>
        <family val="2"/>
      </rPr>
      <t xml:space="preserve">Encourage innovation </t>
    </r>
  </si>
  <si>
    <r>
      <t>·</t>
    </r>
    <r>
      <rPr>
        <sz val="7"/>
        <color indexed="8"/>
        <rFont val="Times New Roman"/>
        <family val="1"/>
      </rPr>
      <t xml:space="preserve">         </t>
    </r>
    <r>
      <rPr>
        <sz val="11"/>
        <color indexed="8"/>
        <rFont val="Calibri"/>
        <family val="2"/>
      </rPr>
      <t xml:space="preserve">Early identification of feast/famine situations (regional, sector, specialism/procurement or delivery) </t>
    </r>
  </si>
  <si>
    <r>
      <t>·</t>
    </r>
    <r>
      <rPr>
        <sz val="7"/>
        <color indexed="8"/>
        <rFont val="Times New Roman"/>
        <family val="1"/>
      </rPr>
      <t xml:space="preserve">         </t>
    </r>
    <r>
      <rPr>
        <sz val="11"/>
        <color indexed="8"/>
        <rFont val="Calibri"/>
        <family val="2"/>
      </rPr>
      <t xml:space="preserve">More effective response to procurement </t>
    </r>
  </si>
  <si>
    <r>
      <t>·</t>
    </r>
    <r>
      <rPr>
        <sz val="7"/>
        <color indexed="8"/>
        <rFont val="Times New Roman"/>
        <family val="1"/>
      </rPr>
      <t xml:space="preserve">         </t>
    </r>
    <r>
      <rPr>
        <sz val="11"/>
        <color indexed="8"/>
        <rFont val="Calibri"/>
        <family val="2"/>
      </rPr>
      <t xml:space="preserve">Create opportunities for collaborative procurement </t>
    </r>
  </si>
  <si>
    <r>
      <t>·</t>
    </r>
    <r>
      <rPr>
        <sz val="7"/>
        <color indexed="8"/>
        <rFont val="Times New Roman"/>
        <family val="1"/>
      </rPr>
      <t xml:space="preserve">         </t>
    </r>
    <r>
      <rPr>
        <sz val="11"/>
        <color indexed="8"/>
        <rFont val="Calibri"/>
        <family val="2"/>
      </rPr>
      <t xml:space="preserve">Ability for suppliers to make early business decisions </t>
    </r>
  </si>
  <si>
    <r>
      <t>·</t>
    </r>
    <r>
      <rPr>
        <sz val="7"/>
        <color indexed="8"/>
        <rFont val="Times New Roman"/>
        <family val="1"/>
      </rPr>
      <t xml:space="preserve">         </t>
    </r>
    <r>
      <rPr>
        <sz val="11"/>
        <color indexed="8"/>
        <rFont val="Calibri"/>
        <family val="2"/>
      </rPr>
      <t xml:space="preserve">Foster environment for greater early supply chain engagement </t>
    </r>
  </si>
  <si>
    <r>
      <t>·</t>
    </r>
    <r>
      <rPr>
        <sz val="7"/>
        <color indexed="8"/>
        <rFont val="Times New Roman"/>
        <family val="1"/>
      </rPr>
      <t xml:space="preserve">         </t>
    </r>
    <r>
      <rPr>
        <sz val="11"/>
        <color indexed="8"/>
        <rFont val="Calibri"/>
        <family val="2"/>
      </rPr>
      <t xml:space="preserve">Support the development of integrated teams </t>
    </r>
  </si>
  <si>
    <r>
      <t>·</t>
    </r>
    <r>
      <rPr>
        <sz val="7"/>
        <color indexed="8"/>
        <rFont val="Times New Roman"/>
        <family val="1"/>
      </rPr>
      <t xml:space="preserve">         </t>
    </r>
    <r>
      <rPr>
        <sz val="11"/>
        <color indexed="8"/>
        <rFont val="Calibri"/>
        <family val="2"/>
      </rPr>
      <t xml:space="preserve">Early identification of project pitfalls </t>
    </r>
  </si>
  <si>
    <r>
      <t>·</t>
    </r>
    <r>
      <rPr>
        <sz val="7"/>
        <color indexed="8"/>
        <rFont val="Times New Roman"/>
        <family val="1"/>
      </rPr>
      <t xml:space="preserve">         </t>
    </r>
    <r>
      <rPr>
        <sz val="11"/>
        <color indexed="8"/>
        <rFont val="Calibri"/>
        <family val="2"/>
      </rPr>
      <t xml:space="preserve">Support improved industry forecasting </t>
    </r>
  </si>
  <si>
    <r>
      <t>·</t>
    </r>
    <r>
      <rPr>
        <sz val="7"/>
        <color indexed="8"/>
        <rFont val="Times New Roman"/>
        <family val="1"/>
      </rPr>
      <t xml:space="preserve">         </t>
    </r>
    <r>
      <rPr>
        <sz val="11"/>
        <color indexed="8"/>
        <rFont val="Calibri"/>
        <family val="2"/>
      </rPr>
      <t xml:space="preserve">Encourage as best practice for non-public sector clients </t>
    </r>
  </si>
  <si>
    <r>
      <t>·</t>
    </r>
    <r>
      <rPr>
        <sz val="7"/>
        <color indexed="8"/>
        <rFont val="Times New Roman"/>
        <family val="1"/>
      </rPr>
      <t xml:space="preserve">         </t>
    </r>
    <r>
      <rPr>
        <sz val="11"/>
        <color indexed="8"/>
        <rFont val="Calibri"/>
        <family val="2"/>
      </rPr>
      <t>Engaging with Small and Medium-sized Enterprises</t>
    </r>
    <r>
      <rPr>
        <b/>
        <sz val="11"/>
        <color indexed="8"/>
        <rFont val="Calibri"/>
        <family val="2"/>
      </rPr>
      <t xml:space="preserve"> </t>
    </r>
  </si>
  <si>
    <t>Publication</t>
  </si>
  <si>
    <t>Scope and ownership</t>
  </si>
  <si>
    <t>Confidence in the pipeline</t>
  </si>
  <si>
    <t>Commercial confidentiality / Freedom of Information</t>
  </si>
  <si>
    <t>Commercially sensitive information has been removed from the published pipeline information where:</t>
  </si>
  <si>
    <t>Public Authorities have a legal obligation under the Freedom of Information Act 2000, to disclose information, unless it would be against the public interest. Authorities’ decisions are subject to challenge by the Information Commissioner.</t>
  </si>
  <si>
    <t>Explanation of data fields and definitions</t>
  </si>
  <si>
    <t>Departments were asked to provide project / programme level responses to the questions set out below in a spreadsheet template, using the following guidance.</t>
  </si>
  <si>
    <t xml:space="preserve">Description  </t>
  </si>
  <si>
    <t>Sector / sub-sector / sub-group</t>
  </si>
  <si>
    <t>Select a ‘sector’ from the drop-down list, then if applicable, specify further using the ‘sub-sector’ and ‘sub-group’.</t>
  </si>
  <si>
    <t>This should show where part of a wider programme, or the balance of a programme from which specific projects are reported separately</t>
  </si>
  <si>
    <t>Including number of projects that are being reported on (where relevant)</t>
  </si>
  <si>
    <t>Location</t>
  </si>
  <si>
    <t>Where the project / programme is located.</t>
  </si>
  <si>
    <t>Select from the drop-down boxes: an English region; a nation within the UK; or UK-wide</t>
  </si>
  <si>
    <t xml:space="preserve">   Postcode / Grid Reference</t>
  </si>
  <si>
    <t>To further assist with locating the project / programme.  It is appreciated that many projects cannot be identified by a single point so either: pick a central point, an important/control point, or include multiple points (such as end-points).</t>
  </si>
  <si>
    <r>
      <t xml:space="preserve">Select from the drop-down options.  This is regarding the ultimate ownership of the asset, </t>
    </r>
    <r>
      <rPr>
        <b/>
        <sz val="11"/>
        <color indexed="8"/>
        <rFont val="Calibri"/>
        <family val="2"/>
      </rPr>
      <t>not</t>
    </r>
    <r>
      <rPr>
        <sz val="11"/>
        <color theme="1"/>
        <rFont val="Calibri"/>
        <family val="2"/>
        <scheme val="minor"/>
      </rPr>
      <t xml:space="preserve">  the origins of the funding nor the status of the delivery body.</t>
    </r>
  </si>
  <si>
    <t>If ownership is complex, select the most appropriate response then include in the “notes” section a description of the ownership position e.g. where ownership will revert from private to public in the future</t>
  </si>
  <si>
    <t>Economically regulated investment</t>
  </si>
  <si>
    <t>Yes / no (generally relevant to infrastructure only)</t>
  </si>
  <si>
    <t>Public / private / combination</t>
  </si>
  <si>
    <t>Proposed / planned / confirmed / started (see definitions below)</t>
  </si>
  <si>
    <t>Timing</t>
  </si>
  <si>
    <t>Earliest Construction Start Date</t>
  </si>
  <si>
    <t xml:space="preserve">Date in service </t>
  </si>
  <si>
    <t>When will the asset become available to the user?  Please respond in a similar fashion to above.</t>
  </si>
  <si>
    <t xml:space="preserve">On schedule </t>
  </si>
  <si>
    <t>Yes / no / unknown</t>
  </si>
  <si>
    <t>If on track to meet planned dates for construction / service</t>
  </si>
  <si>
    <t>Costs</t>
  </si>
  <si>
    <t>Likely to be total nominal capex – depending on information that is available. Provide details of the cost information in the “cost status” or “notes” fields.</t>
  </si>
  <si>
    <t>Total public investment / support (where relevant). Focus on CDEL unless alternate measure more appropriate (e.g. CDEL+RDEL). Other information, e.g. PFI credits can be provided separately if available.</t>
  </si>
  <si>
    <t>Capital value</t>
  </si>
  <si>
    <t>Status of the cost information that has been reported.</t>
  </si>
  <si>
    <t>Pre-project / Concept / Pre-procurement / Bid price / Completed cost</t>
  </si>
  <si>
    <t>Basis of costs, base year</t>
  </si>
  <si>
    <t>State whether cost values are Nominal or Real.  State the base year.</t>
  </si>
  <si>
    <t>Where the “total cost all funding” is not equal to construction costs, please give detail of the non-construction costs in the relevant columns, adding detail in the “notes” column if necessary.</t>
  </si>
  <si>
    <t>Procurement Route</t>
  </si>
  <si>
    <t>Please select from the drop-down box.  If complex, select “other” then give details in the “notes” column.</t>
  </si>
  <si>
    <t>Expiry Date for Existing Frameworks</t>
  </si>
  <si>
    <t>If procurement is expected to be through frameworks, when do these expire?</t>
  </si>
  <si>
    <t>If the project / programme is not to be procured through the organisation filling out the form, please indicate who will procure the work.</t>
  </si>
  <si>
    <t>Public Source for further details</t>
  </si>
  <si>
    <t>Details of from where the supply chain can obtain further information about the project / programme (e.g. a name / telephone number / website / publications)</t>
  </si>
  <si>
    <t>Notes and references</t>
  </si>
  <si>
    <t xml:space="preserve">Data source(s) </t>
  </si>
  <si>
    <t>List the source(s) of the information that has been provided</t>
  </si>
  <si>
    <t xml:space="preserve">Notes </t>
  </si>
  <si>
    <t>Including description where response to earlier question is other</t>
  </si>
  <si>
    <t>Government construction pipelines spreadsheet
August 2013 update</t>
  </si>
  <si>
    <t>The latest edition – August 2013</t>
  </si>
  <si>
    <r>
      <t>Remaining schemes and strategies by Region</t>
    </r>
    <r>
      <rPr>
        <sz val="12"/>
        <color indexed="8"/>
        <rFont val="Calibri"/>
        <family val="2"/>
      </rPr>
      <t xml:space="preserve"> - These are all the Flood and Coastal erosion Risk Management schemes (works on the ground) within the given Regional Flood and Coastal Committee area.</t>
    </r>
  </si>
  <si>
    <t>Waste:</t>
  </si>
  <si>
    <t>The data covers current and future projects that are not yet fully operational – i.e. from in procurement projects to construction. Description of the project status is provided in the Notes and references column.   We have not included projects where we don’t have information coming in from the Local Authorities.  It is not possible to estimate the scale of the future investment for the PPP and Merchant schemes for which there is not much cost information at present even at an aggregate level. This is because PPP projects are not obligated to report to WIDP except for those that have signed a Memorandum of Understanding and benefit from WIDP’s Transactor support. This again makes it difficult to populate most of the PPP projects.</t>
  </si>
  <si>
    <r>
      <t>Asset Ownership</t>
    </r>
    <r>
      <rPr>
        <sz val="12"/>
        <color indexed="8"/>
        <rFont val="Calibri"/>
        <family val="2"/>
      </rPr>
      <t xml:space="preserve"> - where there is a standard PFI structure (i.e. a reverting asset) we call it “Public” ownership and where there is non-reverting asset we call it “Private” and where there is a mix of reverting and non-reverting assets we categorise it “Public/Private”</t>
    </r>
  </si>
  <si>
    <r>
      <t>Scheme Status</t>
    </r>
    <r>
      <rPr>
        <sz val="12"/>
        <color indexed="8"/>
        <rFont val="Calibri"/>
        <family val="2"/>
      </rPr>
      <t xml:space="preserve"> – all our PFI projects are classed as ‘Started’ because projects are either "In procurement" and in the process of selecting a contractor, or have awarded their contract but have not yet begun building the waste facilities, or one or more of the waste facilities is in construction, the others may still be waiting planning consent, or Partially Operational – i.e. one or more of the facilities is processing waste; the other facilities may be waiting planning consent or still being built. Please note work on securing planning is typically deferred until financial close.</t>
    </r>
  </si>
  <si>
    <r>
      <t>Planned Construction Start Date</t>
    </r>
    <r>
      <rPr>
        <sz val="12"/>
        <color indexed="8"/>
        <rFont val="Calibri"/>
        <family val="2"/>
      </rPr>
      <t xml:space="preserve"> – we have populated this in the most appropriate fashion, depending on factors such as certainty e.g. “October 1</t>
    </r>
    <r>
      <rPr>
        <vertAlign val="superscript"/>
        <sz val="12"/>
        <color indexed="8"/>
        <rFont val="Calibri"/>
        <family val="2"/>
      </rPr>
      <t>st</t>
    </r>
    <r>
      <rPr>
        <sz val="12"/>
        <color indexed="8"/>
        <rFont val="Calibri"/>
        <family val="2"/>
      </rPr>
      <t xml:space="preserve"> 2011”. Where start date is unknown, we stated ‘unknown’ in the cell.</t>
    </r>
  </si>
  <si>
    <r>
      <t>Date in service</t>
    </r>
    <r>
      <rPr>
        <sz val="12"/>
        <color indexed="8"/>
        <rFont val="Calibri"/>
        <family val="2"/>
      </rPr>
      <t xml:space="preserve"> – this has been populated in a similar fashion to the planned construction start date.</t>
    </r>
  </si>
  <si>
    <r>
      <t>Total Capex cost all funding (£m)</t>
    </r>
    <r>
      <rPr>
        <sz val="12"/>
        <color indexed="8"/>
        <rFont val="Calibri"/>
        <family val="2"/>
      </rPr>
      <t xml:space="preserve"> – supplied here is the total nominal Capex depending on information that is available to WIDP. The Capex figures reflect the Outline Business Case (OBC) shadow bid model until the appointment of Preferred Bidder. Thereafter figures are extracted from the bidder’s financial model. This should include construction costs, construction insurance, bid development costs, planning costs, finance costs. Excludes rolled up interest. More details of the total Capex cost information is provided in the Notes and references column. Figures in column 'P' and 'AA' are the Waste Infrastructure Credits (formally known as PFIs) for each project. </t>
    </r>
  </si>
  <si>
    <r>
      <t>Non-construction Costs</t>
    </r>
    <r>
      <rPr>
        <sz val="12"/>
        <color indexed="8"/>
        <rFont val="Calibri"/>
        <family val="2"/>
      </rPr>
      <t xml:space="preserve"> - WIDP have not in the past collected Non-construction Costs and we have now started to collect this data for projects that are in procurement and expand our database. We will provide the non-construction data in the future once we have refined our data.</t>
    </r>
  </si>
  <si>
    <r>
      <t>Cost Status</t>
    </r>
    <r>
      <rPr>
        <sz val="12"/>
        <color indexed="8"/>
        <rFont val="Calibri"/>
        <family val="2"/>
      </rPr>
      <t xml:space="preserve"> - Where there is a blank cell, we simply have no information available.</t>
    </r>
  </si>
  <si>
    <t>Education:</t>
  </si>
  <si>
    <t>Housing (PFI):</t>
  </si>
  <si>
    <t xml:space="preserve">The previous returns were based on the most recent cost information received from authorities (financial proformas). The capital costs were accurate and current but the profiling across the contract term was done on an average cost per annum basis, which does not reflect the actual profiling of capital costs during the construction period (typically the first five years of the programme/contract, often following the mobilisation period if there is one). </t>
  </si>
  <si>
    <t>Schemes in procurement are undertaking commercial negotiations and have not yet reached financial close.  This information (particularly columns holding cost info) is still commercially sensitive and should not be published at this stage.  The scheme info in the previous returns had been aggregated into one row due the commercial sensitivity of the cost info.   The HMT spring return has been published for schemes in procurement, showing only the 'total capital', the profiled by annum costs have not been published.  The 'total capital' is already in the public domain and could therefore be published again, the capital values by year for schemes in procurement have not been provided. Once these schemes have reached financial close, the capital value by year info can be published for these schemes. By using the HMT data to inform the capital cost part of the table, this ensures consistency with other HMT returns and enables most of the rows to be published on an individual scheme basis, rather than aggregating it all into one row.</t>
  </si>
  <si>
    <t xml:space="preserve"> Housing: (Affordable Housing) </t>
  </si>
  <si>
    <t xml:space="preserve">This information represents the funding programme across the whole of England (excluding London) on multiple sites in each area. This is split by area in the years where the budget for each area is defined. The figures shown represent the HCA funding for this programme and not the full costs of construction. </t>
  </si>
  <si>
    <t>Nuclear Decommissioning:</t>
  </si>
  <si>
    <t>For the avoidance of doubt, all figures are FY11.12 values except for Geological Disposal Facility which are 2012/13 figures.</t>
  </si>
  <si>
    <t>Health: P21/P21+</t>
  </si>
  <si>
    <t xml:space="preserve">Values are based on total affordability amount in the absence of any other data and include some non-construction costs e.g design fees. The Procure21 framework was closed to new projects in September 2010 and succeeded by Procure21+ (launched October 2010). The pipeline figures for Procure21+ will therefore increase in future years as more projects are initiated. Conversely Procure21 figures will decline as current projects are completed. The report only includes projects that are currently initiated, therefore projected figures for 14/15 are likely to increase as projects are initiated in the intervening period.   </t>
  </si>
  <si>
    <t>DCLG</t>
  </si>
  <si>
    <r>
      <rPr>
        <sz val="11"/>
        <color theme="1"/>
        <rFont val="Calibri"/>
        <family val="2"/>
        <scheme val="minor"/>
      </rPr>
      <t>Geographic location of spend will not be known until (a) the total resource has been assigned between the GLA settlement and HCA; and (b) GLA/HCA have conducted bidding rounds for registered providers. The leveraging of private finance means total construction expenditure by providers will be higher (whilst not all grant can be assigned to construction, and not all schemes will involve a new construction element). There remains potential for expenditure to be moved between years and programmes as SR outcomes are worked through: there should be an expectation that the pipeline return will change. Applicable spend for determining</t>
    </r>
    <r>
      <rPr>
        <sz val="11"/>
        <color theme="1"/>
        <rFont val="Arial Unicode MS"/>
        <family val="2"/>
      </rPr>
      <t>�</t>
    </r>
    <r>
      <rPr>
        <sz val="11"/>
        <color theme="1"/>
        <rFont val="Calibri"/>
        <family val="2"/>
        <scheme val="minor"/>
      </rPr>
      <t> savings will be considerably lower and has yet to be determined.</t>
    </r>
  </si>
  <si>
    <t>MOD</t>
  </si>
  <si>
    <t>DIO</t>
  </si>
  <si>
    <t>Programmes</t>
  </si>
  <si>
    <t>BORONA</t>
  </si>
  <si>
    <t>Relocation of Units from Germany</t>
  </si>
  <si>
    <t>Various - Planning Estimates, Assessment Studies &amp; Development work</t>
  </si>
  <si>
    <t>Defence Technical Training Change Programme (DTTCP)</t>
  </si>
  <si>
    <t>Relocation of Army Technical Training</t>
  </si>
  <si>
    <t>South</t>
  </si>
  <si>
    <t>Wellesley</t>
  </si>
  <si>
    <t>Relocation of DCLPA to Worthy Down</t>
  </si>
  <si>
    <t>Future Brize Norton</t>
  </si>
  <si>
    <t>Provision of 242 SFA at Brize Norton</t>
  </si>
  <si>
    <t>Midlands Medical Accommodation</t>
  </si>
  <si>
    <t>Relocation of Medical Elements to the Midlands</t>
  </si>
  <si>
    <t>WILDCAT Infrastructure</t>
  </si>
  <si>
    <t>Creation of a new Helicopter Operating Base</t>
  </si>
  <si>
    <t>Faslane Naval Training Centre</t>
  </si>
  <si>
    <t>Navel Training Facility</t>
  </si>
  <si>
    <t>Projects</t>
  </si>
  <si>
    <t xml:space="preserve">Z9A4108Y09C Upavon </t>
  </si>
  <si>
    <t>Refurbish Hangar 76</t>
  </si>
  <si>
    <t>Z9A4258Y11 Upavon</t>
  </si>
  <si>
    <t>New Dining Facility</t>
  </si>
  <si>
    <t>Z9N0012Y09 Bovington Camp</t>
  </si>
  <si>
    <t>New Armoured Support Group Base</t>
  </si>
  <si>
    <t>Z9N0280Y12 RAF Lossimouth</t>
  </si>
  <si>
    <t>New Hanger and accommodation</t>
  </si>
  <si>
    <t>Z9D0286Y12 RAF Lossimouth</t>
  </si>
  <si>
    <t>Provide comms and info netwroks.</t>
  </si>
  <si>
    <t>RAF Lossimouth</t>
  </si>
  <si>
    <t>Z9A2178Y11 RAF Kinloss</t>
  </si>
  <si>
    <t>Domestic and technical accommodation improvements</t>
  </si>
  <si>
    <t>Z9A4159Y11 Elizabeth Bks Pirbright</t>
  </si>
  <si>
    <t>Improve general condition of Accommodation</t>
  </si>
  <si>
    <t>Z9A0058Y07 Yardley Chase</t>
  </si>
  <si>
    <t>Reprovision of CTC</t>
  </si>
  <si>
    <t>Z9A4248Y11 Andover Army HQ</t>
  </si>
  <si>
    <t>New Accommodation</t>
  </si>
  <si>
    <t>Z9A4126Y10 Shorncliffe Garrison</t>
  </si>
  <si>
    <t>Estate Rationalisation</t>
  </si>
  <si>
    <t>Z9A4220Y11A RMAS Sandhurst</t>
  </si>
  <si>
    <t>Urgent repairs to Old College</t>
  </si>
  <si>
    <t>Z9A4226Y11 RAF Odiham</t>
  </si>
  <si>
    <t>Z9L1101Y04 Portsmouth</t>
  </si>
  <si>
    <t>Upgraded ammunition facility</t>
  </si>
  <si>
    <t>Z9A4193Y11 RAF Benson</t>
  </si>
  <si>
    <t>Additional living accommodation</t>
  </si>
  <si>
    <t>Z9A4179Y11 RAF Benson</t>
  </si>
  <si>
    <t>Officers Mess improvements</t>
  </si>
  <si>
    <t>Z9L2055Y08 Glen Douglas</t>
  </si>
  <si>
    <t>Upgrade to the Road Rail Transfer Point (RRTP)</t>
  </si>
  <si>
    <t>Z9A4001Y08 Alexander Bks Pirbright</t>
  </si>
  <si>
    <t>New build QM Dept</t>
  </si>
  <si>
    <t>Z9A4279Y11 Southwick Park</t>
  </si>
  <si>
    <t>Repairs to Clocktower &amp; Stable/Museum</t>
  </si>
  <si>
    <t>Z9F0010Y08 Brize Norton</t>
  </si>
  <si>
    <t>Z9F0162Y03 RAF Honnigton</t>
  </si>
  <si>
    <t>Provide New Training Pool</t>
  </si>
  <si>
    <t>Z9L1344Y12 Plymouth</t>
  </si>
  <si>
    <t>Repair of 15 Dock East &amp; West Side Portal Crane</t>
  </si>
  <si>
    <t>Z9L1345Y12 Plymouth</t>
  </si>
  <si>
    <t>New Mobile Harbour Crane</t>
  </si>
  <si>
    <t>Z9L2073Y09 Plymouth</t>
  </si>
  <si>
    <t>Ammunition Depot - HVLV Distribution System (ERN)</t>
  </si>
  <si>
    <t>Z9L1194Y05 Portsmouth</t>
  </si>
  <si>
    <t xml:space="preserve">D Lock West-end Closure Caisson Refit/ Replacement </t>
  </si>
  <si>
    <t>Z9N0130Y04 Norton Manor Camp</t>
  </si>
  <si>
    <t>Provide a new Headquarters</t>
  </si>
  <si>
    <t>Z9F0134Y03 RAF Leeming</t>
  </si>
  <si>
    <t>Primary Healthcare Accommodation</t>
  </si>
  <si>
    <t>Z9L1083Y03 Portsmouth</t>
  </si>
  <si>
    <t>Refurbishment of Dockyard Seawall</t>
  </si>
  <si>
    <t>Z9A0152Y04 Imphal Bks York</t>
  </si>
  <si>
    <t>Demolish fire damaged QM's building.</t>
  </si>
  <si>
    <t>Z9M0001Y11 Credenhill</t>
  </si>
  <si>
    <t>Credenhill - Extension of Bldg 364 for 8 Flt AAC</t>
  </si>
  <si>
    <t>Z9A0064Y05 Windsor Combermere Bks</t>
  </si>
  <si>
    <t>Provision of Operational Mobilisation Area.</t>
  </si>
  <si>
    <t>Z9A2175Y11 Newcastle Albemarle Bks</t>
  </si>
  <si>
    <t>Provision of gym extension</t>
  </si>
  <si>
    <t>RAF Waddington</t>
  </si>
  <si>
    <t>Hanger Roof repairs</t>
  </si>
  <si>
    <t>Provide additional accommodation</t>
  </si>
  <si>
    <t>Z9L1318Y10 Devonport</t>
  </si>
  <si>
    <t>Upgrade of Submarine berth</t>
  </si>
  <si>
    <t>Z9D0283Y12 Lossiemouth</t>
  </si>
  <si>
    <t>Provide QRA facilities</t>
  </si>
  <si>
    <t>Z9D0288Y12 Lossiemouth</t>
  </si>
  <si>
    <t>Provide engineer facilities</t>
  </si>
  <si>
    <t>Z9D0285T12 Lossiemouth</t>
  </si>
  <si>
    <t>Provide support facilities</t>
  </si>
  <si>
    <t>Z9D0287Y12 Lossiemouth</t>
  </si>
  <si>
    <t>Provide IETF facilities</t>
  </si>
  <si>
    <t>Z9D0289Y12 Lossiemouth</t>
  </si>
  <si>
    <t>Provide Simulator housing</t>
  </si>
  <si>
    <t>Z9N0070Y11 Devonport</t>
  </si>
  <si>
    <t>Relocation of Unit</t>
  </si>
  <si>
    <t>Z9F0043Y03 Lossiemouth</t>
  </si>
  <si>
    <t>facilities stable HV supply</t>
  </si>
  <si>
    <t>Z9F0021Y07 RAF Wittering</t>
  </si>
  <si>
    <t>Provision of additional accommodation</t>
  </si>
  <si>
    <t>Pre-Procurement</t>
  </si>
  <si>
    <t>RAF Marham</t>
  </si>
  <si>
    <t>Provide facilities for new Unit</t>
  </si>
  <si>
    <t>Z9A5143Y11 Sheffield TA</t>
  </si>
  <si>
    <t>Provide new Army reserve facility</t>
  </si>
  <si>
    <t>Z9L1294Y09 HMNB Clyde</t>
  </si>
  <si>
    <t>Refit dockside Handling Building</t>
  </si>
  <si>
    <t>Z9L1309Y10 HMNB Clyde</t>
  </si>
  <si>
    <t>Refit engineering facility</t>
  </si>
  <si>
    <t>Z9A5006Y06 Dunblane</t>
  </si>
  <si>
    <t>Provision of Teaching Facilities</t>
  </si>
  <si>
    <t>Z9N0002Y08 RM Chivenor</t>
  </si>
  <si>
    <t>Provide accommodation facilities</t>
  </si>
  <si>
    <t>Z9L1334Y11Devonport</t>
  </si>
  <si>
    <t xml:space="preserve">Replacement Caisson for 3 Basin Entrance </t>
  </si>
  <si>
    <t>Z9L1316Y10 Gosport</t>
  </si>
  <si>
    <t>Provide a fuelling facility and supporting infrastructure</t>
  </si>
  <si>
    <t>Z9F0001Y07 RAF Waddington</t>
  </si>
  <si>
    <t>Resurface main runway</t>
  </si>
  <si>
    <t>Z9F0006Y09 RAF Waddington</t>
  </si>
  <si>
    <t>Provision of a full power upgrade</t>
  </si>
  <si>
    <t>Z9N0073Y11 RNAS Culdrose</t>
  </si>
  <si>
    <t>Provide new facilities for staff and fuel operators</t>
  </si>
  <si>
    <t>Z9L1044Y03 Thanckes</t>
  </si>
  <si>
    <t>Provide a facility for processing of fuelling products</t>
  </si>
  <si>
    <t>Z9A4293Y12 Shorncliffe Garrison</t>
  </si>
  <si>
    <t>Provide Office and Mess facilities</t>
  </si>
  <si>
    <t>Z9N0072Y11 RNAS Yeovilton</t>
  </si>
  <si>
    <t>Yeovilton airfield resurfacing</t>
  </si>
  <si>
    <t>Z9L1332Y11 HMNB Clyde</t>
  </si>
  <si>
    <t>Provide new submarine Lifting capability</t>
  </si>
  <si>
    <t>Z9A4203Y11 RAF Odiham</t>
  </si>
  <si>
    <t>Provide additional accommodation facilities</t>
  </si>
  <si>
    <t>Z9A2091Y10 Leconfield Normandy Bks</t>
  </si>
  <si>
    <t>Resurfacing of Driver Training Area tarmac roads</t>
  </si>
  <si>
    <t>Z9A4208Y11 RAF Odiham</t>
  </si>
  <si>
    <t>Z9L1337Y11 Gosport</t>
  </si>
  <si>
    <t>Provide a suitable deep water berth</t>
  </si>
  <si>
    <t>Z9L1251Y07 Devonport</t>
  </si>
  <si>
    <t>Amphibious Ship Jetty Refurbishment</t>
  </si>
  <si>
    <t>Z9N0076Y11 HMS Raleigh</t>
  </si>
  <si>
    <t>Provide temporary helicopter base</t>
  </si>
  <si>
    <t>Z9L2025Y03 Glen Douglas</t>
  </si>
  <si>
    <t>Replacement jetty lift capability</t>
  </si>
  <si>
    <t>Z9A4246Y08 RAF Odiham</t>
  </si>
  <si>
    <t>Reprovide Medical and Dental Centre</t>
  </si>
  <si>
    <t>Z9A4278Y08 Odiham</t>
  </si>
  <si>
    <t>Replace District Heating Main</t>
  </si>
  <si>
    <t>Z9A4117Y04 Tidworth</t>
  </si>
  <si>
    <t>New Families accommodation requirement</t>
  </si>
  <si>
    <t>Z9A2196Y11 Northern Ireland</t>
  </si>
  <si>
    <t>Refurbish Secondary Runway</t>
  </si>
  <si>
    <t>Z9A4291Y04 Andover</t>
  </si>
  <si>
    <t>Z9L1323Y10 Plymouth</t>
  </si>
  <si>
    <t>Provide  new Vessel Traffic Management System</t>
  </si>
  <si>
    <t>Z9M0002Y12 Credenhill</t>
  </si>
  <si>
    <t>Provide fit for purpose technical accommodation</t>
  </si>
  <si>
    <t>Z9N0024Y12 RNAS Yeovilton</t>
  </si>
  <si>
    <t>Provide underwater Escape Training facility</t>
  </si>
  <si>
    <t>Z9L1284Y09 HMNB Clyde</t>
  </si>
  <si>
    <t>Provide Operational deployment facilities</t>
  </si>
  <si>
    <t>Z9N0005Y05 Stonehouse Bks Plymouth</t>
  </si>
  <si>
    <t>General Site Modernisation</t>
  </si>
  <si>
    <t>Z9N0165Y04 RM Chivenor</t>
  </si>
  <si>
    <t>Provide new Medical and Dental Centre</t>
  </si>
  <si>
    <t>Z9M0001Y12 Credenhill</t>
  </si>
  <si>
    <t>Provide new planning centre</t>
  </si>
  <si>
    <t>Z9L2014Y04 Gosport</t>
  </si>
  <si>
    <t>Provide Waterfront Munitions Handling Facility</t>
  </si>
  <si>
    <t>Z9L2054Y08 Glen Douglas</t>
  </si>
  <si>
    <t xml:space="preserve">Provide Ammunition Processing Facility </t>
  </si>
  <si>
    <t>Z9L1242Y07 Portsmouth</t>
  </si>
  <si>
    <t>Basin Closure Caisson Replacement</t>
  </si>
  <si>
    <t>Z9L1359Y12 Devonport</t>
  </si>
  <si>
    <t>Upgrade of Electrical Supplies</t>
  </si>
  <si>
    <t>Z9L1346Y12 Portsmouth</t>
  </si>
  <si>
    <t>Provide new Mobile Harbour Crane</t>
  </si>
  <si>
    <t>Z9L1189Y05 Portsmouth</t>
  </si>
  <si>
    <t>B Lock West-end Caisson Refit/ Replacement</t>
  </si>
  <si>
    <t>Z9L1347Y12 Portsmouth</t>
  </si>
  <si>
    <t>Portal Rail Crane Replacement</t>
  </si>
  <si>
    <t>Z9L1363Y12 Devonport</t>
  </si>
  <si>
    <t>Provision office accommodation and workshop space,</t>
  </si>
  <si>
    <t>Z9L1348Y12 Portsmouth</t>
  </si>
  <si>
    <t xml:space="preserve">Portal Rail Crane Replacement </t>
  </si>
  <si>
    <t>Z9L1191Y05 Portsmouth</t>
  </si>
  <si>
    <t>A Lock East-end Closure Caisson Refit / Replacement</t>
  </si>
  <si>
    <t>Z9L1349Y12 Portsmouth</t>
  </si>
  <si>
    <t>Z9L1299Y09 Portsmouth</t>
  </si>
  <si>
    <t>A Lock West-end Closure Caisson Refit/ Replacement</t>
  </si>
  <si>
    <t>Z9L1197Y05 Portsmouth</t>
  </si>
  <si>
    <t xml:space="preserve">11 Dock Closure Caisson Refit/ Replacement </t>
  </si>
  <si>
    <t>Z9L1350Y12 Portsmouth</t>
  </si>
  <si>
    <t>Z9L1351Y12 Portsmouth</t>
  </si>
  <si>
    <t>Z9L1352Y12 Portsmouth</t>
  </si>
  <si>
    <t>Z9L1308Y09 Portsmouth</t>
  </si>
  <si>
    <t>Provide Hotel Management Offices</t>
  </si>
  <si>
    <t>Z9L1198Y05 Portsmouth</t>
  </si>
  <si>
    <t>C Lock East-end Closure Caisson Refit/ Replacement</t>
  </si>
  <si>
    <t>Z9F0001Y11 RAF Valley</t>
  </si>
  <si>
    <t>Z9F0148Y03  Lossimouth</t>
  </si>
  <si>
    <t>Provision of a fit-for-purpose Fire Stn</t>
  </si>
  <si>
    <t>Z9F0011Y09 RAF Brize Norton</t>
  </si>
  <si>
    <t>Provide a dedicated tactical landing zone area</t>
  </si>
  <si>
    <t>Z9F0252Y03 RAF Cranwell</t>
  </si>
  <si>
    <t>Refurbish runways and associated services.</t>
  </si>
  <si>
    <t>UK Wide</t>
  </si>
  <si>
    <t>National</t>
  </si>
  <si>
    <t>Z9L1080Y03 Portsmouth</t>
  </si>
  <si>
    <t>Fountain lake Jetty Refurbishment</t>
  </si>
  <si>
    <t>Z9L2062Y09 Kineton</t>
  </si>
  <si>
    <t>Heating System Upgrade</t>
  </si>
  <si>
    <t>Z9L2061Y09 Kineton</t>
  </si>
  <si>
    <t>New Site Entrance - Kineton</t>
  </si>
  <si>
    <t>Z9N0144Y04 ATTURM- Instow</t>
  </si>
  <si>
    <t>11(ATT) Hangar Upgrade</t>
  </si>
  <si>
    <t>Z9L1362Y12 Devonport</t>
  </si>
  <si>
    <t>Rationalisation of Logistics Infrastructure</t>
  </si>
  <si>
    <t>Z9L1317Y10 Portsmouth</t>
  </si>
  <si>
    <t>100 Store Goods Handling System Replacement</t>
  </si>
  <si>
    <t>Z9L1310Y10 HMNB Clyde</t>
  </si>
  <si>
    <t>Upgrade of berthing infrastructure</t>
  </si>
  <si>
    <t>Z9N0077Y04 RNAS Culdrose</t>
  </si>
  <si>
    <t>Z9L2026Y03 Glen Douglas</t>
  </si>
  <si>
    <t>Storage area refurbishment</t>
  </si>
  <si>
    <t>Z9N0002Y12 HMS Excellent</t>
  </si>
  <si>
    <t>Provide a secure aviation area</t>
  </si>
  <si>
    <t>Z9F0001Y09 RAF Honnington</t>
  </si>
  <si>
    <t>Provision of compliant primary healthcare Accn.</t>
  </si>
  <si>
    <t>Z9F0021Y10 RAF Spade Adam</t>
  </si>
  <si>
    <t>Z9L1338Y11 HMNB Clyde</t>
  </si>
  <si>
    <t>Site Utility Infrastructure upgrade</t>
  </si>
  <si>
    <t>Z9N0146Y06 Lympstone</t>
  </si>
  <si>
    <t>Provide Training Wing complex</t>
  </si>
  <si>
    <t>Z9N0015Y12 Devonport</t>
  </si>
  <si>
    <t>Provide slipway for water access</t>
  </si>
  <si>
    <t>Z9A0137Y04 Catterick</t>
  </si>
  <si>
    <t>New Soldiers Families Housing</t>
  </si>
  <si>
    <t>Z9N0149Y04  Lympstone</t>
  </si>
  <si>
    <t xml:space="preserve">Re-configuration of the Stores Complex </t>
  </si>
  <si>
    <t>Z9N0091Y04 RNAS Culdrose</t>
  </si>
  <si>
    <t>Rebuild of health facility</t>
  </si>
  <si>
    <t>Z9F0024Y04 RAF Cranwell</t>
  </si>
  <si>
    <t>Reprovide ATC tower and fire station.</t>
  </si>
  <si>
    <t xml:space="preserve">Z9F0001Y10 RAF Cranwell </t>
  </si>
  <si>
    <t>Regional Rehabilitation Unit</t>
  </si>
  <si>
    <t>Z9F002Y10 RAF Cranwell</t>
  </si>
  <si>
    <t>Provision of Community Mental Health (DCMH) facility</t>
  </si>
  <si>
    <t>Z9F0038Y06 RAF Brize Norton</t>
  </si>
  <si>
    <t>Provision of Freight Handling Facility (FHF)</t>
  </si>
  <si>
    <t>Z9L1272Y08 HMS Nelson</t>
  </si>
  <si>
    <t>Installation of Cathodic Protection to North Chamber</t>
  </si>
  <si>
    <t>Z9L1360Y12 Devonport Dockyard</t>
  </si>
  <si>
    <t>Provision of Technical accommodation</t>
  </si>
  <si>
    <t>Z9L1361Y12 HMS Nelson</t>
  </si>
  <si>
    <t>Office &amp; Support Complex</t>
  </si>
  <si>
    <t>Z9L1181Y05 Devonport</t>
  </si>
  <si>
    <t>Rationalisation of Sports Facilities</t>
  </si>
  <si>
    <t>Z9F0001Y12 RAF Honnington</t>
  </si>
  <si>
    <t>Provide compliant regional rehab facilities.</t>
  </si>
  <si>
    <t>Z9L2089Y11 Glen Douglas</t>
  </si>
  <si>
    <t>Replacement Dog Kennels</t>
  </si>
  <si>
    <t>Z9F0072Y04 RAF Waddington</t>
  </si>
  <si>
    <t>Provision of messing facility</t>
  </si>
  <si>
    <t>Z9F0015Y07 RAF Valley</t>
  </si>
  <si>
    <t>Provision of modern primary healthcare Accn</t>
  </si>
  <si>
    <t>Z9A5208Y10 Kinmel Park</t>
  </si>
  <si>
    <t>Reprovision of additional accommodation</t>
  </si>
  <si>
    <t>Z9A5191Y10 Chilwell Chetwynd Bks</t>
  </si>
  <si>
    <t>Provide medical facilities for Units within Chetwynd Bks</t>
  </si>
  <si>
    <t>Z9L1343Y12 HMS Nelson</t>
  </si>
  <si>
    <t>Refurbishment of D Lock Penstocks &amp; Wells</t>
  </si>
  <si>
    <t>Z9L1364Y12 HMS Nelson</t>
  </si>
  <si>
    <t>Disposal of 10 qty existing surplus Portal Rail Cranes</t>
  </si>
  <si>
    <t>Z9L1340Y11 HMS Nelson</t>
  </si>
  <si>
    <t>Provide independent pumping capability to the docks</t>
  </si>
  <si>
    <t>Salisbury Plain - Army Rebasing</t>
  </si>
  <si>
    <t>Soldiers accommodation and technical infrastructure</t>
  </si>
  <si>
    <t>Larkhill Garrison - Army Rebasing</t>
  </si>
  <si>
    <t>Thorney Island - Army Rebasing</t>
  </si>
  <si>
    <t>UK Wide - Army Rebasing</t>
  </si>
  <si>
    <t>Scotland - Army Rebasing</t>
  </si>
  <si>
    <t>North East - Army Rebasing</t>
  </si>
  <si>
    <t>Aldershot - Army Rebasing</t>
  </si>
  <si>
    <t>East Midlands - Army Rebasing</t>
  </si>
  <si>
    <t>Soldiers Families Housing</t>
  </si>
  <si>
    <t>Wales - Army Rebasing</t>
  </si>
  <si>
    <t>Soldiers Accommodation Enhancement</t>
  </si>
  <si>
    <t>Carterton</t>
  </si>
  <si>
    <t>Upavon</t>
  </si>
  <si>
    <t>Bovington</t>
  </si>
  <si>
    <t>Lossimouth</t>
  </si>
  <si>
    <t>Kinloss</t>
  </si>
  <si>
    <t>Pirbright</t>
  </si>
  <si>
    <t>Andover</t>
  </si>
  <si>
    <t>Folkestone</t>
  </si>
  <si>
    <t>Sandhurst</t>
  </si>
  <si>
    <t>Hook</t>
  </si>
  <si>
    <t>Wallingford</t>
  </si>
  <si>
    <t>Fareham</t>
  </si>
  <si>
    <t>Bury St Edmunds</t>
  </si>
  <si>
    <t>Leeming</t>
  </si>
  <si>
    <t>Credenhill</t>
  </si>
  <si>
    <t>Marham</t>
  </si>
  <si>
    <t>Faslane</t>
  </si>
  <si>
    <t>Dunblane</t>
  </si>
  <si>
    <t>Helston</t>
  </si>
  <si>
    <t>Folestone</t>
  </si>
  <si>
    <t>Yeovil</t>
  </si>
  <si>
    <t>Leconfield</t>
  </si>
  <si>
    <t>Tidworth</t>
  </si>
  <si>
    <t>Anglesey</t>
  </si>
  <si>
    <t>Cranwell</t>
  </si>
  <si>
    <t>Kineton</t>
  </si>
  <si>
    <t>Instow</t>
  </si>
  <si>
    <t>Honnington</t>
  </si>
  <si>
    <t>Brampton</t>
  </si>
  <si>
    <t>Lympstone</t>
  </si>
  <si>
    <t>Abergele</t>
  </si>
  <si>
    <t>Emsworth</t>
  </si>
  <si>
    <t>Aldershot</t>
  </si>
  <si>
    <t>Dumbarton</t>
  </si>
  <si>
    <t>Catterick</t>
  </si>
  <si>
    <t>Total</t>
  </si>
  <si>
    <r>
      <t xml:space="preserve">Basic need, Maintenance and Devolved Formula Capital funding to LAs and schools and colleges direct                                                                                                                                                                    </t>
    </r>
    <r>
      <rPr>
        <b/>
        <sz val="11"/>
        <rFont val="Calibri"/>
        <family val="2"/>
      </rPr>
      <t>*Please note 2013 figures include figures for basic need and ISP allocations announced for two years 2013-15</t>
    </r>
    <r>
      <rPr>
        <sz val="11"/>
        <rFont val="Calibri"/>
        <family val="2"/>
      </rPr>
      <t xml:space="preserve">
</t>
    </r>
  </si>
  <si>
    <t>Estates rationalisation and improvement works at St Mary's Community Health Campus &amp; St James' Hospital, Portsmouth</t>
  </si>
  <si>
    <t xml:space="preserve">grant funding to lever private funding in Support of new build affordable housing. Grant is paid to Registered Providers which will contract for construction. </t>
  </si>
  <si>
    <t>Please describe in the most appropriate fashion, depending on factors such as certainty e.g. October 1st 2013” could be fairly certain but if in 2018, no more detail than “2018” would be appropriate.  Descriptions such as “After 2016” are also acceptable.</t>
  </si>
  <si>
    <t>Costs (£m)</t>
  </si>
  <si>
    <t>Total 2013 to 2016</t>
  </si>
  <si>
    <t>The data provided comes from NDA project controls information against the spend category of ‘new construction’ for the next three years across the NDA Estate for projects over £10m.  Some of the projects against ‘new construction’ may include for plant and equipment requirements.</t>
  </si>
  <si>
    <t>Definition</t>
  </si>
  <si>
    <t xml:space="preserve">FM or other significant ‘non-construction’ related costs (£m) </t>
  </si>
  <si>
    <t>Sum of Total 2013 to 2016</t>
  </si>
  <si>
    <t xml:space="preserve">Figures on a number of projects is still subject to formal agreement and therefore figures will change to reflect inflation and other factors. The timing of costs for individual schemes have been estimated using anticipated funding profiles for the schools projects. </t>
  </si>
  <si>
    <t>The HCA holds full financial proforma information for 12 projects on the programme (Leeds Little London and Beeston Hill &amp; Holbeck is being jointly procured but counts as two schemes), the other projects pre-date the use of a full set of financial proformas.  For this reason, previous returns reflected twelve projects rather than all of the housing PFI projects.</t>
  </si>
  <si>
    <t>The HCA does not hold full/consistent info across the programme on 'base year, 'finance costs' and 'significant FM/other costs'.  This info has been provided for the twelve projects where the HCA holds a full set of financial proformas.</t>
  </si>
  <si>
    <r>
      <t>Commercial sensitivity</t>
    </r>
    <r>
      <rPr>
        <sz val="11"/>
        <color theme="1"/>
        <rFont val="Calibri"/>
        <family val="2"/>
        <scheme val="minor"/>
      </rPr>
      <t xml:space="preserve"> -  </t>
    </r>
  </si>
  <si>
    <t>MOD spend contained in the ‘Summary Government Construction’ spreadsheet represents CDel (Capital Departmental Expenditure Limit) for each year. For all other sectors the total of the estimated funding for each individual project is contained on the Summary spreadsheet.</t>
  </si>
  <si>
    <t xml:space="preserve">The costs only include central government capital support and do not include any funding contributions from the local authorities themselves, therefore these cost estimates could be considered to be conservative. Much of the Department’s funding, for example basic need and capital maintenance, is delegated directly to local authorities, schools and other bodies, so the figures included are the published budgets rather than a profile of projected spend. </t>
  </si>
  <si>
    <t xml:space="preserve">Due to the nature of the EFA programme all of the BSF projects have already been procured and in construction and will not be openly tendered. Framework projects that have not already been procured will only be available to those contractors on the EFA Contractors Framework. </t>
  </si>
  <si>
    <t>Assumptions</t>
  </si>
  <si>
    <t>Figures contained in the pipeline have not been indexed.</t>
  </si>
  <si>
    <t>Crossrail</t>
  </si>
  <si>
    <t>Crossrail will deliver a new high-frequency rail service and supporting infrastructure for London and the South East, with 13 miles of twin tunnels and eight new underground stations across central London.  Services will run from Maidenhead and Heathrow in the west to Shenfield in the east and Abbey Wood in the south east. The central tunnel will open in Dec 2018 with full services commencing in Dec 2019.</t>
  </si>
  <si>
    <t>Public / private</t>
  </si>
  <si>
    <t>No - but the current Network Rail sections over which Crossrail will operate will be regulated</t>
  </si>
  <si>
    <t>2018 
(Fully open late 2019)</t>
  </si>
  <si>
    <t>Great Britain</t>
  </si>
  <si>
    <t>England</t>
  </si>
  <si>
    <t>After 2015</t>
  </si>
  <si>
    <t>Combination</t>
  </si>
  <si>
    <t>Various given the wide range of contracts and varying contract size</t>
  </si>
  <si>
    <t>Crossrail Limited / Network Rail / Rail For London</t>
  </si>
  <si>
    <t>Crossrail Investment Model</t>
  </si>
  <si>
    <t xml:space="preserve">The £14.5bn expected cost excludes rolling stock and depot contracts. </t>
  </si>
  <si>
    <t>2010/11</t>
  </si>
  <si>
    <t>Investing in Britain: //www.gov.uk/government/uploads/system/uploads/attachment_data/file/209279/PU1524_IUK_new_template.pdf  (June 27 2013)</t>
  </si>
  <si>
    <t>A3 Hindhead</t>
  </si>
  <si>
    <t>2006/2007</t>
  </si>
  <si>
    <t>2011/2012</t>
  </si>
  <si>
    <t>2009/2010</t>
  </si>
  <si>
    <t>2012/2013</t>
  </si>
  <si>
    <t>M25 J16-23 (DBFO Section 1)</t>
  </si>
  <si>
    <t>M25 J27-30 (DBFO Section 4)</t>
  </si>
  <si>
    <t>A421 Bedford to M1 J13</t>
  </si>
  <si>
    <t>2008/2009</t>
  </si>
  <si>
    <t>2010/2011</t>
  </si>
  <si>
    <t>2014/2015</t>
  </si>
  <si>
    <t>2016/2017</t>
  </si>
  <si>
    <t>2013/2014 (Q2)</t>
  </si>
  <si>
    <t>2015/2016</t>
  </si>
  <si>
    <t>2013/2014</t>
  </si>
  <si>
    <t>2013/2014 (Q3)</t>
  </si>
  <si>
    <t>2013/2014 (Q4)</t>
  </si>
  <si>
    <t>2017/2018</t>
  </si>
  <si>
    <t>2013/14</t>
  </si>
  <si>
    <t>c2017</t>
  </si>
  <si>
    <t>Local Authority Major Projects (SR13 allocation)</t>
  </si>
  <si>
    <t>Funding allocated in Investing in Britain's Future</t>
  </si>
  <si>
    <t>Highways Maintenance Block Funding (SR13 allocation)</t>
  </si>
  <si>
    <t>£6bn to help local authorities repair the local road network</t>
  </si>
  <si>
    <t>Road Network Resurfacing (SR13 allocation)</t>
  </si>
  <si>
    <t>£4bn allocation to the Highways Agency to resurface around 80percent of the strategic road network</t>
  </si>
  <si>
    <t>HA PFI</t>
  </si>
  <si>
    <t>Highways Agency PFI schemes</t>
  </si>
  <si>
    <t>Schemes already committed - numbers from SR allocation</t>
  </si>
  <si>
    <t xml:space="preserve">Highways Agency Major Projects Portfolio Office </t>
  </si>
  <si>
    <t>Investing in Britains Future</t>
  </si>
  <si>
    <t>This will form part of the Single Local Growth Fund</t>
  </si>
  <si>
    <t>HMT Spending Team</t>
  </si>
  <si>
    <t>confirmed</t>
  </si>
  <si>
    <t>Status</t>
  </si>
  <si>
    <t>Since the last publication of the Construction Pipeline, a number of infrastructure projects have been completed and subsequently have been removed from this update of the pipeline. A breakdown of the Government’s infrastructure programme, including completed projects, can be found in Annex A of Investing in Britain’s Future (June 2013).  A small number of completed roads projects are still included, see notes tab for explanation.</t>
  </si>
  <si>
    <t>Spend in 2013/14 and Total 2013 to 2016 relates to total spend reported for the period 2012-2016</t>
  </si>
  <si>
    <t>For MOD, estimated funding by individual project per year is not available, but has been broken down into three blocks; 2012-16, 2016-20 and 2020 and beyond, which is shown in the ‘Government Construction’ spreadsheet against 2013/14 spend and total spend 2013 to 2016.</t>
  </si>
  <si>
    <t xml:space="preserve">For Education, the costs only include central government capital support and do not include any funding contributions from the local authorities themselves, therefore these cost estimates could be considered to be conservative. Much of the Department’s funding, for example basic need and capital maintenance, is delegated directly to local authorities, schools and other bodies, so the figures included are the published budgets rather than a profile of projected spend. </t>
  </si>
  <si>
    <t>Updated Further Education data was not provided.</t>
  </si>
  <si>
    <t>Notes</t>
  </si>
  <si>
    <t>Forecast outturn as @ end of June 2013, total capex represents the sum of the period 2011/2012 to 2015/2016.  This therefore represents the capex cost for a 5 year period (SR10 plus SR13 15/16 addition) and does not therefore necessarily represent the total outturn cost of the scheme. Where a scheme has been listed as 'completed', this indicates that the HA has declared that the road is now Open for Traffic. However, in some instances there may still be some residual work being completed at a capital cost to the project e.g. landscaping.</t>
  </si>
  <si>
    <t>‘Bid price’ has been allocated under the cost status where the project has already started, but there may be more than one contract in place to support a project where costs have been rolled up, or there subsequent contracts still to be let in future years.</t>
  </si>
  <si>
    <t>Since 2012, using a wider variety of source information available, the exercise has been undertaken for all of the projects. The key difference is the source of the capital cost data (total and profiled by year).  This has been taken from the HMT spring data collection exercise.  Where the signed schemes have completed their construction programme, the total capital value has been provided.  The profiling of the construction costs  (as provided in the HMT spring data collection) more accurately reflects the per annum costs during the construction period.</t>
  </si>
  <si>
    <r>
      <t>Capital value and costs -</t>
    </r>
    <r>
      <rPr>
        <sz val="12"/>
        <color indexed="8"/>
        <rFont val="Calibri"/>
        <family val="2"/>
      </rPr>
      <t xml:space="preserve"> The cost values provided are the capital spend in each year (actual/expected). For the future financial years, expenditure projections are provided. Where there is a blank cell, we have no information available.</t>
    </r>
  </si>
  <si>
    <t xml:space="preserve">Transport pipeline spend has increased in 2012/13 and 2013/14 compared to Issue #4 due to SR10 and Budget announcements on roads feeding through. </t>
  </si>
  <si>
    <t>Government Construction Pipeline Notes</t>
  </si>
  <si>
    <t>Since the last publication of the Construction Pipeline, a number of infrastructure projects have been completed and subsequently have been removed from this update of the pipeline. A breakdown of the Government’s infrastructure programme, including completed projects, can be found in Annex A of Investing in Britain’s Future (June 2013)</t>
  </si>
  <si>
    <t xml:space="preserve">Other Projects - These the remaining projects in the given Regional Flood and Coastal Committee area such as: flood warning projects; complying with statutory requirements eg H&amp;S; and other capital work such as bridges, coastal monitoring etc.   </t>
  </si>
  <si>
    <t>MoJ spend post 2015/16 will be included in the pipeline when funding allocation for the spending round period starting 16/17 are settled.</t>
  </si>
  <si>
    <t xml:space="preserve">The Plan for Growth published at Budget 2011 set out two commitments in relation to publishing pipeline data: (1) to publish the UK’s long term forward view of projects and programmes, as part of the National Infrastructure Plan 2011; and (2) from autumn 2011 to publish a rolling forward programme of construction and infrastructure projects where public funding has been agreed. HM Treasury has responsibility for delivery of (1) and the Efficiency and Reform Group in the Cabinet Office and HM Treasury jointly coordinate the response to (2). This explanatory note relates to the second deliverable - the planned construction pipeline encompassing economic and social infrastructure projects.
Since 2011, in consultation with industry, HMG has committed to update the construction pipeline on a 6 monthly basis and the infrastructure pipeline on an annual basis. In addition, to ensure the pipelines are most useful to industry as a strategic planning tool, all planned Government construction and infrastructure projects, including those in the earliest stages of development which may not come to fruition, are included in the pipeline. This means projects and programmes where funding has not yet been secured are also incorporated in the pipeline. 
</t>
  </si>
  <si>
    <t>The launch of the Government Construction Strategy in July 2011 saw publication of the first estimate for the size of the Government’s forward construction pipeline, which offered indications of the spending commitments by the key government spending departments. This was welcomed by industry as an important first step towards publication of the full Pipeline in autumn 2011. The Government has continued to work with industry representatives to ensure that the first full publication of the planned construction pipeline met with the needs of industry, helping to secure more efficient delivery of public sector construction projects.</t>
  </si>
  <si>
    <t xml:space="preserve">The granularity of information contained in the Government Construction and Infrastructure Pipeline has been improved in this edition. We will continue to work with contributors to the Pipeline to improve the reach and integrity of data as well as increasing accessibility through the new portal (www.uk-cip.org.uk). </t>
  </si>
  <si>
    <t>Working with industry the Government has identified the following potential benefits of the publication of the planned construction pipeline:</t>
  </si>
  <si>
    <r>
      <t xml:space="preserve">It should be noted that the above benefits support the ambitions of the </t>
    </r>
    <r>
      <rPr>
        <sz val="11"/>
        <color indexed="8"/>
        <rFont val="Calibri"/>
        <family val="2"/>
      </rPr>
      <t>Government’s Construction Strategy, and the Infrastructure Cost Review Implementation Plan.</t>
    </r>
  </si>
  <si>
    <t xml:space="preserve">The Construction Pipeline will be published on a portal (www.uk-cip.org.uk) as well as this workbook from August 2013 and will be updated on a six monthly basis. The portal consolidates the planned Government construction pipeline. Inclusion of the National Infrastructure Plan pipeline for public, regulated and private sector infrastructure is currently being explored. </t>
  </si>
  <si>
    <t>In discussions with industry the issue was raised as to where responsibility should be vested for the management and population of pipeline data. Some delivery bodies maintain detailed ‘workbank’ or project databases and it would be extremely difficult to prepare a central database that included every single construction or renewal project that is delivered by the public sector, as the scale of this undertaking would be considerable.</t>
  </si>
  <si>
    <t>The Government has agreed in consultation with industry that the central pipeline provides a level of detail based around ‘significant procurable units’ and that a sensible balance will need to be struck between data collected and published centrally and data collected and published by individual delivery bodies. This may mean that in some cases there is some duplication between the central database and those held by individual organisations.</t>
  </si>
  <si>
    <t>The Government has explored options for the responsibility for the management and upkeep of the database and other aspects of construction and infrastructure data in partnership with the private sector and has contracted with Barbour ABI for its management, maintenance and future development.</t>
  </si>
  <si>
    <t>Industry accepts that the Government needs to take a staged approach to compilation and publication of the construction pipeline, based on a realistic programme of sequential improvements to be delivered over this parliament. We will continue to consult further with industry on future development.</t>
  </si>
  <si>
    <t xml:space="preserve">Industry recognises that the pipeline will be a live document, which will be subject to some change to meet changing policy objectives. It should not be seen as an absolute commitment for projects to proceed but used as a strategic planning tool. </t>
  </si>
  <si>
    <t>(a) disclosure would be likely to prejudice the commercial interests of the Government by affecting adversely its bargaining position during contractual negotiations which would result in the less effective use of public money; and / or</t>
  </si>
  <si>
    <t>(b) disclosure would, as a consequence, make it more difficult for individuals to be able to conduct commercial transactions.</t>
  </si>
  <si>
    <t>The Act provides a qualified exemption where disclosure would cause commercial damage and it is likely that commercial information not otherwise published could warrant protection. This is subject to a public interest text at the time the request for information is made.</t>
  </si>
  <si>
    <t>As noted under ‘Scope and Ownership, the Government has contracted with Barbour ABI for the management, maintenance and future development of the construction and infrastructure pipeline for an initial period up to 2015.</t>
  </si>
  <si>
    <t>Barbour ABI’s core business is as a provider of market intelligence for the built environment community, providing UK companies with sales leads, contact data and market intelligence. It should be noted that the market intelligence data Barbour ABI collects is entirely separate to the construction and infrastructure pipeline information.</t>
  </si>
  <si>
    <t>Total capex represents the sum of the period 2011/2012 to 2015/2016.  This therefore represents the capex cost for a 5 year period (SR10 plus SR13 15/16 addition) and not the total outturn cost of the scheme.  2011/2012 &amp; 2012/2013 are actuals with the remaing years representing the nominal amount of funding allocated to the scheme at this time and does not therefore necessarily equate to current forecast. Confirmed by Procurement Division within the Hub that Managed Motorway Framework can accept tasks up to mid Feb 2014. Tasks up to this date will be honoured for 18 months.</t>
  </si>
  <si>
    <t>Forecast outturn as @ end of June 2013, total capex represents the sum of the period 2011/2012 to 2015/2016.  This therefore represents the capex cost for a 5 year period (SR10 plus SR13 15/16 addition) and does not therefore necessarily represent the total outturn cost of the scheme. Confirmed by Procurement Division within the Hub that Managed Motorway Framework can accept tasks up to mid Feb 2014. Tasks up to this date will be honoured for 18 months.</t>
  </si>
  <si>
    <t>Confirmed by Procurement Division within the Hub that Managed Motorway Framework can accept tasks up to mid Feb 2014. Tasks up to this date will be honoured for 18 months.</t>
  </si>
  <si>
    <t>The government construction pipeline has been collated within the Government with the intention of publication to provide industry with greater visibility over the future pipeline of Government funded construction projects.   The pipeline is based on un-audited administrative data and should not be considered as national statistics or as official statistics. The data is owned by Departments, Local Authorities or Companies that provided it.  Anyone using these pipelines does so at their own risk and no responsibility is accepted by HM Government for any loss or liability which may arise from such use directly or indirectly.  In preparing and collating this construction pipeline commercially sensitive information has been removed for reasons of confidentiality.</t>
  </si>
  <si>
    <t>This workbook contains the government construction pipeline and infrastructure investment and has been compiled by the Government.</t>
  </si>
  <si>
    <t>Pre SR10 committed starts</t>
  </si>
  <si>
    <t>Mobile Telecoms</t>
  </si>
  <si>
    <t>Coverage of Mobile Telecoms 'Not Spots'</t>
  </si>
  <si>
    <t>BDUK Programme Plan</t>
  </si>
  <si>
    <t>To support the FCO remit and strategic HMG objectives for overseas missions and reducing Central London office space in conjunction with GPU</t>
  </si>
  <si>
    <t>Improve SoP to coastline with a complex mix of land use</t>
  </si>
  <si>
    <t>For Issue #5 of the Construction Pipeline (August 2013) the Education pipeline has been updated to include all funding announcements publicly available on DfE’s website.</t>
  </si>
</sst>
</file>

<file path=xl/styles.xml><?xml version="1.0" encoding="utf-8"?>
<styleSheet xmlns="http://schemas.openxmlformats.org/spreadsheetml/2006/main">
  <numFmts count="41">
    <numFmt numFmtId="44" formatCode="_-&quot;£&quot;* #,##0.00_-;\-&quot;£&quot;* #,##0.00_-;_-&quot;£&quot;* &quot;-&quot;??_-;_-@_-"/>
    <numFmt numFmtId="43" formatCode="_-* #,##0.00_-;\-* #,##0.00_-;_-* &quot;-&quot;??_-;_-@_-"/>
    <numFmt numFmtId="164" formatCode="dd/mm/yyyy;@"/>
    <numFmt numFmtId="165" formatCode="mmm\-yyyy"/>
    <numFmt numFmtId="166" formatCode="yyyy"/>
    <numFmt numFmtId="167" formatCode="&quot;£&quot;#,##0.00\ \m"/>
    <numFmt numFmtId="168" formatCode="&quot;£&quot;#,##0.00"/>
    <numFmt numFmtId="169" formatCode="_(* #,##0_);_(* \(#,##0\);_(* &quot; - &quot;_);_(@_)"/>
    <numFmt numFmtId="170" formatCode="0.0"/>
    <numFmt numFmtId="171" formatCode="0.000"/>
    <numFmt numFmtId="172" formatCode="0.0000"/>
    <numFmt numFmtId="173" formatCode="#,##0_);[Red]\(#,##0\);&quot;-&quot;_);[Blue]&quot;Error-&quot;@"/>
    <numFmt numFmtId="174" formatCode="#,##0.0_);[Red]\(#,##0.0\);&quot;-&quot;_);[Blue]&quot;Error-&quot;@"/>
    <numFmt numFmtId="175" formatCode="#,##0.00_);[Red]\(#,##0.00\);&quot;-&quot;_);[Blue]&quot;Error-&quot;@"/>
    <numFmt numFmtId="176" formatCode="&quot;£&quot;* #,##0_);[Red]&quot;£&quot;* \(#,##0\);&quot;£&quot;* &quot;-&quot;_);[Blue]&quot;Error-&quot;@"/>
    <numFmt numFmtId="177" formatCode="&quot;£&quot;* #,##0.0_);[Red]&quot;£&quot;* \(#,##0.0\);&quot;£&quot;* &quot;-&quot;_);[Blue]&quot;Error-&quot;@"/>
    <numFmt numFmtId="178" formatCode="&quot;£&quot;* #,##0.00_);[Red]&quot;£&quot;* \(#,##0.00\);&quot;£&quot;* &quot;-&quot;_);[Blue]&quot;Error-&quot;@"/>
    <numFmt numFmtId="179" formatCode="dd\ mmm\ yyyy_)"/>
    <numFmt numFmtId="180" formatCode="dd/mm/yy_)"/>
    <numFmt numFmtId="181" formatCode="0%_);[Red]\-0%_);0%_);[Blue]&quot;Error-&quot;@"/>
    <numFmt numFmtId="182" formatCode="0.0%_);[Red]\-0.0%_);0.0%_);[Blue]&quot;Error-&quot;@"/>
    <numFmt numFmtId="183" formatCode="0.00%_);[Red]\-0.00%_);0.00%_);[Blue]&quot;Error-&quot;@"/>
    <numFmt numFmtId="184" formatCode="&quot;to &quot;0.0000;&quot;to &quot;\-0.0000;&quot;to 0&quot;"/>
    <numFmt numFmtId="185" formatCode="&quot;$&quot;#,##0_);[Red]\(&quot;$&quot;#,##0\)"/>
    <numFmt numFmtId="186" formatCode="000"/>
    <numFmt numFmtId="187" formatCode="_(* #,##0_);_(* \(#,##0\);_(* &quot;&quot;\ \-\ &quot;&quot;_);_(@_)"/>
    <numFmt numFmtId="188" formatCode="_-* #,##0.00\ &quot;€&quot;_-;\-* #,##0.00\ &quot;€&quot;_-;_-* &quot;-&quot;??\ &quot;€&quot;_-;_-@_-"/>
    <numFmt numFmtId="189" formatCode="#,##0;\-#,##0;\-"/>
    <numFmt numFmtId="190" formatCode="#,##0.0_);\(#,##0.0\)"/>
    <numFmt numFmtId="191" formatCode="#,##0.0,,_);\(#,##0.0,,\);\-_)"/>
    <numFmt numFmtId="192" formatCode="#,##0_);\(#,##0\);\-_)"/>
    <numFmt numFmtId="193" formatCode="#,##0.0,_);\(#,##0.0,\);\-_)"/>
    <numFmt numFmtId="194" formatCode="#,##0.00_);\(#,##0.00\);\-_)"/>
    <numFmt numFmtId="195" formatCode="[&lt;0.0001]&quot;&lt;0.0001&quot;;0.0000"/>
    <numFmt numFmtId="196" formatCode="#,##0.0,,;\-#,##0.0,,;\-"/>
    <numFmt numFmtId="197" formatCode="#,##0,;\-#,##0,;\-"/>
    <numFmt numFmtId="198" formatCode="0.0%;\-0.0%;\-"/>
    <numFmt numFmtId="199" formatCode="#,##0.0,,;\-#,##0.0,,"/>
    <numFmt numFmtId="200" formatCode="#,##0,;\-#,##0,"/>
    <numFmt numFmtId="201" formatCode="0.0%;\-0.0%"/>
    <numFmt numFmtId="202" formatCode="####_)"/>
  </numFmts>
  <fonts count="93">
    <font>
      <sz val="11"/>
      <color theme="1"/>
      <name val="Calibri"/>
      <family val="2"/>
      <scheme val="minor"/>
    </font>
    <font>
      <sz val="11"/>
      <name val="Calibri"/>
      <family val="2"/>
      <scheme val="minor"/>
    </font>
    <font>
      <sz val="10"/>
      <name val="Arial"/>
      <family val="2"/>
    </font>
    <font>
      <sz val="11"/>
      <color indexed="8"/>
      <name val="Calibri"/>
      <family val="2"/>
    </font>
    <font>
      <sz val="11"/>
      <name val="Calibri"/>
      <family val="2"/>
    </font>
    <font>
      <b/>
      <sz val="11"/>
      <name val="Calibri"/>
      <family val="2"/>
    </font>
    <font>
      <sz val="11"/>
      <color theme="1"/>
      <name val="Calibri"/>
      <family val="2"/>
      <scheme val="minor"/>
    </font>
    <font>
      <u/>
      <sz val="11"/>
      <color theme="10"/>
      <name val="Calibri"/>
      <family val="2"/>
    </font>
    <font>
      <b/>
      <sz val="11"/>
      <color theme="1"/>
      <name val="Calibri"/>
      <family val="2"/>
      <scheme val="minor"/>
    </font>
    <font>
      <b/>
      <sz val="18"/>
      <color rgb="FFFF0000"/>
      <name val="Calibri"/>
      <family val="2"/>
      <scheme val="minor"/>
    </font>
    <font>
      <sz val="14"/>
      <color theme="1"/>
      <name val="Calibri"/>
      <family val="2"/>
      <scheme val="minor"/>
    </font>
    <font>
      <sz val="14"/>
      <name val="Calibri"/>
      <family val="2"/>
      <scheme val="minor"/>
    </font>
    <font>
      <b/>
      <sz val="14"/>
      <color rgb="FFFF0000"/>
      <name val="Calibri"/>
      <family val="2"/>
      <scheme val="minor"/>
    </font>
    <font>
      <b/>
      <sz val="14"/>
      <color rgb="FF333399"/>
      <name val="Calibri"/>
      <family val="2"/>
      <scheme val="minor"/>
    </font>
    <font>
      <b/>
      <sz val="13"/>
      <color rgb="FF333399"/>
      <name val="Calibri"/>
      <family val="2"/>
      <scheme val="minor"/>
    </font>
    <font>
      <sz val="11"/>
      <color rgb="FF000000"/>
      <name val="Calibri"/>
      <family val="2"/>
      <scheme val="minor"/>
    </font>
    <font>
      <sz val="7"/>
      <color indexed="8"/>
      <name val="Times New Roman"/>
      <family val="1"/>
    </font>
    <font>
      <b/>
      <sz val="11"/>
      <color indexed="8"/>
      <name val="Calibri"/>
      <family val="2"/>
    </font>
    <font>
      <b/>
      <i/>
      <sz val="11"/>
      <color theme="1"/>
      <name val="Calibri"/>
      <family val="2"/>
      <scheme val="minor"/>
    </font>
    <font>
      <i/>
      <sz val="11"/>
      <color theme="1"/>
      <name val="Calibri"/>
      <family val="2"/>
      <scheme val="minor"/>
    </font>
    <font>
      <b/>
      <sz val="11"/>
      <color indexed="8"/>
      <name val="Cambria"/>
      <family val="1"/>
    </font>
    <font>
      <b/>
      <sz val="11"/>
      <color rgb="FF365F91"/>
      <name val="Calibri"/>
      <family val="2"/>
      <scheme val="minor"/>
    </font>
    <font>
      <b/>
      <sz val="14"/>
      <color rgb="FF365F91"/>
      <name val="Calibri"/>
      <family val="2"/>
      <scheme val="minor"/>
    </font>
    <font>
      <sz val="8"/>
      <color indexed="12"/>
      <name val="Arial"/>
      <family val="2"/>
    </font>
    <font>
      <sz val="9"/>
      <color indexed="8"/>
      <name val="Arial"/>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b/>
      <sz val="11"/>
      <color indexed="9"/>
      <name val="Calibri"/>
      <family val="2"/>
    </font>
    <font>
      <sz val="10"/>
      <name val="MS Sans Serif"/>
      <family val="2"/>
    </font>
    <font>
      <b/>
      <sz val="9"/>
      <color indexed="9"/>
      <name val="Arial"/>
      <family val="2"/>
    </font>
    <font>
      <sz val="10"/>
      <color indexed="62"/>
      <name val="Book Antiqua"/>
      <family val="1"/>
    </font>
    <font>
      <sz val="10"/>
      <color indexed="8"/>
      <name val="Arial"/>
      <family val="2"/>
    </font>
    <font>
      <sz val="8"/>
      <name val="Arial"/>
      <family val="2"/>
    </font>
    <font>
      <sz val="10"/>
      <color indexed="1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u/>
      <sz val="10"/>
      <color indexed="12"/>
      <name val="Arial"/>
      <family val="2"/>
    </font>
    <font>
      <u/>
      <sz val="7.7"/>
      <color indexed="12"/>
      <name val="Calibri"/>
      <family val="2"/>
    </font>
    <font>
      <u/>
      <sz val="6.6"/>
      <color indexed="12"/>
      <name val="Calibri"/>
      <family val="2"/>
    </font>
    <font>
      <sz val="7"/>
      <name val="Arial"/>
      <family val="2"/>
    </font>
    <font>
      <sz val="11"/>
      <color indexed="48"/>
      <name val="Calibri"/>
      <family val="2"/>
    </font>
    <font>
      <sz val="9"/>
      <name val="Arial MT"/>
    </font>
    <font>
      <i/>
      <sz val="8"/>
      <color indexed="18"/>
      <name val="Arial"/>
      <family val="2"/>
    </font>
    <font>
      <sz val="9"/>
      <color indexed="20"/>
      <name val="Arial MT"/>
    </font>
    <font>
      <sz val="11"/>
      <color indexed="29"/>
      <name val="Calibri"/>
      <family val="2"/>
    </font>
    <font>
      <sz val="11"/>
      <color indexed="52"/>
      <name val="Calibri"/>
      <family val="2"/>
    </font>
    <font>
      <b/>
      <u val="singleAccounting"/>
      <sz val="9"/>
      <color indexed="9"/>
      <name val="Arial"/>
      <family val="2"/>
    </font>
    <font>
      <sz val="11"/>
      <color indexed="60"/>
      <name val="Calibri"/>
      <family val="2"/>
    </font>
    <font>
      <sz val="11"/>
      <color indexed="10"/>
      <name val="Calibri"/>
      <family val="2"/>
    </font>
    <font>
      <sz val="11"/>
      <color theme="1"/>
      <name val="Calibri"/>
      <family val="2"/>
    </font>
    <font>
      <sz val="7"/>
      <color indexed="8"/>
      <name val="Arial"/>
      <family val="2"/>
    </font>
    <font>
      <b/>
      <sz val="11"/>
      <color indexed="63"/>
      <name val="Calibri"/>
      <family val="2"/>
    </font>
    <font>
      <sz val="10"/>
      <color indexed="62"/>
      <name val="Arial"/>
      <family val="2"/>
    </font>
    <font>
      <u/>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sz val="8.8000000000000007"/>
      <color rgb="FF000000"/>
      <name val="Verdana"/>
      <family val="2"/>
    </font>
    <font>
      <b/>
      <sz val="24"/>
      <color theme="1"/>
      <name val="Calibri"/>
      <family val="2"/>
      <scheme val="minor"/>
    </font>
    <font>
      <sz val="10"/>
      <color theme="1"/>
      <name val="Calibri"/>
      <family val="2"/>
      <scheme val="minor"/>
    </font>
    <font>
      <sz val="12"/>
      <color indexed="8"/>
      <name val="Calibri"/>
      <family val="2"/>
    </font>
    <font>
      <sz val="12"/>
      <color theme="1"/>
      <name val="Calibri"/>
      <family val="2"/>
      <scheme val="minor"/>
    </font>
    <font>
      <vertAlign val="superscript"/>
      <sz val="12"/>
      <color indexed="8"/>
      <name val="Calibri"/>
      <family val="2"/>
    </font>
    <font>
      <sz val="11"/>
      <color theme="1"/>
      <name val="Arial Unicode MS"/>
      <family val="2"/>
    </font>
    <font>
      <b/>
      <sz val="11"/>
      <color theme="0"/>
      <name val="Calibri"/>
      <family val="2"/>
      <scheme val="minor"/>
    </font>
    <font>
      <b/>
      <sz val="12"/>
      <color theme="0"/>
      <name val="Calibri"/>
      <family val="2"/>
      <scheme val="minor"/>
    </font>
    <font>
      <sz val="12"/>
      <name val="Arial"/>
      <family val="2"/>
    </font>
    <font>
      <u/>
      <sz val="10"/>
      <color theme="10"/>
      <name val="Calibri"/>
      <family val="2"/>
    </font>
  </fonts>
  <fills count="49">
    <fill>
      <patternFill patternType="none"/>
    </fill>
    <fill>
      <patternFill patternType="gray125"/>
    </fill>
    <fill>
      <patternFill patternType="solid">
        <fgColor indexed="14"/>
        <bgColor indexed="64"/>
      </patternFill>
    </fill>
    <fill>
      <patternFill patternType="solid">
        <fgColor theme="4" tint="0.59999389629810485"/>
        <bgColor theme="4" tint="0.59999389629810485"/>
      </patternFill>
    </fill>
    <fill>
      <patternFill patternType="solid">
        <fgColor theme="0"/>
        <bgColor theme="4" tint="0.59999389629810485"/>
      </patternFill>
    </fill>
    <fill>
      <patternFill patternType="solid">
        <fgColor theme="4"/>
        <bgColor theme="4"/>
      </patternFill>
    </fill>
    <fill>
      <patternFill patternType="solid">
        <fgColor indexed="9"/>
      </patternFill>
    </fill>
    <fill>
      <patternFill patternType="solid">
        <fgColor indexed="26"/>
      </patternFill>
    </fill>
    <fill>
      <patternFill patternType="solid">
        <fgColor indexed="22"/>
      </patternFill>
    </fill>
    <fill>
      <patternFill patternType="solid">
        <fgColor indexed="53"/>
      </patternFill>
    </fill>
    <fill>
      <patternFill patternType="solid">
        <fgColor indexed="23"/>
      </patternFill>
    </fill>
    <fill>
      <patternFill patternType="solid">
        <fgColor indexed="41"/>
      </patternFill>
    </fill>
    <fill>
      <patternFill patternType="solid">
        <fgColor indexed="15"/>
      </patternFill>
    </fill>
    <fill>
      <patternFill patternType="solid">
        <fgColor indexed="47"/>
      </patternFill>
    </fill>
    <fill>
      <patternFill patternType="solid">
        <fgColor indexed="43"/>
      </patternFill>
    </fill>
    <fill>
      <patternFill patternType="solid">
        <fgColor indexed="44"/>
      </patternFill>
    </fill>
    <fill>
      <patternFill patternType="solid">
        <fgColor indexed="32"/>
      </patternFill>
    </fill>
    <fill>
      <patternFill patternType="solid">
        <fgColor indexed="11"/>
      </patternFill>
    </fill>
    <fill>
      <patternFill patternType="solid">
        <fgColor indexed="55"/>
      </patternFill>
    </fill>
    <fill>
      <patternFill patternType="solid">
        <fgColor indexed="30"/>
      </patternFill>
    </fill>
    <fill>
      <patternFill patternType="solid">
        <fgColor indexed="49"/>
      </patternFill>
    </fill>
    <fill>
      <patternFill patternType="solid">
        <fgColor indexed="42"/>
      </patternFill>
    </fill>
    <fill>
      <patternFill patternType="solid">
        <fgColor indexed="48"/>
      </patternFill>
    </fill>
    <fill>
      <patternFill patternType="solid">
        <fgColor indexed="35"/>
      </patternFill>
    </fill>
    <fill>
      <patternFill patternType="solid">
        <fgColor indexed="27"/>
      </patternFill>
    </fill>
    <fill>
      <patternFill patternType="solid">
        <fgColor indexed="36"/>
      </patternFill>
    </fill>
    <fill>
      <patternFill patternType="solid">
        <fgColor indexed="54"/>
      </patternFill>
    </fill>
    <fill>
      <patternFill patternType="solid">
        <fgColor indexed="28"/>
      </patternFill>
    </fill>
    <fill>
      <patternFill patternType="solid">
        <fgColor indexed="37"/>
      </patternFill>
    </fill>
    <fill>
      <patternFill patternType="solid">
        <fgColor indexed="29"/>
      </patternFill>
    </fill>
    <fill>
      <patternFill patternType="solid">
        <fgColor indexed="18"/>
        <bgColor indexed="64"/>
      </patternFill>
    </fill>
    <fill>
      <patternFill patternType="solid">
        <fgColor indexed="45"/>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0"/>
      </patternFill>
    </fill>
    <fill>
      <patternFill patternType="solid">
        <fgColor indexed="17"/>
        <bgColor indexed="64"/>
      </patternFill>
    </fill>
    <fill>
      <patternFill patternType="solid">
        <fgColor indexed="56"/>
      </patternFill>
    </fill>
    <fill>
      <patternFill patternType="solid">
        <fgColor indexed="22"/>
        <bgColor indexed="64"/>
      </patternFill>
    </fill>
    <fill>
      <patternFill patternType="solid">
        <fgColor indexed="8"/>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rgb="FFCCFFCC"/>
        <bgColor indexed="64"/>
      </patternFill>
    </fill>
    <fill>
      <patternFill patternType="solid">
        <fgColor theme="3" tint="0.39997558519241921"/>
        <bgColor indexed="64"/>
      </patternFill>
    </fill>
    <fill>
      <patternFill patternType="solid">
        <fgColor rgb="FFA5A5A5"/>
      </patternFill>
    </fill>
    <fill>
      <patternFill patternType="solid">
        <fgColor theme="0"/>
        <bgColor indexed="64"/>
      </patternFill>
    </fill>
    <fill>
      <patternFill patternType="solid">
        <fgColor theme="0"/>
        <bgColor theme="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style="medium">
        <color indexed="8"/>
      </right>
      <top/>
      <bottom/>
      <diagonal/>
    </border>
    <border>
      <left/>
      <right/>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2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style="thin">
        <color indexed="32"/>
      </top>
      <bottom style="double">
        <color indexed="32"/>
      </bottom>
      <diagonal/>
    </border>
    <border>
      <left/>
      <right/>
      <top style="thin">
        <color indexed="48"/>
      </top>
      <bottom style="double">
        <color indexed="48"/>
      </bottom>
      <diagonal/>
    </border>
    <border>
      <left style="double">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double">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double">
        <color auto="1"/>
      </left>
      <right style="thin">
        <color auto="1"/>
      </right>
      <top style="thin">
        <color indexed="64"/>
      </top>
      <bottom style="double">
        <color indexed="64"/>
      </bottom>
      <diagonal/>
    </border>
    <border>
      <left style="thin">
        <color auto="1"/>
      </left>
      <right style="double">
        <color auto="1"/>
      </right>
      <top style="thin">
        <color indexed="64"/>
      </top>
      <bottom style="double">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top style="double">
        <color auto="1"/>
      </top>
      <bottom style="double">
        <color auto="1"/>
      </bottom>
      <diagonal/>
    </border>
  </borders>
  <cellStyleXfs count="2917">
    <xf numFmtId="0" fontId="0" fillId="0" borderId="0"/>
    <xf numFmtId="0" fontId="2" fillId="0" borderId="0"/>
    <xf numFmtId="0" fontId="3" fillId="0" borderId="0"/>
    <xf numFmtId="9" fontId="23" fillId="0" borderId="0">
      <alignment horizontal="right"/>
    </xf>
    <xf numFmtId="0" fontId="2" fillId="0" borderId="0"/>
    <xf numFmtId="0" fontId="2" fillId="0" borderId="0"/>
    <xf numFmtId="0" fontId="2" fillId="0" borderId="0"/>
    <xf numFmtId="0" fontId="2" fillId="0" borderId="0"/>
    <xf numFmtId="169" fontId="24" fillId="0" borderId="0">
      <alignment horizontal="right" vertical="top"/>
    </xf>
    <xf numFmtId="170" fontId="2" fillId="0" borderId="0" applyFont="0" applyFill="0" applyBorder="0" applyProtection="0">
      <alignment horizontal="right"/>
    </xf>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2" fillId="0" borderId="0" applyFont="0" applyFill="0" applyBorder="0" applyProtection="0">
      <alignment horizontal="right"/>
    </xf>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 fillId="0" borderId="0" applyFont="0" applyFill="0" applyBorder="0" applyProtection="0">
      <alignment horizontal="right"/>
    </xf>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0" borderId="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7" fillId="0" borderId="0"/>
    <xf numFmtId="1" fontId="2" fillId="30" borderId="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73" fontId="27" fillId="0" borderId="0"/>
    <xf numFmtId="174" fontId="27" fillId="0" borderId="0"/>
    <xf numFmtId="175" fontId="27" fillId="0" borderId="0"/>
    <xf numFmtId="173" fontId="27" fillId="0" borderId="15"/>
    <xf numFmtId="174" fontId="27" fillId="0" borderId="15"/>
    <xf numFmtId="175" fontId="27" fillId="0" borderId="15"/>
    <xf numFmtId="173" fontId="27" fillId="0" borderId="15"/>
    <xf numFmtId="176" fontId="27" fillId="0" borderId="0"/>
    <xf numFmtId="177" fontId="27" fillId="0" borderId="0"/>
    <xf numFmtId="178" fontId="27" fillId="0" borderId="0"/>
    <xf numFmtId="176" fontId="27" fillId="0" borderId="15"/>
    <xf numFmtId="177" fontId="27" fillId="0" borderId="15"/>
    <xf numFmtId="178" fontId="27" fillId="0" borderId="15"/>
    <xf numFmtId="176" fontId="27" fillId="0" borderId="15"/>
    <xf numFmtId="179" fontId="27" fillId="0" borderId="0">
      <alignment horizontal="right"/>
      <protection locked="0"/>
    </xf>
    <xf numFmtId="180" fontId="27" fillId="0" borderId="0">
      <alignment horizontal="right"/>
      <protection locked="0"/>
    </xf>
    <xf numFmtId="181" fontId="27" fillId="0" borderId="0"/>
    <xf numFmtId="182" fontId="27" fillId="0" borderId="0"/>
    <xf numFmtId="183" fontId="27" fillId="0" borderId="0"/>
    <xf numFmtId="181" fontId="27" fillId="0" borderId="15"/>
    <xf numFmtId="182" fontId="27" fillId="0" borderId="15"/>
    <xf numFmtId="183" fontId="27" fillId="0" borderId="15"/>
    <xf numFmtId="181" fontId="27" fillId="0" borderId="15"/>
    <xf numFmtId="0" fontId="29" fillId="6" borderId="16" applyNumberFormat="0" applyAlignment="0" applyProtection="0"/>
    <xf numFmtId="0" fontId="29" fillId="6" borderId="16" applyNumberFormat="0" applyAlignment="0" applyProtection="0"/>
    <xf numFmtId="0" fontId="30" fillId="8" borderId="16" applyNumberFormat="0" applyAlignment="0" applyProtection="0"/>
    <xf numFmtId="0" fontId="29" fillId="6"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0"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0" fontId="32" fillId="18" borderId="17" applyNumberFormat="0" applyAlignment="0" applyProtection="0"/>
    <xf numFmtId="172" fontId="27" fillId="0" borderId="0" applyFont="0" applyFill="0" applyBorder="0" applyProtection="0">
      <alignment horizontal="right"/>
    </xf>
    <xf numFmtId="184" fontId="27" fillId="0" borderId="0" applyFont="0" applyFill="0" applyBorder="0" applyProtection="0">
      <alignment horizontal="left"/>
    </xf>
    <xf numFmtId="43" fontId="2" fillId="0" borderId="0" applyFont="0" applyFill="0" applyBorder="0" applyAlignment="0" applyProtection="0"/>
    <xf numFmtId="185" fontId="3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9" fontId="34" fillId="22" borderId="0">
      <alignment vertical="center"/>
    </xf>
    <xf numFmtId="173" fontId="27" fillId="32" borderId="18">
      <protection locked="0"/>
    </xf>
    <xf numFmtId="174" fontId="27" fillId="32" borderId="18">
      <protection locked="0"/>
    </xf>
    <xf numFmtId="175" fontId="27" fillId="32" borderId="18">
      <protection locked="0"/>
    </xf>
    <xf numFmtId="173" fontId="27" fillId="32" borderId="19">
      <protection locked="0"/>
    </xf>
    <xf numFmtId="176" fontId="27" fillId="32" borderId="18">
      <protection locked="0"/>
    </xf>
    <xf numFmtId="177" fontId="27" fillId="32" borderId="18">
      <protection locked="0"/>
    </xf>
    <xf numFmtId="178" fontId="27" fillId="32" borderId="18">
      <protection locked="0"/>
    </xf>
    <xf numFmtId="176" fontId="27" fillId="32" borderId="19">
      <protection locked="0"/>
    </xf>
    <xf numFmtId="179" fontId="27" fillId="32" borderId="18">
      <alignment horizontal="right"/>
      <protection locked="0"/>
    </xf>
    <xf numFmtId="180" fontId="27" fillId="32" borderId="18">
      <alignment horizontal="right"/>
      <protection locked="0"/>
    </xf>
    <xf numFmtId="0" fontId="27" fillId="32" borderId="18">
      <alignment horizontal="left"/>
      <protection locked="0"/>
    </xf>
    <xf numFmtId="49" fontId="27" fillId="33" borderId="19">
      <alignment horizontal="left" vertical="top" wrapText="1"/>
      <protection locked="0"/>
    </xf>
    <xf numFmtId="181" fontId="27" fillId="32" borderId="18">
      <protection locked="0"/>
    </xf>
    <xf numFmtId="182" fontId="27" fillId="32" borderId="18">
      <protection locked="0"/>
    </xf>
    <xf numFmtId="183" fontId="27" fillId="32" borderId="18">
      <protection locked="0"/>
    </xf>
    <xf numFmtId="181" fontId="27" fillId="32" borderId="19">
      <protection locked="0"/>
    </xf>
    <xf numFmtId="49" fontId="27" fillId="32" borderId="18">
      <alignment horizontal="left"/>
      <protection locked="0"/>
    </xf>
    <xf numFmtId="186" fontId="27" fillId="32" borderId="19">
      <alignment horizontal="left" indent="1"/>
      <protection locked="0"/>
    </xf>
    <xf numFmtId="2" fontId="35" fillId="32" borderId="1">
      <protection locked="0"/>
    </xf>
    <xf numFmtId="16" fontId="36" fillId="0" borderId="0" applyFont="0" applyFill="0" applyBorder="0" applyAlignment="0" applyProtection="0"/>
    <xf numFmtId="15" fontId="36" fillId="0" borderId="0" applyFont="0" applyFill="0" applyBorder="0" applyAlignment="0" applyProtection="0"/>
    <xf numFmtId="17" fontId="36" fillId="0" borderId="0" applyFont="0" applyFill="0" applyBorder="0" applyAlignment="0" applyProtection="0"/>
    <xf numFmtId="187" fontId="37" fillId="10" borderId="0">
      <alignment horizontal="right"/>
    </xf>
    <xf numFmtId="15" fontId="38" fillId="2" borderId="0" applyNumberFormat="0" applyFont="0" applyBorder="0" applyAlignment="0" applyProtection="0"/>
    <xf numFmtId="169" fontId="39" fillId="34" borderId="0">
      <alignment horizontal="right"/>
    </xf>
    <xf numFmtId="188" fontId="2"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lignment horizontal="left"/>
    </xf>
    <xf numFmtId="0" fontId="42" fillId="0" borderId="0">
      <alignment horizontal="left"/>
    </xf>
    <xf numFmtId="0" fontId="34" fillId="35" borderId="0">
      <alignment horizontal="right" vertical="center"/>
    </xf>
    <xf numFmtId="0" fontId="2" fillId="0" borderId="0" applyFont="0" applyFill="0" applyBorder="0" applyProtection="0">
      <alignment horizontal="right"/>
    </xf>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36" borderId="20" applyProtection="0">
      <alignment horizontal="right"/>
    </xf>
    <xf numFmtId="0" fontId="45" fillId="36" borderId="0" applyProtection="0">
      <alignment horizontal="left"/>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6" fillId="37"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7" fillId="38"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9" fontId="51" fillId="0" borderId="0" applyNumberFormat="0" applyFill="0" applyAlignment="0" applyProtection="0"/>
    <xf numFmtId="189" fontId="52" fillId="0" borderId="0" applyNumberFormat="0" applyFill="0" applyAlignment="0" applyProtection="0"/>
    <xf numFmtId="189" fontId="52" fillId="0" borderId="0" applyNumberFormat="0" applyFont="0" applyFill="0" applyBorder="0" applyAlignment="0" applyProtection="0"/>
    <xf numFmtId="189" fontId="52" fillId="0" borderId="0" applyNumberFormat="0" applyFont="0" applyFill="0" applyBorder="0" applyAlignment="0" applyProtection="0"/>
    <xf numFmtId="190" fontId="37" fillId="0" borderId="21">
      <alignment horizontal="right" vertical="center"/>
    </xf>
    <xf numFmtId="0" fontId="7"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Fill="0" applyBorder="0" applyProtection="0">
      <alignment horizontal="left"/>
    </xf>
    <xf numFmtId="1" fontId="2" fillId="32" borderId="0"/>
    <xf numFmtId="1" fontId="2" fillId="32" borderId="0"/>
    <xf numFmtId="1" fontId="2" fillId="32" borderId="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1" fontId="2" fillId="32" borderId="0"/>
    <xf numFmtId="1" fontId="2" fillId="32" borderId="0"/>
    <xf numFmtId="1" fontId="2" fillId="32" borderId="0"/>
    <xf numFmtId="1" fontId="2" fillId="32" borderId="0"/>
    <xf numFmtId="1" fontId="2" fillId="32" borderId="0"/>
    <xf numFmtId="1" fontId="2" fillId="32" borderId="0"/>
    <xf numFmtId="1" fontId="2" fillId="32" borderId="0"/>
    <xf numFmtId="0" fontId="58" fillId="0" borderId="0">
      <alignment horizontal="left" indent="1"/>
    </xf>
    <xf numFmtId="0" fontId="59" fillId="0" borderId="0"/>
    <xf numFmtId="0" fontId="60" fillId="0" borderId="0">
      <alignment horizontal="center"/>
    </xf>
    <xf numFmtId="0" fontId="44" fillId="0" borderId="22" applyProtection="0">
      <alignment horizontal="right"/>
    </xf>
    <xf numFmtId="0" fontId="44" fillId="0" borderId="20" applyProtection="0">
      <alignment horizontal="right"/>
    </xf>
    <xf numFmtId="0" fontId="44" fillId="0" borderId="23" applyProtection="0">
      <alignment horizontal="center"/>
      <protection locked="0"/>
    </xf>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34" fillId="39" borderId="0">
      <alignment horizontal="right" vertical="center"/>
    </xf>
    <xf numFmtId="0" fontId="2" fillId="0" borderId="0"/>
    <xf numFmtId="49" fontId="63" fillId="22" borderId="0">
      <alignment horizontal="centerContinuous" vertical="center"/>
    </xf>
    <xf numFmtId="1" fontId="2" fillId="0" borderId="0" applyFont="0" applyFill="0" applyBorder="0" applyProtection="0">
      <alignment horizontal="right"/>
    </xf>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 fillId="0" borderId="0"/>
    <xf numFmtId="0" fontId="27" fillId="0" borderId="0"/>
    <xf numFmtId="0" fontId="27"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66" fillId="0" borderId="0"/>
    <xf numFmtId="0" fontId="66" fillId="0" borderId="0"/>
    <xf numFmtId="0" fontId="66" fillId="0" borderId="0"/>
    <xf numFmtId="0" fontId="2" fillId="0" borderId="0"/>
    <xf numFmtId="0" fontId="2" fillId="0" borderId="0"/>
    <xf numFmtId="191"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67" fillId="10" borderId="0">
      <alignment horizontal="left" vertical="top" wrapText="1"/>
    </xf>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195" fontId="2" fillId="0" borderId="0" applyFont="0" applyFill="0" applyBorder="0" applyProtection="0">
      <alignment horizontal="right"/>
    </xf>
    <xf numFmtId="9" fontId="2" fillId="0" borderId="0" applyFont="0" applyFill="0" applyBorder="0" applyAlignment="0" applyProtection="0"/>
    <xf numFmtId="9" fontId="2" fillId="0" borderId="0" applyFont="0" applyFill="0" applyBorder="0" applyAlignment="0" applyProtection="0"/>
    <xf numFmtId="173" fontId="69" fillId="0" borderId="0">
      <alignment horizontal="right"/>
    </xf>
    <xf numFmtId="169" fontId="70" fillId="34" borderId="0">
      <alignment horizontal="right"/>
    </xf>
    <xf numFmtId="0" fontId="34" fillId="22" borderId="0">
      <alignment horizontal="right" vertical="center"/>
    </xf>
    <xf numFmtId="0" fontId="27" fillId="0" borderId="0"/>
    <xf numFmtId="0" fontId="71" fillId="40" borderId="28">
      <alignment horizontal="center"/>
    </xf>
    <xf numFmtId="3" fontId="72" fillId="40" borderId="0"/>
    <xf numFmtId="3" fontId="71" fillId="40" borderId="0"/>
    <xf numFmtId="0" fontId="72" fillId="40" borderId="0"/>
    <xf numFmtId="0" fontId="71" fillId="40" borderId="0"/>
    <xf numFmtId="0" fontId="72" fillId="40" borderId="0">
      <alignment horizontal="center"/>
    </xf>
    <xf numFmtId="0" fontId="24" fillId="38" borderId="1"/>
    <xf numFmtId="0" fontId="73" fillId="0" borderId="0">
      <alignment wrapText="1"/>
    </xf>
    <xf numFmtId="0" fontId="74" fillId="41" borderId="0">
      <alignment horizontal="right" vertical="top" wrapText="1"/>
    </xf>
    <xf numFmtId="0" fontId="75" fillId="0" borderId="0"/>
    <xf numFmtId="0" fontId="76" fillId="0" borderId="0"/>
    <xf numFmtId="0" fontId="77" fillId="0" borderId="0"/>
    <xf numFmtId="196" fontId="37" fillId="0" borderId="0">
      <alignment wrapText="1"/>
      <protection locked="0"/>
    </xf>
    <xf numFmtId="196" fontId="74" fillId="42" borderId="0">
      <alignment wrapText="1"/>
      <protection locked="0"/>
    </xf>
    <xf numFmtId="197" fontId="37" fillId="0" borderId="0">
      <alignment wrapText="1"/>
      <protection locked="0"/>
    </xf>
    <xf numFmtId="197" fontId="74" fillId="42" borderId="0">
      <alignment wrapText="1"/>
      <protection locked="0"/>
    </xf>
    <xf numFmtId="198" fontId="37" fillId="0" borderId="0">
      <alignment wrapText="1"/>
      <protection locked="0"/>
    </xf>
    <xf numFmtId="198" fontId="74" fillId="42" borderId="0">
      <alignment wrapText="1"/>
      <protection locked="0"/>
    </xf>
    <xf numFmtId="199" fontId="74" fillId="41" borderId="29">
      <alignment wrapText="1"/>
    </xf>
    <xf numFmtId="200" fontId="74" fillId="41" borderId="29">
      <alignment wrapText="1"/>
    </xf>
    <xf numFmtId="201" fontId="74" fillId="41" borderId="29">
      <alignment wrapText="1"/>
    </xf>
    <xf numFmtId="0" fontId="75" fillId="0" borderId="30">
      <alignment horizontal="right"/>
    </xf>
    <xf numFmtId="168" fontId="2" fillId="0" borderId="0" applyAlignment="0">
      <alignment horizontal="left"/>
    </xf>
    <xf numFmtId="49" fontId="36" fillId="0" borderId="0" applyFont="0" applyFill="0" applyBorder="0" applyAlignment="0" applyProtection="0"/>
    <xf numFmtId="0" fontId="74" fillId="10" borderId="0"/>
    <xf numFmtId="0" fontId="37" fillId="10" borderId="0">
      <alignment horizontal="left"/>
    </xf>
    <xf numFmtId="0" fontId="37" fillId="10" borderId="0">
      <alignment horizontal="left" indent="1"/>
    </xf>
    <xf numFmtId="0" fontId="37" fillId="10" borderId="0">
      <alignment horizontal="left" vertical="center" indent="2"/>
    </xf>
    <xf numFmtId="49" fontId="78" fillId="0" borderId="0" applyFill="0" applyBorder="0" applyProtection="0">
      <alignment horizontal="center" vertical="top"/>
    </xf>
    <xf numFmtId="0" fontId="56" fillId="0" borderId="0">
      <alignment horizontal="center"/>
    </xf>
    <xf numFmtId="15" fontId="56" fillId="0" borderId="0">
      <alignment horizontal="center"/>
    </xf>
    <xf numFmtId="49" fontId="79" fillId="10" borderId="0"/>
    <xf numFmtId="49" fontId="79" fillId="10" borderId="0"/>
    <xf numFmtId="49" fontId="79" fillId="1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49" fontId="79" fillId="10" borderId="0"/>
    <xf numFmtId="49" fontId="79" fillId="10" borderId="0"/>
    <xf numFmtId="49" fontId="79" fillId="10" borderId="0"/>
    <xf numFmtId="49" fontId="79" fillId="10" borderId="0"/>
    <xf numFmtId="49" fontId="79" fillId="10" borderId="0"/>
    <xf numFmtId="49" fontId="79" fillId="10" borderId="0"/>
    <xf numFmtId="49" fontId="79" fillId="10" borderId="0"/>
    <xf numFmtId="0" fontId="46" fillId="30" borderId="31"/>
    <xf numFmtId="0" fontId="81" fillId="30" borderId="32">
      <alignment horizontal="left"/>
    </xf>
    <xf numFmtId="22" fontId="27" fillId="38" borderId="32">
      <alignment vertical="center"/>
    </xf>
    <xf numFmtId="0" fontId="27" fillId="38" borderId="32">
      <alignment horizontal="left" vertical="top" wrapText="1"/>
    </xf>
    <xf numFmtId="0" fontId="27" fillId="38" borderId="33"/>
    <xf numFmtId="0" fontId="27" fillId="38" borderId="33"/>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7" fillId="0" borderId="0"/>
    <xf numFmtId="49" fontId="78" fillId="17" borderId="0" applyNumberFormat="0" applyFont="0" applyBorder="0" applyAlignment="0" applyProtection="0">
      <alignment horizontal="center"/>
    </xf>
    <xf numFmtId="10" fontId="2" fillId="43" borderId="1" applyNumberFormat="0" applyFont="0" applyBorder="0" applyAlignment="0" applyProtection="0">
      <protection locked="0"/>
    </xf>
    <xf numFmtId="202" fontId="38" fillId="0" borderId="0" applyFont="0" applyFill="0" applyBorder="0" applyAlignment="0" applyProtection="0"/>
    <xf numFmtId="0" fontId="57" fillId="21" borderId="83" applyNumberFormat="0" applyAlignment="0" applyProtection="0"/>
    <xf numFmtId="0" fontId="57" fillId="21" borderId="83" applyNumberFormat="0" applyAlignment="0" applyProtection="0"/>
    <xf numFmtId="0" fontId="57" fillId="21" borderId="83" applyNumberFormat="0" applyAlignment="0" applyProtection="0"/>
    <xf numFmtId="0" fontId="68" fillId="6" borderId="50" applyNumberFormat="0" applyAlignment="0" applyProtection="0"/>
    <xf numFmtId="0" fontId="68" fillId="6" borderId="50" applyNumberFormat="0" applyAlignment="0" applyProtection="0"/>
    <xf numFmtId="0" fontId="68" fillId="6" borderId="50" applyNumberFormat="0" applyAlignment="0" applyProtection="0"/>
    <xf numFmtId="0" fontId="68" fillId="6"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6" borderId="50" applyNumberFormat="0" applyAlignment="0" applyProtection="0"/>
    <xf numFmtId="0" fontId="2" fillId="14" borderId="49" applyNumberFormat="0" applyFont="0" applyAlignment="0" applyProtection="0"/>
    <xf numFmtId="0" fontId="2" fillId="14" borderId="49" applyNumberFormat="0" applyFont="0" applyAlignment="0" applyProtection="0"/>
    <xf numFmtId="49" fontId="27" fillId="32" borderId="120">
      <alignment horizontal="left"/>
      <protection locked="0"/>
    </xf>
    <xf numFmtId="182" fontId="27" fillId="32" borderId="120">
      <protection locked="0"/>
    </xf>
    <xf numFmtId="181" fontId="27" fillId="32" borderId="120">
      <protection locked="0"/>
    </xf>
    <xf numFmtId="0" fontId="27" fillId="32" borderId="120">
      <alignment horizontal="left"/>
      <protection locked="0"/>
    </xf>
    <xf numFmtId="0" fontId="2" fillId="14" borderId="49" applyNumberFormat="0" applyFont="0" applyAlignment="0" applyProtection="0"/>
    <xf numFmtId="0" fontId="2" fillId="14" borderId="49" applyNumberFormat="0" applyFont="0" applyAlignment="0" applyProtection="0"/>
    <xf numFmtId="0" fontId="2" fillId="14" borderId="49" applyNumberFormat="0" applyFont="0" applyAlignment="0" applyProtection="0"/>
    <xf numFmtId="179" fontId="27" fillId="32" borderId="120">
      <alignment horizontal="right"/>
      <protection locked="0"/>
    </xf>
    <xf numFmtId="176" fontId="27" fillId="32" borderId="120">
      <protection locked="0"/>
    </xf>
    <xf numFmtId="174" fontId="27" fillId="32" borderId="120">
      <protection locked="0"/>
    </xf>
    <xf numFmtId="0" fontId="57" fillId="21" borderId="65" applyNumberFormat="0" applyAlignment="0" applyProtection="0"/>
    <xf numFmtId="0" fontId="57" fillId="21" borderId="65" applyNumberFormat="0" applyAlignment="0" applyProtection="0"/>
    <xf numFmtId="0" fontId="57" fillId="21" borderId="65" applyNumberFormat="0" applyAlignment="0" applyProtection="0"/>
    <xf numFmtId="49" fontId="27" fillId="32" borderId="147">
      <alignment horizontal="left"/>
      <protection locked="0"/>
    </xf>
    <xf numFmtId="183" fontId="27" fillId="32" borderId="147">
      <protection locked="0"/>
    </xf>
    <xf numFmtId="182" fontId="27" fillId="32" borderId="147">
      <protection locked="0"/>
    </xf>
    <xf numFmtId="181" fontId="27" fillId="32" borderId="147">
      <protection locked="0"/>
    </xf>
    <xf numFmtId="180" fontId="27" fillId="32" borderId="147">
      <alignment horizontal="right"/>
      <protection locked="0"/>
    </xf>
    <xf numFmtId="183" fontId="27" fillId="32" borderId="102">
      <protection locked="0"/>
    </xf>
    <xf numFmtId="177" fontId="27" fillId="32" borderId="147">
      <protection locked="0"/>
    </xf>
    <xf numFmtId="179" fontId="27" fillId="32" borderId="102">
      <alignment horizontal="right"/>
      <protection locked="0"/>
    </xf>
    <xf numFmtId="177" fontId="27" fillId="32" borderId="102">
      <protection locked="0"/>
    </xf>
    <xf numFmtId="175" fontId="27" fillId="32" borderId="102">
      <protection locked="0"/>
    </xf>
    <xf numFmtId="175" fontId="27" fillId="32" borderId="147">
      <protection locked="0"/>
    </xf>
    <xf numFmtId="181" fontId="27" fillId="32" borderId="84">
      <protection locked="0"/>
    </xf>
    <xf numFmtId="180" fontId="27" fillId="32" borderId="84">
      <alignment horizontal="right"/>
      <protection locked="0"/>
    </xf>
    <xf numFmtId="178" fontId="27" fillId="32" borderId="84">
      <protection locked="0"/>
    </xf>
    <xf numFmtId="175" fontId="27" fillId="32" borderId="84">
      <protection locked="0"/>
    </xf>
    <xf numFmtId="174" fontId="27" fillId="32" borderId="84">
      <protection locked="0"/>
    </xf>
    <xf numFmtId="0" fontId="29" fillId="6" borderId="119" applyNumberFormat="0" applyAlignment="0" applyProtection="0"/>
    <xf numFmtId="0" fontId="29" fillId="6" borderId="119" applyNumberFormat="0" applyAlignment="0" applyProtection="0"/>
    <xf numFmtId="0" fontId="29" fillId="6" borderId="119" applyNumberFormat="0" applyAlignment="0" applyProtection="0"/>
    <xf numFmtId="0" fontId="29" fillId="6" borderId="119" applyNumberFormat="0" applyAlignment="0" applyProtection="0"/>
    <xf numFmtId="0" fontId="29" fillId="6" borderId="119" applyNumberFormat="0" applyAlignment="0" applyProtection="0"/>
    <xf numFmtId="0" fontId="29" fillId="6" borderId="119" applyNumberFormat="0" applyAlignment="0" applyProtection="0"/>
    <xf numFmtId="0" fontId="29" fillId="6" borderId="119" applyNumberFormat="0" applyAlignment="0" applyProtection="0"/>
    <xf numFmtId="0" fontId="31" fillId="10" borderId="119" applyNumberFormat="0" applyAlignment="0" applyProtection="0"/>
    <xf numFmtId="0" fontId="31" fillId="10" borderId="119" applyNumberFormat="0" applyAlignment="0" applyProtection="0"/>
    <xf numFmtId="0" fontId="31" fillId="10" borderId="119" applyNumberFormat="0" applyAlignment="0" applyProtection="0"/>
    <xf numFmtId="0" fontId="31" fillId="10" borderId="119" applyNumberFormat="0" applyAlignment="0" applyProtection="0"/>
    <xf numFmtId="0" fontId="29" fillId="6" borderId="119" applyNumberFormat="0" applyAlignment="0" applyProtection="0"/>
    <xf numFmtId="0" fontId="29" fillId="6" borderId="119" applyNumberFormat="0" applyAlignment="0" applyProtection="0"/>
    <xf numFmtId="182" fontId="27" fillId="0" borderId="118"/>
    <xf numFmtId="183" fontId="27" fillId="32" borderId="129">
      <protection locked="0"/>
    </xf>
    <xf numFmtId="49" fontId="27" fillId="32" borderId="66">
      <alignment horizontal="left"/>
      <protection locked="0"/>
    </xf>
    <xf numFmtId="182" fontId="27" fillId="32" borderId="66">
      <protection locked="0"/>
    </xf>
    <xf numFmtId="0" fontId="27" fillId="32" borderId="66">
      <alignment horizontal="left"/>
      <protection locked="0"/>
    </xf>
    <xf numFmtId="180" fontId="27" fillId="32" borderId="66">
      <alignment horizontal="right"/>
      <protection locked="0"/>
    </xf>
    <xf numFmtId="179" fontId="27" fillId="32" borderId="66">
      <alignment horizontal="right"/>
      <protection locked="0"/>
    </xf>
    <xf numFmtId="177" fontId="27" fillId="32" borderId="66">
      <protection locked="0"/>
    </xf>
    <xf numFmtId="176" fontId="27" fillId="32" borderId="66">
      <protection locked="0"/>
    </xf>
    <xf numFmtId="178" fontId="27" fillId="0" borderId="118"/>
    <xf numFmtId="175" fontId="27" fillId="32" borderId="66">
      <protection locked="0"/>
    </xf>
    <xf numFmtId="174" fontId="27" fillId="32" borderId="66">
      <protection locked="0"/>
    </xf>
    <xf numFmtId="173" fontId="27" fillId="32" borderId="66">
      <protection locked="0"/>
    </xf>
    <xf numFmtId="177" fontId="27" fillId="0" borderId="118"/>
    <xf numFmtId="0" fontId="29" fillId="6" borderId="101" applyNumberFormat="0" applyAlignment="0" applyProtection="0"/>
    <xf numFmtId="0" fontId="29" fillId="6" borderId="101" applyNumberFormat="0" applyAlignment="0" applyProtection="0"/>
    <xf numFmtId="0" fontId="29" fillId="6" borderId="101" applyNumberFormat="0" applyAlignment="0" applyProtection="0"/>
    <xf numFmtId="0" fontId="31" fillId="10" borderId="101" applyNumberFormat="0" applyAlignment="0" applyProtection="0"/>
    <xf numFmtId="0" fontId="31" fillId="10" borderId="101" applyNumberFormat="0" applyAlignment="0" applyProtection="0"/>
    <xf numFmtId="0" fontId="31" fillId="10" borderId="101" applyNumberFormat="0" applyAlignment="0" applyProtection="0"/>
    <xf numFmtId="0" fontId="31" fillId="10" borderId="101" applyNumberFormat="0" applyAlignment="0" applyProtection="0"/>
    <xf numFmtId="0" fontId="29" fillId="6" borderId="101" applyNumberFormat="0" applyAlignment="0" applyProtection="0"/>
    <xf numFmtId="183" fontId="27" fillId="0" borderId="100"/>
    <xf numFmtId="182" fontId="27" fillId="0" borderId="100"/>
    <xf numFmtId="0" fontId="27" fillId="32" borderId="129">
      <alignment horizontal="left"/>
      <protection locked="0"/>
    </xf>
    <xf numFmtId="178" fontId="27" fillId="0" borderId="100"/>
    <xf numFmtId="0" fontId="29" fillId="6" borderId="83" applyNumberFormat="0" applyAlignment="0" applyProtection="0"/>
    <xf numFmtId="0" fontId="29" fillId="6" borderId="83" applyNumberFormat="0" applyAlignment="0" applyProtection="0"/>
    <xf numFmtId="0" fontId="29" fillId="6" borderId="83" applyNumberFormat="0" applyAlignment="0" applyProtection="0"/>
    <xf numFmtId="0" fontId="29" fillId="6" borderId="83" applyNumberFormat="0" applyAlignment="0" applyProtection="0"/>
    <xf numFmtId="0" fontId="29" fillId="6" borderId="83" applyNumberFormat="0" applyAlignment="0" applyProtection="0"/>
    <xf numFmtId="0" fontId="29" fillId="6" borderId="83" applyNumberFormat="0" applyAlignment="0" applyProtection="0"/>
    <xf numFmtId="0" fontId="31" fillId="10" borderId="83" applyNumberFormat="0" applyAlignment="0" applyProtection="0"/>
    <xf numFmtId="0" fontId="31" fillId="10" borderId="83" applyNumberFormat="0" applyAlignment="0" applyProtection="0"/>
    <xf numFmtId="0" fontId="31" fillId="10" borderId="83" applyNumberFormat="0" applyAlignment="0" applyProtection="0"/>
    <xf numFmtId="0" fontId="31" fillId="10" borderId="83" applyNumberFormat="0" applyAlignment="0" applyProtection="0"/>
    <xf numFmtId="0" fontId="31" fillId="10" borderId="83" applyNumberFormat="0" applyAlignment="0" applyProtection="0"/>
    <xf numFmtId="0" fontId="30" fillId="8" borderId="83" applyNumberFormat="0" applyAlignment="0" applyProtection="0"/>
    <xf numFmtId="182" fontId="27" fillId="0" borderId="82"/>
    <xf numFmtId="175" fontId="27" fillId="0" borderId="118"/>
    <xf numFmtId="176" fontId="27" fillId="32" borderId="48">
      <protection locked="0"/>
    </xf>
    <xf numFmtId="178" fontId="27" fillId="0" borderId="82"/>
    <xf numFmtId="0" fontId="29" fillId="6" borderId="65" applyNumberFormat="0" applyAlignment="0" applyProtection="0"/>
    <xf numFmtId="0" fontId="29" fillId="6" borderId="65" applyNumberFormat="0" applyAlignment="0" applyProtection="0"/>
    <xf numFmtId="0" fontId="29" fillId="6" borderId="65" applyNumberFormat="0" applyAlignment="0" applyProtection="0"/>
    <xf numFmtId="0" fontId="29" fillId="6" borderId="65" applyNumberFormat="0" applyAlignment="0" applyProtection="0"/>
    <xf numFmtId="0" fontId="29" fillId="6"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31" fillId="10" borderId="65" applyNumberFormat="0" applyAlignment="0" applyProtection="0"/>
    <xf numFmtId="0" fontId="29" fillId="6" borderId="65" applyNumberFormat="0" applyAlignment="0" applyProtection="0"/>
    <xf numFmtId="183" fontId="27" fillId="0" borderId="64"/>
    <xf numFmtId="176" fontId="27" fillId="0" borderId="82"/>
    <xf numFmtId="173" fontId="27" fillId="0" borderId="100"/>
    <xf numFmtId="178" fontId="27" fillId="0" borderId="64"/>
    <xf numFmtId="175" fontId="27" fillId="0" borderId="82"/>
    <xf numFmtId="173" fontId="27" fillId="0" borderId="64"/>
    <xf numFmtId="178" fontId="27" fillId="32" borderId="129">
      <protection locked="0"/>
    </xf>
    <xf numFmtId="175" fontId="27" fillId="32" borderId="129">
      <protection locked="0"/>
    </xf>
    <xf numFmtId="174" fontId="27" fillId="32" borderId="129">
      <protection locked="0"/>
    </xf>
    <xf numFmtId="173" fontId="27" fillId="32" borderId="129">
      <protection locked="0"/>
    </xf>
    <xf numFmtId="0" fontId="29" fillId="6" borderId="146" applyNumberFormat="0" applyAlignment="0" applyProtection="0"/>
    <xf numFmtId="0" fontId="29" fillId="6" borderId="146" applyNumberFormat="0" applyAlignment="0" applyProtection="0"/>
    <xf numFmtId="0" fontId="29" fillId="6" borderId="146" applyNumberFormat="0" applyAlignment="0" applyProtection="0"/>
    <xf numFmtId="0" fontId="29" fillId="6" borderId="146" applyNumberFormat="0" applyAlignment="0" applyProtection="0"/>
    <xf numFmtId="0" fontId="29" fillId="6" borderId="146" applyNumberFormat="0" applyAlignment="0" applyProtection="0"/>
    <xf numFmtId="181" fontId="27" fillId="0" borderId="46"/>
    <xf numFmtId="0" fontId="31" fillId="10" borderId="146" applyNumberFormat="0" applyAlignment="0" applyProtection="0"/>
    <xf numFmtId="0" fontId="31" fillId="10" borderId="146" applyNumberFormat="0" applyAlignment="0" applyProtection="0"/>
    <xf numFmtId="0" fontId="31" fillId="10" borderId="146" applyNumberFormat="0" applyAlignment="0" applyProtection="0"/>
    <xf numFmtId="0" fontId="31" fillId="10" borderId="146" applyNumberFormat="0" applyAlignment="0" applyProtection="0"/>
    <xf numFmtId="176" fontId="27" fillId="0" borderId="46"/>
    <xf numFmtId="0" fontId="29" fillId="6" borderId="146" applyNumberFormat="0" applyAlignment="0" applyProtection="0"/>
    <xf numFmtId="0" fontId="29" fillId="6" borderId="146" applyNumberFormat="0" applyAlignment="0" applyProtection="0"/>
    <xf numFmtId="183" fontId="27" fillId="0" borderId="145"/>
    <xf numFmtId="178" fontId="27" fillId="0" borderId="145"/>
    <xf numFmtId="0" fontId="29" fillId="6" borderId="128" applyNumberFormat="0" applyAlignment="0" applyProtection="0"/>
    <xf numFmtId="0" fontId="29" fillId="6" borderId="128" applyNumberFormat="0" applyAlignment="0" applyProtection="0"/>
    <xf numFmtId="0" fontId="29" fillId="6" borderId="128" applyNumberFormat="0" applyAlignment="0" applyProtection="0"/>
    <xf numFmtId="0" fontId="29" fillId="6"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31" fillId="10" borderId="128" applyNumberFormat="0" applyAlignment="0" applyProtection="0"/>
    <xf numFmtId="0" fontId="29" fillId="6" borderId="128" applyNumberFormat="0" applyAlignment="0" applyProtection="0"/>
    <xf numFmtId="0" fontId="29" fillId="6" borderId="128" applyNumberFormat="0" applyAlignment="0" applyProtection="0"/>
    <xf numFmtId="182" fontId="27" fillId="0" borderId="127"/>
    <xf numFmtId="177" fontId="27" fillId="0" borderId="127"/>
    <xf numFmtId="174" fontId="27" fillId="0" borderId="145"/>
    <xf numFmtId="175" fontId="27" fillId="0" borderId="127"/>
    <xf numFmtId="173" fontId="27" fillId="0" borderId="55"/>
    <xf numFmtId="174" fontId="27" fillId="0" borderId="55"/>
    <xf numFmtId="175" fontId="27" fillId="0" borderId="55"/>
    <xf numFmtId="173" fontId="27" fillId="0" borderId="73"/>
    <xf numFmtId="174" fontId="27" fillId="0" borderId="73"/>
    <xf numFmtId="175" fontId="27" fillId="0" borderId="73"/>
    <xf numFmtId="176" fontId="27" fillId="0" borderId="55"/>
    <xf numFmtId="177" fontId="27" fillId="0" borderId="55"/>
    <xf numFmtId="178" fontId="27" fillId="0" borderId="55"/>
    <xf numFmtId="173" fontId="27" fillId="0" borderId="91"/>
    <xf numFmtId="174" fontId="27" fillId="0" borderId="91"/>
    <xf numFmtId="175" fontId="27" fillId="0" borderId="91"/>
    <xf numFmtId="176" fontId="27" fillId="0" borderId="73"/>
    <xf numFmtId="181" fontId="27" fillId="0" borderId="55"/>
    <xf numFmtId="182" fontId="27" fillId="0" borderId="55"/>
    <xf numFmtId="183" fontId="27" fillId="0" borderId="55"/>
    <xf numFmtId="0" fontId="29" fillId="6" borderId="56" applyNumberFormat="0" applyAlignment="0" applyProtection="0"/>
    <xf numFmtId="0" fontId="29" fillId="6" borderId="56" applyNumberFormat="0" applyAlignment="0" applyProtection="0"/>
    <xf numFmtId="0" fontId="30" fillId="8" borderId="56" applyNumberFormat="0" applyAlignment="0" applyProtection="0"/>
    <xf numFmtId="0" fontId="29" fillId="6" borderId="56" applyNumberFormat="0" applyAlignment="0" applyProtection="0"/>
    <xf numFmtId="173" fontId="27" fillId="0" borderId="46"/>
    <xf numFmtId="174" fontId="27" fillId="0" borderId="46"/>
    <xf numFmtId="175" fontId="27" fillId="0" borderId="46"/>
    <xf numFmtId="0" fontId="31" fillId="10" borderId="56" applyNumberFormat="0" applyAlignment="0" applyProtection="0"/>
    <xf numFmtId="0" fontId="31" fillId="10" borderId="56" applyNumberFormat="0" applyAlignment="0" applyProtection="0"/>
    <xf numFmtId="0" fontId="31" fillId="10" borderId="56" applyNumberFormat="0" applyAlignment="0" applyProtection="0"/>
    <xf numFmtId="176" fontId="27" fillId="0" borderId="46"/>
    <xf numFmtId="177" fontId="27" fillId="0" borderId="46"/>
    <xf numFmtId="178" fontId="27" fillId="0" borderId="46"/>
    <xf numFmtId="0" fontId="31" fillId="10" borderId="56" applyNumberFormat="0" applyAlignment="0" applyProtection="0"/>
    <xf numFmtId="0" fontId="31" fillId="10" borderId="56" applyNumberFormat="0" applyAlignment="0" applyProtection="0"/>
    <xf numFmtId="0" fontId="31" fillId="10" borderId="56" applyNumberFormat="0" applyAlignment="0" applyProtection="0"/>
    <xf numFmtId="0" fontId="31" fillId="10" borderId="56" applyNumberFormat="0" applyAlignment="0" applyProtection="0"/>
    <xf numFmtId="0" fontId="31" fillId="10" borderId="56" applyNumberFormat="0" applyAlignment="0" applyProtection="0"/>
    <xf numFmtId="181" fontId="27" fillId="0" borderId="46"/>
    <xf numFmtId="182" fontId="27" fillId="0" borderId="46"/>
    <xf numFmtId="183" fontId="27" fillId="0" borderId="46"/>
    <xf numFmtId="0" fontId="29" fillId="6" borderId="47" applyNumberFormat="0" applyAlignment="0" applyProtection="0"/>
    <xf numFmtId="0" fontId="29" fillId="6" borderId="47" applyNumberFormat="0" applyAlignment="0" applyProtection="0"/>
    <xf numFmtId="0" fontId="30" fillId="8" borderId="47" applyNumberFormat="0" applyAlignment="0" applyProtection="0"/>
    <xf numFmtId="0" fontId="29" fillId="6"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31" fillId="10" borderId="47" applyNumberFormat="0" applyAlignment="0" applyProtection="0"/>
    <xf numFmtId="0" fontId="29" fillId="6" borderId="47" applyNumberFormat="0" applyAlignment="0" applyProtection="0"/>
    <xf numFmtId="0" fontId="29" fillId="6" borderId="47" applyNumberFormat="0" applyAlignment="0" applyProtection="0"/>
    <xf numFmtId="0" fontId="29" fillId="6" borderId="47" applyNumberFormat="0" applyAlignment="0" applyProtection="0"/>
    <xf numFmtId="0" fontId="29" fillId="6" borderId="47" applyNumberFormat="0" applyAlignment="0" applyProtection="0"/>
    <xf numFmtId="0" fontId="29" fillId="6" borderId="47" applyNumberFormat="0" applyAlignment="0" applyProtection="0"/>
    <xf numFmtId="0" fontId="29" fillId="6" borderId="47" applyNumberFormat="0" applyAlignment="0" applyProtection="0"/>
    <xf numFmtId="0" fontId="29" fillId="6" borderId="47" applyNumberFormat="0" applyAlignment="0" applyProtection="0"/>
    <xf numFmtId="0" fontId="31" fillId="10" borderId="56" applyNumberFormat="0" applyAlignment="0" applyProtection="0"/>
    <xf numFmtId="0" fontId="29" fillId="6" borderId="56" applyNumberFormat="0" applyAlignment="0" applyProtection="0"/>
    <xf numFmtId="0" fontId="29" fillId="6" borderId="56" applyNumberFormat="0" applyAlignment="0" applyProtection="0"/>
    <xf numFmtId="0" fontId="29" fillId="6" borderId="56" applyNumberFormat="0" applyAlignment="0" applyProtection="0"/>
    <xf numFmtId="178" fontId="27" fillId="0" borderId="73"/>
    <xf numFmtId="175" fontId="27" fillId="0" borderId="109"/>
    <xf numFmtId="182" fontId="27" fillId="0" borderId="73"/>
    <xf numFmtId="0" fontId="29" fillId="6" borderId="74" applyNumberFormat="0" applyAlignment="0" applyProtection="0"/>
    <xf numFmtId="0" fontId="29" fillId="6" borderId="74" applyNumberFormat="0" applyAlignment="0" applyProtection="0"/>
    <xf numFmtId="0" fontId="31" fillId="10" borderId="74" applyNumberFormat="0" applyAlignment="0" applyProtection="0"/>
    <xf numFmtId="0" fontId="31" fillId="10" borderId="74" applyNumberFormat="0" applyAlignment="0" applyProtection="0"/>
    <xf numFmtId="0" fontId="31" fillId="10" borderId="74" applyNumberFormat="0" applyAlignment="0" applyProtection="0"/>
    <xf numFmtId="0" fontId="29" fillId="6" borderId="74" applyNumberFormat="0" applyAlignment="0" applyProtection="0"/>
    <xf numFmtId="0" fontId="29" fillId="6" borderId="74" applyNumberFormat="0" applyAlignment="0" applyProtection="0"/>
    <xf numFmtId="177" fontId="27" fillId="0" borderId="91"/>
    <xf numFmtId="182" fontId="27" fillId="0" borderId="91"/>
    <xf numFmtId="0" fontId="29" fillId="6" borderId="92" applyNumberFormat="0" applyAlignment="0" applyProtection="0"/>
    <xf numFmtId="0" fontId="29" fillId="6" borderId="92" applyNumberFormat="0" applyAlignment="0" applyProtection="0"/>
    <xf numFmtId="0" fontId="31" fillId="10" borderId="92" applyNumberFormat="0" applyAlignment="0" applyProtection="0"/>
    <xf numFmtId="0" fontId="31" fillId="10" borderId="92" applyNumberFormat="0" applyAlignment="0" applyProtection="0"/>
    <xf numFmtId="0" fontId="31" fillId="10" borderId="92" applyNumberFormat="0" applyAlignment="0" applyProtection="0"/>
    <xf numFmtId="0" fontId="31" fillId="10" borderId="92" applyNumberFormat="0" applyAlignment="0" applyProtection="0"/>
    <xf numFmtId="0" fontId="31" fillId="10" borderId="92" applyNumberFormat="0" applyAlignment="0" applyProtection="0"/>
    <xf numFmtId="173" fontId="27" fillId="32" borderId="48">
      <protection locked="0"/>
    </xf>
    <xf numFmtId="174" fontId="27" fillId="32" borderId="48">
      <protection locked="0"/>
    </xf>
    <xf numFmtId="175" fontId="27" fillId="32" borderId="48">
      <protection locked="0"/>
    </xf>
    <xf numFmtId="0" fontId="31" fillId="10" borderId="92" applyNumberFormat="0" applyAlignment="0" applyProtection="0"/>
    <xf numFmtId="176" fontId="27" fillId="32" borderId="48">
      <protection locked="0"/>
    </xf>
    <xf numFmtId="177" fontId="27" fillId="32" borderId="48">
      <protection locked="0"/>
    </xf>
    <xf numFmtId="178" fontId="27" fillId="32" borderId="48">
      <protection locked="0"/>
    </xf>
    <xf numFmtId="0" fontId="29" fillId="6" borderId="92" applyNumberFormat="0" applyAlignment="0" applyProtection="0"/>
    <xf numFmtId="179" fontId="27" fillId="32" borderId="48">
      <alignment horizontal="right"/>
      <protection locked="0"/>
    </xf>
    <xf numFmtId="180" fontId="27" fillId="32" borderId="48">
      <alignment horizontal="right"/>
      <protection locked="0"/>
    </xf>
    <xf numFmtId="0" fontId="27" fillId="32" borderId="48">
      <alignment horizontal="left"/>
      <protection locked="0"/>
    </xf>
    <xf numFmtId="0" fontId="29" fillId="6" borderId="92" applyNumberFormat="0" applyAlignment="0" applyProtection="0"/>
    <xf numFmtId="181" fontId="27" fillId="32" borderId="48">
      <protection locked="0"/>
    </xf>
    <xf numFmtId="182" fontId="27" fillId="32" borderId="48">
      <protection locked="0"/>
    </xf>
    <xf numFmtId="183" fontId="27" fillId="32" borderId="48">
      <protection locked="0"/>
    </xf>
    <xf numFmtId="0" fontId="29" fillId="6" borderId="92" applyNumberFormat="0" applyAlignment="0" applyProtection="0"/>
    <xf numFmtId="49" fontId="27" fillId="32" borderId="48">
      <alignment horizontal="left"/>
      <protection locked="0"/>
    </xf>
    <xf numFmtId="0" fontId="29" fillId="6" borderId="92" applyNumberFormat="0" applyAlignment="0" applyProtection="0"/>
    <xf numFmtId="0" fontId="29" fillId="6" borderId="92" applyNumberFormat="0" applyAlignment="0" applyProtection="0"/>
    <xf numFmtId="0" fontId="29" fillId="6" borderId="92" applyNumberFormat="0" applyAlignment="0" applyProtection="0"/>
    <xf numFmtId="0" fontId="29" fillId="6" borderId="92" applyNumberFormat="0" applyAlignment="0" applyProtection="0"/>
    <xf numFmtId="177" fontId="27" fillId="0" borderId="109"/>
    <xf numFmtId="173" fontId="27" fillId="32" borderId="57">
      <protection locked="0"/>
    </xf>
    <xf numFmtId="174" fontId="27" fillId="32" borderId="57">
      <protection locked="0"/>
    </xf>
    <xf numFmtId="175" fontId="27" fillId="32" borderId="57">
      <protection locked="0"/>
    </xf>
    <xf numFmtId="178" fontId="27" fillId="0" borderId="109"/>
    <xf numFmtId="176" fontId="27" fillId="32" borderId="57">
      <protection locked="0"/>
    </xf>
    <xf numFmtId="177" fontId="27" fillId="32" borderId="57">
      <protection locked="0"/>
    </xf>
    <xf numFmtId="178" fontId="27" fillId="32" borderId="57">
      <protection locked="0"/>
    </xf>
    <xf numFmtId="179" fontId="27" fillId="32" borderId="57">
      <alignment horizontal="right"/>
      <protection locked="0"/>
    </xf>
    <xf numFmtId="180" fontId="27" fillId="32" borderId="57">
      <alignment horizontal="right"/>
      <protection locked="0"/>
    </xf>
    <xf numFmtId="0" fontId="27" fillId="32" borderId="57">
      <alignment horizontal="left"/>
      <protection locked="0"/>
    </xf>
    <xf numFmtId="181" fontId="27" fillId="32" borderId="57">
      <protection locked="0"/>
    </xf>
    <xf numFmtId="182" fontId="27" fillId="32" borderId="57">
      <protection locked="0"/>
    </xf>
    <xf numFmtId="183" fontId="27" fillId="32" borderId="57">
      <protection locked="0"/>
    </xf>
    <xf numFmtId="49" fontId="27" fillId="32" borderId="57">
      <alignment horizontal="left"/>
      <protection locked="0"/>
    </xf>
    <xf numFmtId="176" fontId="27" fillId="0" borderId="118"/>
    <xf numFmtId="181" fontId="27" fillId="0" borderId="109"/>
    <xf numFmtId="182" fontId="27" fillId="0" borderId="109"/>
    <xf numFmtId="183" fontId="27" fillId="0" borderId="109"/>
    <xf numFmtId="0" fontId="29" fillId="6" borderId="110" applyNumberFormat="0" applyAlignment="0" applyProtection="0"/>
    <xf numFmtId="0" fontId="29" fillId="6" borderId="110" applyNumberFormat="0" applyAlignment="0" applyProtection="0"/>
    <xf numFmtId="0" fontId="30" fillId="8" borderId="110" applyNumberFormat="0" applyAlignment="0" applyProtection="0"/>
    <xf numFmtId="0" fontId="29" fillId="6"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31" fillId="10" borderId="110" applyNumberFormat="0" applyAlignment="0" applyProtection="0"/>
    <xf numFmtId="0" fontId="29" fillId="6" borderId="110" applyNumberFormat="0" applyAlignment="0" applyProtection="0"/>
    <xf numFmtId="0" fontId="29" fillId="6" borderId="110" applyNumberFormat="0" applyAlignment="0" applyProtection="0"/>
    <xf numFmtId="0" fontId="29" fillId="6" borderId="110" applyNumberFormat="0" applyAlignment="0" applyProtection="0"/>
    <xf numFmtId="0" fontId="29" fillId="6" borderId="110" applyNumberFormat="0" applyAlignment="0" applyProtection="0"/>
    <xf numFmtId="0" fontId="29" fillId="6" borderId="110" applyNumberFormat="0" applyAlignment="0" applyProtection="0"/>
    <xf numFmtId="0" fontId="29" fillId="6" borderId="110" applyNumberFormat="0" applyAlignment="0" applyProtection="0"/>
    <xf numFmtId="0" fontId="29" fillId="6" borderId="110" applyNumberFormat="0" applyAlignment="0" applyProtection="0"/>
    <xf numFmtId="173" fontId="27" fillId="32" borderId="75">
      <protection locked="0"/>
    </xf>
    <xf numFmtId="174" fontId="27" fillId="32" borderId="75">
      <protection locked="0"/>
    </xf>
    <xf numFmtId="175" fontId="27" fillId="32" borderId="75">
      <protection locked="0"/>
    </xf>
    <xf numFmtId="176" fontId="27" fillId="32" borderId="75">
      <protection locked="0"/>
    </xf>
    <xf numFmtId="177" fontId="27" fillId="32" borderId="75">
      <protection locked="0"/>
    </xf>
    <xf numFmtId="178" fontId="27" fillId="32" borderId="75">
      <protection locked="0"/>
    </xf>
    <xf numFmtId="179" fontId="27" fillId="32" borderId="75">
      <alignment horizontal="right"/>
      <protection locked="0"/>
    </xf>
    <xf numFmtId="180" fontId="27" fillId="32" borderId="75">
      <alignment horizontal="right"/>
      <protection locked="0"/>
    </xf>
    <xf numFmtId="0" fontId="27" fillId="32" borderId="75">
      <alignment horizontal="left"/>
      <protection locked="0"/>
    </xf>
    <xf numFmtId="181" fontId="27" fillId="32" borderId="75">
      <protection locked="0"/>
    </xf>
    <xf numFmtId="182" fontId="27" fillId="32" borderId="75">
      <protection locked="0"/>
    </xf>
    <xf numFmtId="183" fontId="27" fillId="32" borderId="75">
      <protection locked="0"/>
    </xf>
    <xf numFmtId="49" fontId="27" fillId="32" borderId="75">
      <alignment horizontal="left"/>
      <protection locked="0"/>
    </xf>
    <xf numFmtId="181" fontId="27" fillId="0" borderId="118"/>
    <xf numFmtId="173" fontId="27" fillId="32" borderId="93">
      <protection locked="0"/>
    </xf>
    <xf numFmtId="174" fontId="27" fillId="32" borderId="93">
      <protection locked="0"/>
    </xf>
    <xf numFmtId="175" fontId="27" fillId="32" borderId="93">
      <protection locked="0"/>
    </xf>
    <xf numFmtId="176" fontId="27" fillId="32" borderId="93">
      <protection locked="0"/>
    </xf>
    <xf numFmtId="177" fontId="27" fillId="32" borderId="93">
      <protection locked="0"/>
    </xf>
    <xf numFmtId="178" fontId="27" fillId="32" borderId="93">
      <protection locked="0"/>
    </xf>
    <xf numFmtId="179" fontId="27" fillId="32" borderId="93">
      <alignment horizontal="right"/>
      <protection locked="0"/>
    </xf>
    <xf numFmtId="180" fontId="27" fillId="32" borderId="93">
      <alignment horizontal="right"/>
      <protection locked="0"/>
    </xf>
    <xf numFmtId="0" fontId="27" fillId="32" borderId="93">
      <alignment horizontal="left"/>
      <protection locked="0"/>
    </xf>
    <xf numFmtId="181" fontId="27" fillId="32" borderId="93">
      <protection locked="0"/>
    </xf>
    <xf numFmtId="49" fontId="27" fillId="32" borderId="93">
      <alignment horizontal="left"/>
      <protection locked="0"/>
    </xf>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47"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0" fontId="57" fillId="21" borderId="56" applyNumberFormat="0" applyAlignment="0" applyProtection="0"/>
    <xf numFmtId="173" fontId="27" fillId="32" borderId="111">
      <protection locked="0"/>
    </xf>
    <xf numFmtId="174" fontId="27" fillId="32" borderId="111">
      <protection locked="0"/>
    </xf>
    <xf numFmtId="175" fontId="27" fillId="32" borderId="111">
      <protection locked="0"/>
    </xf>
    <xf numFmtId="176" fontId="27" fillId="32" borderId="111">
      <protection locked="0"/>
    </xf>
    <xf numFmtId="177" fontId="27" fillId="32" borderId="111">
      <protection locked="0"/>
    </xf>
    <xf numFmtId="178" fontId="27" fillId="32" borderId="111">
      <protection locked="0"/>
    </xf>
    <xf numFmtId="179" fontId="27" fillId="32" borderId="111">
      <alignment horizontal="right"/>
      <protection locked="0"/>
    </xf>
    <xf numFmtId="180" fontId="27" fillId="32" borderId="111">
      <alignment horizontal="right"/>
      <protection locked="0"/>
    </xf>
    <xf numFmtId="0" fontId="27" fillId="32" borderId="111">
      <alignment horizontal="left"/>
      <protection locked="0"/>
    </xf>
    <xf numFmtId="181" fontId="27" fillId="32" borderId="111">
      <protection locked="0"/>
    </xf>
    <xf numFmtId="182" fontId="27" fillId="32" borderId="111">
      <protection locked="0"/>
    </xf>
    <xf numFmtId="183" fontId="27" fillId="32" borderId="111">
      <protection locked="0"/>
    </xf>
    <xf numFmtId="49" fontId="27" fillId="32" borderId="111">
      <alignment horizontal="left"/>
      <protection locked="0"/>
    </xf>
    <xf numFmtId="0" fontId="57" fillId="21" borderId="74" applyNumberFormat="0" applyAlignment="0" applyProtection="0"/>
    <xf numFmtId="0" fontId="57" fillId="21" borderId="74" applyNumberFormat="0" applyAlignment="0" applyProtection="0"/>
    <xf numFmtId="0" fontId="57" fillId="21" borderId="74" applyNumberFormat="0" applyAlignment="0" applyProtection="0"/>
    <xf numFmtId="0" fontId="57" fillId="21" borderId="74" applyNumberFormat="0" applyAlignment="0" applyProtection="0"/>
    <xf numFmtId="0" fontId="57" fillId="21" borderId="74" applyNumberFormat="0" applyAlignment="0" applyProtection="0"/>
    <xf numFmtId="0" fontId="57" fillId="21" borderId="74" applyNumberFormat="0" applyAlignment="0" applyProtection="0"/>
    <xf numFmtId="0" fontId="57" fillId="21" borderId="74" applyNumberForma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27" fillId="14" borderId="47" applyNumberFormat="0" applyFont="0" applyAlignment="0" applyProtection="0"/>
    <xf numFmtId="0" fontId="57" fillId="21" borderId="74" applyNumberFormat="0" applyAlignment="0" applyProtection="0"/>
    <xf numFmtId="0" fontId="57" fillId="21" borderId="74" applyNumberFormat="0" applyAlignment="0" applyProtection="0"/>
    <xf numFmtId="173" fontId="27" fillId="32" borderId="120">
      <protection locked="0"/>
    </xf>
    <xf numFmtId="176" fontId="27" fillId="32" borderId="120">
      <protection locked="0"/>
    </xf>
    <xf numFmtId="181" fontId="27" fillId="32" borderId="120">
      <protection locked="0"/>
    </xf>
    <xf numFmtId="173" fontId="27" fillId="0" borderId="136"/>
    <xf numFmtId="174" fontId="27" fillId="0" borderId="136"/>
    <xf numFmtId="175" fontId="27" fillId="0" borderId="136"/>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7" fillId="14" borderId="56"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0" fontId="2" fillId="14" borderId="58" applyNumberFormat="0" applyFont="0" applyAlignment="0" applyProtection="0"/>
    <xf numFmtId="177" fontId="27" fillId="0" borderId="136"/>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10" borderId="59" applyNumberFormat="0" applyAlignment="0" applyProtection="0"/>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0" fontId="68" fillId="6" borderId="59" applyNumberFormat="0" applyAlignment="0" applyProtection="0"/>
    <xf numFmtId="178" fontId="27" fillId="0" borderId="136"/>
    <xf numFmtId="181" fontId="27" fillId="0" borderId="136"/>
    <xf numFmtId="182" fontId="27" fillId="0" borderId="136"/>
    <xf numFmtId="183" fontId="27" fillId="0" borderId="136"/>
    <xf numFmtId="0" fontId="29" fillId="6" borderId="137" applyNumberFormat="0" applyAlignment="0" applyProtection="0"/>
    <xf numFmtId="0" fontId="29" fillId="6" borderId="137" applyNumberFormat="0" applyAlignment="0" applyProtection="0"/>
    <xf numFmtId="0" fontId="24" fillId="38" borderId="54"/>
    <xf numFmtId="0" fontId="30" fillId="8" borderId="137" applyNumberFormat="0" applyAlignment="0" applyProtection="0"/>
    <xf numFmtId="0" fontId="29" fillId="6" borderId="137" applyNumberFormat="0" applyAlignment="0" applyProtection="0"/>
    <xf numFmtId="0" fontId="31" fillId="10" borderId="137" applyNumberFormat="0" applyAlignment="0" applyProtection="0"/>
    <xf numFmtId="0" fontId="31" fillId="10" borderId="137" applyNumberFormat="0" applyAlignment="0" applyProtection="0"/>
    <xf numFmtId="0" fontId="31" fillId="10" borderId="137" applyNumberFormat="0" applyAlignment="0" applyProtection="0"/>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199" fontId="74" fillId="41" borderId="60">
      <alignment wrapText="1"/>
    </xf>
    <xf numFmtId="200" fontId="74" fillId="41" borderId="60">
      <alignment wrapText="1"/>
    </xf>
    <xf numFmtId="201" fontId="74" fillId="41" borderId="60">
      <alignment wrapText="1"/>
    </xf>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0" fontId="57" fillId="21" borderId="92" applyNumberFormat="0" applyAlignment="0" applyProtection="0"/>
    <xf numFmtId="0" fontId="31" fillId="10" borderId="137" applyNumberFormat="0" applyAlignment="0" applyProtection="0"/>
    <xf numFmtId="0" fontId="31" fillId="10" borderId="137" applyNumberFormat="0" applyAlignment="0" applyProtection="0"/>
    <xf numFmtId="0" fontId="31" fillId="10" borderId="137" applyNumberFormat="0" applyAlignment="0" applyProtection="0"/>
    <xf numFmtId="0" fontId="31" fillId="10" borderId="137" applyNumberFormat="0" applyAlignment="0" applyProtection="0"/>
    <xf numFmtId="0" fontId="31" fillId="10" borderId="137" applyNumberFormat="0" applyAlignment="0" applyProtection="0"/>
    <xf numFmtId="0" fontId="31" fillId="10" borderId="137" applyNumberFormat="0" applyAlignment="0" applyProtection="0"/>
    <xf numFmtId="0" fontId="29" fillId="6" borderId="137" applyNumberFormat="0" applyAlignment="0" applyProtection="0"/>
    <xf numFmtId="0" fontId="29" fillId="6" borderId="137" applyNumberFormat="0" applyAlignment="0" applyProtection="0"/>
    <xf numFmtId="0" fontId="29" fillId="6" borderId="137" applyNumberFormat="0" applyAlignment="0" applyProtection="0"/>
    <xf numFmtId="0" fontId="29" fillId="6" borderId="137" applyNumberFormat="0" applyAlignment="0" applyProtection="0"/>
    <xf numFmtId="0" fontId="29" fillId="6" borderId="137" applyNumberFormat="0" applyAlignment="0" applyProtection="0"/>
    <xf numFmtId="0" fontId="29" fillId="6" borderId="137" applyNumberFormat="0" applyAlignment="0" applyProtection="0"/>
    <xf numFmtId="0" fontId="29" fillId="6" borderId="137" applyNumberFormat="0" applyAlignment="0" applyProtection="0"/>
    <xf numFmtId="180" fontId="27" fillId="32" borderId="120">
      <alignment horizontal="right"/>
      <protection locked="0"/>
    </xf>
    <xf numFmtId="182" fontId="27" fillId="32" borderId="93">
      <protection locked="0"/>
    </xf>
    <xf numFmtId="0" fontId="57" fillId="21" borderId="83" applyNumberFormat="0" applyAlignment="0" applyProtection="0"/>
    <xf numFmtId="0" fontId="31" fillId="10" borderId="92" applyNumberFormat="0" applyAlignment="0" applyProtection="0"/>
    <xf numFmtId="183" fontId="27" fillId="32" borderId="93">
      <protection locked="0"/>
    </xf>
    <xf numFmtId="0" fontId="31" fillId="10" borderId="92" applyNumberFormat="0" applyAlignment="0" applyProtection="0"/>
    <xf numFmtId="0" fontId="68" fillId="6" borderId="50" applyNumberFormat="0" applyAlignment="0" applyProtection="0"/>
    <xf numFmtId="0" fontId="68" fillId="6"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6" borderId="50" applyNumberFormat="0" applyAlignment="0" applyProtection="0"/>
    <xf numFmtId="0" fontId="2" fillId="14" borderId="49" applyNumberFormat="0" applyFont="0" applyAlignment="0" applyProtection="0"/>
    <xf numFmtId="0" fontId="2" fillId="14" borderId="49" applyNumberFormat="0" applyFont="0" applyAlignment="0" applyProtection="0"/>
    <xf numFmtId="0" fontId="2" fillId="14" borderId="49" applyNumberFormat="0" applyFont="0" applyAlignment="0" applyProtection="0"/>
    <xf numFmtId="178" fontId="27" fillId="32" borderId="120">
      <protection locked="0"/>
    </xf>
    <xf numFmtId="173" fontId="27" fillId="32" borderId="120">
      <protection locked="0"/>
    </xf>
    <xf numFmtId="0" fontId="57" fillId="21" borderId="65" applyNumberFormat="0" applyAlignment="0" applyProtection="0"/>
    <xf numFmtId="0" fontId="57" fillId="21" borderId="65" applyNumberFormat="0" applyAlignment="0" applyProtection="0"/>
    <xf numFmtId="0" fontId="57" fillId="21" borderId="65" applyNumberFormat="0" applyAlignment="0" applyProtection="0"/>
    <xf numFmtId="179" fontId="27" fillId="32" borderId="147">
      <alignment horizontal="right"/>
      <protection locked="0"/>
    </xf>
    <xf numFmtId="49" fontId="27" fillId="32" borderId="102">
      <alignment horizontal="left"/>
      <protection locked="0"/>
    </xf>
    <xf numFmtId="182" fontId="27" fillId="32" borderId="102">
      <protection locked="0"/>
    </xf>
    <xf numFmtId="0" fontId="27" fillId="32" borderId="102">
      <alignment horizontal="left"/>
      <protection locked="0"/>
    </xf>
    <xf numFmtId="176" fontId="27" fillId="32" borderId="147">
      <protection locked="0"/>
    </xf>
    <xf numFmtId="176" fontId="27" fillId="32" borderId="102">
      <protection locked="0"/>
    </xf>
    <xf numFmtId="174" fontId="27" fillId="32" borderId="102">
      <protection locked="0"/>
    </xf>
    <xf numFmtId="174" fontId="27" fillId="32" borderId="147">
      <protection locked="0"/>
    </xf>
    <xf numFmtId="183" fontId="27" fillId="32" borderId="84">
      <protection locked="0"/>
    </xf>
    <xf numFmtId="179" fontId="27" fillId="32" borderId="84">
      <alignment horizontal="right"/>
      <protection locked="0"/>
    </xf>
    <xf numFmtId="177" fontId="27" fillId="32" borderId="84">
      <protection locked="0"/>
    </xf>
    <xf numFmtId="173" fontId="27" fillId="32" borderId="84">
      <protection locked="0"/>
    </xf>
    <xf numFmtId="0" fontId="31" fillId="10" borderId="119" applyNumberFormat="0" applyAlignment="0" applyProtection="0"/>
    <xf numFmtId="0" fontId="31" fillId="10" borderId="119" applyNumberFormat="0" applyAlignment="0" applyProtection="0"/>
    <xf numFmtId="0" fontId="31" fillId="10" borderId="119" applyNumberFormat="0" applyAlignment="0" applyProtection="0"/>
    <xf numFmtId="0" fontId="30" fillId="8" borderId="119" applyNumberFormat="0" applyAlignment="0" applyProtection="0"/>
    <xf numFmtId="181" fontId="27" fillId="0" borderId="118"/>
    <xf numFmtId="181" fontId="27" fillId="32" borderId="129">
      <protection locked="0"/>
    </xf>
    <xf numFmtId="181" fontId="27" fillId="32" borderId="66">
      <protection locked="0"/>
    </xf>
    <xf numFmtId="0" fontId="29" fillId="6" borderId="101" applyNumberFormat="0" applyAlignment="0" applyProtection="0"/>
    <xf numFmtId="0" fontId="29" fillId="6" borderId="101" applyNumberFormat="0" applyAlignment="0" applyProtection="0"/>
    <xf numFmtId="0" fontId="31" fillId="10" borderId="101" applyNumberFormat="0" applyAlignment="0" applyProtection="0"/>
    <xf numFmtId="0" fontId="31" fillId="10" borderId="101" applyNumberFormat="0" applyAlignment="0" applyProtection="0"/>
    <xf numFmtId="0" fontId="31" fillId="10" borderId="101" applyNumberFormat="0" applyAlignment="0" applyProtection="0"/>
    <xf numFmtId="0" fontId="29" fillId="6" borderId="101" applyNumberFormat="0" applyAlignment="0" applyProtection="0"/>
    <xf numFmtId="0" fontId="29" fillId="6" borderId="101" applyNumberFormat="0" applyAlignment="0" applyProtection="0"/>
    <xf numFmtId="181" fontId="27" fillId="0" borderId="100"/>
    <xf numFmtId="180" fontId="27" fillId="32" borderId="129">
      <alignment horizontal="right"/>
      <protection locked="0"/>
    </xf>
    <xf numFmtId="177" fontId="27" fillId="0" borderId="100"/>
    <xf numFmtId="0" fontId="31" fillId="10" borderId="83" applyNumberFormat="0" applyAlignment="0" applyProtection="0"/>
    <xf numFmtId="0" fontId="31" fillId="10" borderId="83" applyNumberFormat="0" applyAlignment="0" applyProtection="0"/>
    <xf numFmtId="0" fontId="31" fillId="10" borderId="83" applyNumberFormat="0" applyAlignment="0" applyProtection="0"/>
    <xf numFmtId="0" fontId="29" fillId="6" borderId="83" applyNumberFormat="0" applyAlignment="0" applyProtection="0"/>
    <xf numFmtId="181" fontId="27" fillId="32" borderId="48">
      <protection locked="0"/>
    </xf>
    <xf numFmtId="181" fontId="27" fillId="0" borderId="82"/>
    <xf numFmtId="174" fontId="27" fillId="0" borderId="118"/>
    <xf numFmtId="173" fontId="27" fillId="32" borderId="48">
      <protection locked="0"/>
    </xf>
    <xf numFmtId="0" fontId="29" fillId="6" borderId="65" applyNumberFormat="0" applyAlignment="0" applyProtection="0"/>
    <xf numFmtId="0" fontId="31" fillId="10" borderId="65" applyNumberFormat="0" applyAlignment="0" applyProtection="0"/>
    <xf numFmtId="0" fontId="29" fillId="6" borderId="65" applyNumberFormat="0" applyAlignment="0" applyProtection="0"/>
    <xf numFmtId="0" fontId="29" fillId="6" borderId="65" applyNumberFormat="0" applyAlignment="0" applyProtection="0"/>
    <xf numFmtId="182" fontId="27" fillId="0" borderId="64"/>
    <xf numFmtId="175" fontId="27" fillId="0" borderId="100"/>
    <xf numFmtId="177" fontId="27" fillId="0" borderId="64"/>
    <xf numFmtId="174" fontId="27" fillId="0" borderId="82"/>
    <xf numFmtId="175" fontId="27" fillId="0" borderId="64"/>
    <xf numFmtId="177" fontId="27" fillId="32" borderId="129">
      <protection locked="0"/>
    </xf>
    <xf numFmtId="0" fontId="29" fillId="6" borderId="146" applyNumberFormat="0" applyAlignment="0" applyProtection="0"/>
    <xf numFmtId="0" fontId="31" fillId="10" borderId="146" applyNumberFormat="0" applyAlignment="0" applyProtection="0"/>
    <xf numFmtId="0" fontId="31" fillId="10" borderId="146" applyNumberFormat="0" applyAlignment="0" applyProtection="0"/>
    <xf numFmtId="0" fontId="31" fillId="10" borderId="146" applyNumberFormat="0" applyAlignment="0" applyProtection="0"/>
    <xf numFmtId="0" fontId="30" fillId="8" borderId="146" applyNumberFormat="0" applyAlignment="0" applyProtection="0"/>
    <xf numFmtId="173" fontId="27" fillId="0" borderId="46"/>
    <xf numFmtId="182" fontId="27" fillId="0" borderId="145"/>
    <xf numFmtId="177" fontId="27" fillId="0" borderId="145"/>
    <xf numFmtId="0" fontId="29" fillId="6" borderId="128" applyNumberFormat="0" applyAlignment="0" applyProtection="0"/>
    <xf numFmtId="0" fontId="31" fillId="10" borderId="128" applyNumberFormat="0" applyAlignment="0" applyProtection="0"/>
    <xf numFmtId="0" fontId="30" fillId="8" borderId="128" applyNumberFormat="0" applyAlignment="0" applyProtection="0"/>
    <xf numFmtId="181" fontId="27" fillId="0" borderId="127"/>
    <xf numFmtId="176" fontId="27" fillId="0" borderId="127"/>
    <xf numFmtId="173" fontId="27" fillId="0" borderId="145"/>
    <xf numFmtId="174" fontId="27" fillId="0" borderId="127"/>
    <xf numFmtId="0" fontId="31" fillId="10" borderId="56" applyNumberFormat="0" applyAlignment="0" applyProtection="0"/>
    <xf numFmtId="0" fontId="29" fillId="6" borderId="56" applyNumberFormat="0" applyAlignment="0" applyProtection="0"/>
    <xf numFmtId="173" fontId="27" fillId="0" borderId="109"/>
    <xf numFmtId="0" fontId="29" fillId="6" borderId="56" applyNumberFormat="0" applyAlignment="0" applyProtection="0"/>
    <xf numFmtId="176" fontId="27" fillId="0" borderId="91"/>
    <xf numFmtId="183" fontId="27" fillId="0" borderId="73"/>
    <xf numFmtId="0" fontId="29" fillId="6" borderId="74" applyNumberFormat="0" applyAlignment="0" applyProtection="0"/>
    <xf numFmtId="0" fontId="31" fillId="10" borderId="74" applyNumberFormat="0" applyAlignment="0" applyProtection="0"/>
    <xf numFmtId="0" fontId="31" fillId="10" borderId="74" applyNumberFormat="0" applyAlignment="0" applyProtection="0"/>
    <xf numFmtId="0" fontId="31" fillId="10" borderId="74" applyNumberFormat="0" applyAlignment="0" applyProtection="0"/>
    <xf numFmtId="0" fontId="31" fillId="10" borderId="74" applyNumberFormat="0" applyAlignment="0" applyProtection="0"/>
    <xf numFmtId="0" fontId="29" fillId="6" borderId="74" applyNumberFormat="0" applyAlignment="0" applyProtection="0"/>
    <xf numFmtId="0" fontId="29" fillId="6" borderId="74" applyNumberFormat="0" applyAlignment="0" applyProtection="0"/>
    <xf numFmtId="178" fontId="27" fillId="0" borderId="91"/>
    <xf numFmtId="173" fontId="27" fillId="0" borderId="118"/>
    <xf numFmtId="176" fontId="27" fillId="0" borderId="109"/>
    <xf numFmtId="183" fontId="27" fillId="0" borderId="91"/>
    <xf numFmtId="0" fontId="29" fillId="6" borderId="92" applyNumberFormat="0" applyAlignment="0" applyProtection="0"/>
    <xf numFmtId="0" fontId="31" fillId="10" borderId="92" applyNumberFormat="0" applyAlignment="0" applyProtection="0"/>
    <xf numFmtId="0" fontId="57" fillId="21" borderId="83" applyNumberFormat="0" applyAlignment="0" applyProtection="0"/>
    <xf numFmtId="0" fontId="68" fillId="6"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10" borderId="50" applyNumberFormat="0" applyAlignment="0" applyProtection="0"/>
    <xf numFmtId="0" fontId="68" fillId="6" borderId="50" applyNumberFormat="0" applyAlignment="0" applyProtection="0"/>
    <xf numFmtId="0" fontId="2" fillId="14" borderId="49" applyNumberFormat="0" applyFont="0" applyAlignment="0" applyProtection="0"/>
    <xf numFmtId="0" fontId="2" fillId="14" borderId="49" applyNumberFormat="0" applyFont="0" applyAlignment="0" applyProtection="0"/>
    <xf numFmtId="183" fontId="27" fillId="32" borderId="120">
      <protection locked="0"/>
    </xf>
    <xf numFmtId="177" fontId="27" fillId="32" borderId="120">
      <protection locked="0"/>
    </xf>
    <xf numFmtId="175" fontId="27" fillId="32" borderId="120">
      <protection locked="0"/>
    </xf>
    <xf numFmtId="0" fontId="57" fillId="21" borderId="65" applyNumberFormat="0" applyAlignment="0" applyProtection="0"/>
    <xf numFmtId="0" fontId="57" fillId="21" borderId="65" applyNumberFormat="0" applyAlignment="0" applyProtection="0"/>
    <xf numFmtId="0" fontId="57" fillId="21" borderId="65" applyNumberFormat="0" applyAlignment="0" applyProtection="0"/>
    <xf numFmtId="0" fontId="57" fillId="21" borderId="65" applyNumberFormat="0" applyAlignment="0" applyProtection="0"/>
    <xf numFmtId="0" fontId="27" fillId="32" borderId="147">
      <alignment horizontal="left"/>
      <protection locked="0"/>
    </xf>
    <xf numFmtId="178" fontId="27" fillId="32" borderId="147">
      <protection locked="0"/>
    </xf>
    <xf numFmtId="181" fontId="27" fillId="32" borderId="102">
      <protection locked="0"/>
    </xf>
    <xf numFmtId="180" fontId="27" fillId="32" borderId="102">
      <alignment horizontal="right"/>
      <protection locked="0"/>
    </xf>
    <xf numFmtId="178" fontId="27" fillId="32" borderId="102">
      <protection locked="0"/>
    </xf>
    <xf numFmtId="173" fontId="27" fillId="32" borderId="102">
      <protection locked="0"/>
    </xf>
    <xf numFmtId="173" fontId="27" fillId="32" borderId="147">
      <protection locked="0"/>
    </xf>
    <xf numFmtId="49" fontId="27" fillId="32" borderId="84">
      <alignment horizontal="left"/>
      <protection locked="0"/>
    </xf>
    <xf numFmtId="182" fontId="27" fillId="32" borderId="84">
      <protection locked="0"/>
    </xf>
    <xf numFmtId="0" fontId="27" fillId="32" borderId="84">
      <alignment horizontal="left"/>
      <protection locked="0"/>
    </xf>
    <xf numFmtId="176" fontId="27" fillId="32" borderId="84">
      <protection locked="0"/>
    </xf>
    <xf numFmtId="49" fontId="27" fillId="32" borderId="129">
      <alignment horizontal="left"/>
      <protection locked="0"/>
    </xf>
    <xf numFmtId="0" fontId="31" fillId="10" borderId="119" applyNumberFormat="0" applyAlignment="0" applyProtection="0"/>
    <xf numFmtId="0" fontId="31" fillId="10" borderId="119" applyNumberFormat="0" applyAlignment="0" applyProtection="0"/>
    <xf numFmtId="0" fontId="31" fillId="10" borderId="119" applyNumberFormat="0" applyAlignment="0" applyProtection="0"/>
    <xf numFmtId="0" fontId="29" fillId="6" borderId="119" applyNumberFormat="0" applyAlignment="0" applyProtection="0"/>
    <xf numFmtId="183" fontId="27" fillId="0" borderId="118"/>
    <xf numFmtId="182" fontId="27" fillId="32" borderId="129">
      <protection locked="0"/>
    </xf>
    <xf numFmtId="183" fontId="27" fillId="32" borderId="66">
      <protection locked="0"/>
    </xf>
    <xf numFmtId="178" fontId="27" fillId="32" borderId="66">
      <protection locked="0"/>
    </xf>
    <xf numFmtId="0" fontId="29" fillId="6" borderId="101" applyNumberFormat="0" applyAlignment="0" applyProtection="0"/>
    <xf numFmtId="0" fontId="29" fillId="6" borderId="101" applyNumberFormat="0" applyAlignment="0" applyProtection="0"/>
    <xf numFmtId="0" fontId="31" fillId="10" borderId="101" applyNumberFormat="0" applyAlignment="0" applyProtection="0"/>
    <xf numFmtId="0" fontId="31" fillId="10" borderId="101" applyNumberFormat="0" applyAlignment="0" applyProtection="0"/>
    <xf numFmtId="0" fontId="31" fillId="10" borderId="101" applyNumberFormat="0" applyAlignment="0" applyProtection="0"/>
    <xf numFmtId="0" fontId="30" fillId="8" borderId="101" applyNumberFormat="0" applyAlignment="0" applyProtection="0"/>
    <xf numFmtId="176" fontId="27" fillId="0" borderId="118"/>
    <xf numFmtId="179" fontId="27" fillId="32" borderId="129">
      <alignment horizontal="right"/>
      <protection locked="0"/>
    </xf>
    <xf numFmtId="0" fontId="29" fillId="6" borderId="83" applyNumberFormat="0" applyAlignment="0" applyProtection="0"/>
    <xf numFmtId="0" fontId="31" fillId="10" borderId="83" applyNumberFormat="0" applyAlignment="0" applyProtection="0"/>
    <xf numFmtId="0" fontId="31" fillId="10" borderId="83" applyNumberFormat="0" applyAlignment="0" applyProtection="0"/>
    <xf numFmtId="0" fontId="29" fillId="6" borderId="83" applyNumberFormat="0" applyAlignment="0" applyProtection="0"/>
    <xf numFmtId="0" fontId="29" fillId="6" borderId="83" applyNumberFormat="0" applyAlignment="0" applyProtection="0"/>
    <xf numFmtId="183" fontId="27" fillId="0" borderId="82"/>
    <xf numFmtId="176" fontId="27" fillId="0" borderId="100"/>
    <xf numFmtId="173" fontId="27" fillId="0" borderId="118"/>
    <xf numFmtId="177" fontId="27" fillId="0" borderId="82"/>
    <xf numFmtId="0" fontId="29" fillId="6" borderId="65" applyNumberFormat="0" applyAlignment="0" applyProtection="0"/>
    <xf numFmtId="0" fontId="31" fillId="10" borderId="65" applyNumberFormat="0" applyAlignment="0" applyProtection="0"/>
    <xf numFmtId="0" fontId="30" fillId="8" borderId="65" applyNumberFormat="0" applyAlignment="0" applyProtection="0"/>
    <xf numFmtId="181" fontId="27" fillId="0" borderId="64"/>
    <xf numFmtId="174" fontId="27" fillId="0" borderId="100"/>
    <xf numFmtId="176" fontId="27" fillId="0" borderId="64"/>
    <xf numFmtId="173" fontId="27" fillId="0" borderId="82"/>
    <xf numFmtId="174" fontId="27" fillId="0" borderId="64"/>
    <xf numFmtId="176" fontId="27" fillId="32" borderId="129">
      <protection locked="0"/>
    </xf>
    <xf numFmtId="0" fontId="29" fillId="6" borderId="146" applyNumberFormat="0" applyAlignment="0" applyProtection="0"/>
    <xf numFmtId="0" fontId="31" fillId="10" borderId="146" applyNumberFormat="0" applyAlignment="0" applyProtection="0"/>
    <xf numFmtId="0" fontId="31" fillId="10" borderId="146" applyNumberFormat="0" applyAlignment="0" applyProtection="0"/>
    <xf numFmtId="0" fontId="31" fillId="10" borderId="146" applyNumberFormat="0" applyAlignment="0" applyProtection="0"/>
    <xf numFmtId="0" fontId="29" fillId="6" borderId="146" applyNumberFormat="0" applyAlignment="0" applyProtection="0"/>
    <xf numFmtId="181" fontId="27" fillId="0" borderId="145"/>
    <xf numFmtId="0" fontId="29" fillId="6" borderId="128" applyNumberFormat="0" applyAlignment="0" applyProtection="0"/>
    <xf numFmtId="0" fontId="29" fillId="6" borderId="128" applyNumberFormat="0" applyAlignment="0" applyProtection="0"/>
    <xf numFmtId="0" fontId="31" fillId="10" borderId="128" applyNumberFormat="0" applyAlignment="0" applyProtection="0"/>
    <xf numFmtId="0" fontId="29" fillId="6" borderId="128" applyNumberFormat="0" applyAlignment="0" applyProtection="0"/>
    <xf numFmtId="183" fontId="27" fillId="0" borderId="127"/>
    <xf numFmtId="176" fontId="27" fillId="0" borderId="145"/>
    <xf numFmtId="178" fontId="27" fillId="0" borderId="127"/>
    <xf numFmtId="175" fontId="27" fillId="0" borderId="145"/>
    <xf numFmtId="173" fontId="27" fillId="0" borderId="127"/>
    <xf numFmtId="0" fontId="29" fillId="6" borderId="56" applyNumberFormat="0" applyAlignment="0" applyProtection="0"/>
    <xf numFmtId="0" fontId="29" fillId="6" borderId="56" applyNumberFormat="0" applyAlignment="0" applyProtection="0"/>
    <xf numFmtId="174" fontId="27" fillId="0" borderId="109"/>
    <xf numFmtId="177" fontId="27" fillId="0" borderId="73"/>
    <xf numFmtId="181" fontId="27" fillId="0" borderId="73"/>
    <xf numFmtId="0" fontId="30" fillId="8" borderId="74" applyNumberFormat="0" applyAlignment="0" applyProtection="0"/>
    <xf numFmtId="0" fontId="31" fillId="10" borderId="74" applyNumberFormat="0" applyAlignment="0" applyProtection="0"/>
    <xf numFmtId="0" fontId="31" fillId="10" borderId="74" applyNumberFormat="0" applyAlignment="0" applyProtection="0"/>
    <xf numFmtId="0" fontId="31" fillId="10" borderId="74" applyNumberFormat="0" applyAlignment="0" applyProtection="0"/>
    <xf numFmtId="0" fontId="29" fillId="6" borderId="74" applyNumberFormat="0" applyAlignment="0" applyProtection="0"/>
    <xf numFmtId="0" fontId="29" fillId="6" borderId="74" applyNumberFormat="0" applyAlignment="0" applyProtection="0"/>
    <xf numFmtId="0" fontId="29" fillId="6" borderId="74" applyNumberFormat="0" applyAlignment="0" applyProtection="0"/>
    <xf numFmtId="181" fontId="27" fillId="0" borderId="91"/>
    <xf numFmtId="0" fontId="30" fillId="8" borderId="92" applyNumberFormat="0" applyAlignment="0" applyProtection="0"/>
    <xf numFmtId="0" fontId="31" fillId="10" borderId="92" applyNumberFormat="0" applyAlignment="0" applyProtection="0"/>
    <xf numFmtId="0" fontId="57" fillId="21" borderId="74" applyNumberFormat="0" applyAlignment="0" applyProtection="0"/>
    <xf numFmtId="0" fontId="2" fillId="0" borderId="0"/>
    <xf numFmtId="0" fontId="92" fillId="0" borderId="0" applyNumberFormat="0" applyFill="0" applyBorder="0" applyAlignment="0" applyProtection="0">
      <alignment vertical="top"/>
      <protection locked="0"/>
    </xf>
    <xf numFmtId="0" fontId="84" fillId="0" borderId="0"/>
    <xf numFmtId="44" fontId="84" fillId="0" borderId="0" applyFont="0" applyFill="0" applyBorder="0" applyAlignment="0" applyProtection="0"/>
    <xf numFmtId="0" fontId="91" fillId="0" borderId="0"/>
    <xf numFmtId="0" fontId="2" fillId="0" borderId="0" applyNumberFormat="0" applyFont="0" applyFill="0" applyBorder="0" applyAlignment="0" applyProtection="0"/>
    <xf numFmtId="0" fontId="6" fillId="0" borderId="0"/>
    <xf numFmtId="0" fontId="89" fillId="46" borderId="45" applyNumberFormat="0" applyAlignment="0" applyProtection="0"/>
    <xf numFmtId="0" fontId="6" fillId="0" borderId="0"/>
    <xf numFmtId="0" fontId="2" fillId="0" borderId="0"/>
    <xf numFmtId="10" fontId="2" fillId="43" borderId="1" applyNumberFormat="0" applyFont="0" applyBorder="0" applyAlignment="0" applyProtection="0">
      <protection locked="0"/>
    </xf>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201" fontId="74" fillId="41" borderId="29">
      <alignment wrapText="1"/>
    </xf>
    <xf numFmtId="200" fontId="74" fillId="41" borderId="29">
      <alignment wrapText="1"/>
    </xf>
    <xf numFmtId="199" fontId="74" fillId="41" borderId="29">
      <alignment wrapText="1"/>
    </xf>
    <xf numFmtId="0" fontId="24" fillId="38" borderId="1"/>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190" fontId="37" fillId="0" borderId="21">
      <alignment horizontal="right" vertical="center"/>
    </xf>
    <xf numFmtId="49" fontId="27" fillId="32" borderId="18">
      <alignment horizontal="left"/>
      <protection locked="0"/>
    </xf>
    <xf numFmtId="183" fontId="27" fillId="32" borderId="18">
      <protection locked="0"/>
    </xf>
    <xf numFmtId="182" fontId="27" fillId="32" borderId="18">
      <protection locked="0"/>
    </xf>
    <xf numFmtId="181" fontId="27" fillId="32" borderId="18">
      <protection locked="0"/>
    </xf>
    <xf numFmtId="0" fontId="27" fillId="32" borderId="18">
      <alignment horizontal="left"/>
      <protection locked="0"/>
    </xf>
    <xf numFmtId="180" fontId="27" fillId="32" borderId="18">
      <alignment horizontal="right"/>
      <protection locked="0"/>
    </xf>
    <xf numFmtId="179" fontId="27" fillId="32" borderId="18">
      <alignment horizontal="right"/>
      <protection locked="0"/>
    </xf>
    <xf numFmtId="178" fontId="27" fillId="32" borderId="18">
      <protection locked="0"/>
    </xf>
    <xf numFmtId="177" fontId="27" fillId="32" borderId="18">
      <protection locked="0"/>
    </xf>
    <xf numFmtId="176" fontId="27" fillId="32" borderId="18">
      <protection locked="0"/>
    </xf>
    <xf numFmtId="175" fontId="27" fillId="32" borderId="18">
      <protection locked="0"/>
    </xf>
    <xf numFmtId="174" fontId="27" fillId="32" borderId="18">
      <protection locked="0"/>
    </xf>
    <xf numFmtId="173" fontId="27" fillId="32" borderId="18">
      <protection locked="0"/>
    </xf>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29" fillId="6" borderId="16" applyNumberFormat="0" applyAlignment="0" applyProtection="0"/>
    <xf numFmtId="0" fontId="30" fillId="8" borderId="16" applyNumberFormat="0" applyAlignment="0" applyProtection="0"/>
    <xf numFmtId="0" fontId="29" fillId="6" borderId="16" applyNumberFormat="0" applyAlignment="0" applyProtection="0"/>
    <xf numFmtId="0" fontId="29" fillId="6" borderId="16" applyNumberFormat="0" applyAlignment="0" applyProtection="0"/>
    <xf numFmtId="183" fontId="27" fillId="0" borderId="15"/>
    <xf numFmtId="182" fontId="27" fillId="0" borderId="15"/>
    <xf numFmtId="181" fontId="27" fillId="0" borderId="15"/>
    <xf numFmtId="178" fontId="27" fillId="0" borderId="15"/>
    <xf numFmtId="177" fontId="27" fillId="0" borderId="15"/>
    <xf numFmtId="176" fontId="27" fillId="0" borderId="15"/>
    <xf numFmtId="175" fontId="27" fillId="0" borderId="15"/>
    <xf numFmtId="174" fontId="27" fillId="0" borderId="15"/>
    <xf numFmtId="173" fontId="27" fillId="0" borderId="15"/>
    <xf numFmtId="173" fontId="27" fillId="0" borderId="15"/>
    <xf numFmtId="174" fontId="27" fillId="0" borderId="15"/>
    <xf numFmtId="175" fontId="27" fillId="0" borderId="15"/>
    <xf numFmtId="176" fontId="27" fillId="0" borderId="15"/>
    <xf numFmtId="177" fontId="27" fillId="0" borderId="15"/>
    <xf numFmtId="178" fontId="27" fillId="0" borderId="15"/>
    <xf numFmtId="181" fontId="27" fillId="0" borderId="15"/>
    <xf numFmtId="182" fontId="27" fillId="0" borderId="15"/>
    <xf numFmtId="183" fontId="27" fillId="0" borderId="15"/>
    <xf numFmtId="0" fontId="29" fillId="6" borderId="16" applyNumberFormat="0" applyAlignment="0" applyProtection="0"/>
    <xf numFmtId="0" fontId="29" fillId="6" borderId="16" applyNumberFormat="0" applyAlignment="0" applyProtection="0"/>
    <xf numFmtId="0" fontId="30" fillId="8" borderId="16" applyNumberFormat="0" applyAlignment="0" applyProtection="0"/>
    <xf numFmtId="0" fontId="29" fillId="6"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31" fillId="10"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0" fontId="29" fillId="6" borderId="16" applyNumberFormat="0" applyAlignment="0" applyProtection="0"/>
    <xf numFmtId="173" fontId="27" fillId="32" borderId="18">
      <protection locked="0"/>
    </xf>
    <xf numFmtId="174" fontId="27" fillId="32" borderId="18">
      <protection locked="0"/>
    </xf>
    <xf numFmtId="175" fontId="27" fillId="32" borderId="18">
      <protection locked="0"/>
    </xf>
    <xf numFmtId="176" fontId="27" fillId="32" borderId="18">
      <protection locked="0"/>
    </xf>
    <xf numFmtId="177" fontId="27" fillId="32" borderId="18">
      <protection locked="0"/>
    </xf>
    <xf numFmtId="178" fontId="27" fillId="32" borderId="18">
      <protection locked="0"/>
    </xf>
    <xf numFmtId="179" fontId="27" fillId="32" borderId="18">
      <alignment horizontal="right"/>
      <protection locked="0"/>
    </xf>
    <xf numFmtId="180" fontId="27" fillId="32" borderId="18">
      <alignment horizontal="right"/>
      <protection locked="0"/>
    </xf>
    <xf numFmtId="0" fontId="27" fillId="32" borderId="18">
      <alignment horizontal="left"/>
      <protection locked="0"/>
    </xf>
    <xf numFmtId="181" fontId="27" fillId="32" borderId="18">
      <protection locked="0"/>
    </xf>
    <xf numFmtId="182" fontId="27" fillId="32" borderId="18">
      <protection locked="0"/>
    </xf>
    <xf numFmtId="183" fontId="27" fillId="32" borderId="18">
      <protection locked="0"/>
    </xf>
    <xf numFmtId="49" fontId="27" fillId="32" borderId="18">
      <alignment horizontal="left"/>
      <protection locked="0"/>
    </xf>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57" fillId="21" borderId="16" applyNumberForma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7" fillId="14" borderId="1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2" fillId="14" borderId="26" applyNumberFormat="0" applyFont="0" applyAlignment="0" applyProtection="0"/>
    <xf numFmtId="0" fontId="68" fillId="6" borderId="27" applyNumberFormat="0" applyAlignment="0" applyProtection="0"/>
    <xf numFmtId="0" fontId="68" fillId="6"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6"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10"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68" fillId="6" borderId="27" applyNumberFormat="0" applyAlignment="0" applyProtection="0"/>
    <xf numFmtId="0" fontId="24" fillId="38" borderId="1"/>
    <xf numFmtId="199" fontId="74" fillId="41" borderId="29">
      <alignment wrapText="1"/>
    </xf>
    <xf numFmtId="200" fontId="74" fillId="41" borderId="29">
      <alignment wrapText="1"/>
    </xf>
    <xf numFmtId="201" fontId="74" fillId="41" borderId="29">
      <alignment wrapText="1"/>
    </xf>
    <xf numFmtId="0" fontId="75" fillId="0" borderId="30">
      <alignment horizontal="right"/>
    </xf>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0" fontId="17" fillId="0" borderId="34" applyNumberFormat="0" applyFill="0" applyAlignment="0" applyProtection="0"/>
    <xf numFmtId="10" fontId="2" fillId="43" borderId="1" applyNumberFormat="0" applyFont="0" applyBorder="0" applyAlignment="0" applyProtection="0">
      <protection locked="0"/>
    </xf>
    <xf numFmtId="199" fontId="74" fillId="41" borderId="51">
      <alignment wrapText="1"/>
    </xf>
    <xf numFmtId="200" fontId="74" fillId="41" borderId="51">
      <alignment wrapText="1"/>
    </xf>
    <xf numFmtId="201" fontId="74" fillId="41" borderId="51">
      <alignment wrapText="1"/>
    </xf>
    <xf numFmtId="0" fontId="57" fillId="21" borderId="83" applyNumberFormat="0" applyAlignment="0" applyProtection="0"/>
    <xf numFmtId="0" fontId="57" fillId="21" borderId="83" applyNumberFormat="0" applyAlignment="0" applyProtection="0"/>
    <xf numFmtId="0" fontId="57" fillId="21" borderId="83" applyNumberFormat="0" applyAlignment="0" applyProtection="0"/>
    <xf numFmtId="0" fontId="57" fillId="21" borderId="83" applyNumberFormat="0" applyAlignment="0" applyProtection="0"/>
    <xf numFmtId="0" fontId="57" fillId="21" borderId="83" applyNumberFormat="0" applyAlignment="0" applyProtection="0"/>
    <xf numFmtId="0" fontId="57" fillId="21" borderId="128" applyNumberFormat="0" applyAlignment="0" applyProtection="0"/>
    <xf numFmtId="0" fontId="57" fillId="21" borderId="128" applyNumberForma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68" fillId="0" borderId="53"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17" fillId="0" borderId="52" applyNumberFormat="0" applyFill="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7" fillId="14" borderId="65"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2" fillId="14" borderId="67" applyNumberFormat="0" applyFont="0" applyAlignment="0" applyProtection="0"/>
    <xf numFmtId="0" fontId="57" fillId="21" borderId="128" applyNumberFormat="0" applyAlignment="0" applyProtection="0"/>
    <xf numFmtId="0" fontId="68" fillId="6" borderId="68" applyNumberFormat="0" applyAlignment="0" applyProtection="0"/>
    <xf numFmtId="0" fontId="68" fillId="6"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176" fontId="27" fillId="0" borderId="136"/>
    <xf numFmtId="0" fontId="68" fillId="6" borderId="68" applyNumberForma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68" fillId="0" borderId="62"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17" fillId="0" borderId="61" applyNumberFormat="0" applyFill="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7" fillId="14" borderId="74"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2" fillId="14" borderId="76" applyNumberFormat="0" applyFont="0" applyAlignment="0" applyProtection="0"/>
    <xf numFmtId="0" fontId="68" fillId="6" borderId="77" applyNumberFormat="0" applyAlignment="0" applyProtection="0"/>
    <xf numFmtId="0" fontId="68" fillId="6"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57" fillId="21" borderId="128" applyNumberFormat="0" applyAlignment="0" applyProtection="0"/>
    <xf numFmtId="0" fontId="68" fillId="6" borderId="77" applyNumberFormat="0" applyAlignment="0" applyProtection="0"/>
    <xf numFmtId="10" fontId="2" fillId="43" borderId="54" applyNumberFormat="0" applyFont="0" applyBorder="0" applyAlignment="0" applyProtection="0">
      <protection locked="0"/>
    </xf>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10" borderId="68" applyNumberFormat="0" applyAlignment="0" applyProtection="0"/>
    <xf numFmtId="0" fontId="68" fillId="6" borderId="68" applyNumberFormat="0" applyAlignment="0" applyProtection="0"/>
    <xf numFmtId="0" fontId="68" fillId="6" borderId="68" applyNumberFormat="0" applyAlignment="0" applyProtection="0"/>
    <xf numFmtId="0" fontId="68" fillId="6" borderId="68" applyNumberFormat="0" applyAlignment="0" applyProtection="0"/>
    <xf numFmtId="0" fontId="68" fillId="6" borderId="68" applyNumberFormat="0" applyAlignment="0" applyProtection="0"/>
    <xf numFmtId="0" fontId="68" fillId="6" borderId="68" applyNumberFormat="0" applyAlignment="0" applyProtection="0"/>
    <xf numFmtId="0" fontId="68" fillId="6" borderId="68" applyNumberFormat="0" applyAlignment="0" applyProtection="0"/>
    <xf numFmtId="0" fontId="68" fillId="6" borderId="68" applyNumberFormat="0" applyAlignment="0" applyProtection="0"/>
    <xf numFmtId="0" fontId="57" fillId="21" borderId="128" applyNumberFormat="0" applyAlignment="0" applyProtection="0"/>
    <xf numFmtId="0" fontId="57" fillId="21" borderId="128" applyNumberFormat="0" applyAlignment="0" applyProtection="0"/>
    <xf numFmtId="0" fontId="57" fillId="21" borderId="128" applyNumberFormat="0" applyAlignment="0" applyProtection="0"/>
    <xf numFmtId="0" fontId="57" fillId="21" borderId="128" applyNumberFormat="0" applyAlignment="0" applyProtection="0"/>
    <xf numFmtId="0" fontId="57" fillId="21" borderId="128" applyNumberFormat="0" applyAlignment="0" applyProtection="0"/>
    <xf numFmtId="0" fontId="57" fillId="21" borderId="128" applyNumberFormat="0" applyAlignment="0" applyProtection="0"/>
    <xf numFmtId="0" fontId="24" fillId="38" borderId="63"/>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199" fontId="74" fillId="41" borderId="69">
      <alignment wrapText="1"/>
    </xf>
    <xf numFmtId="200" fontId="74" fillId="41" borderId="69">
      <alignment wrapText="1"/>
    </xf>
    <xf numFmtId="201" fontId="74" fillId="41" borderId="69">
      <alignment wrapText="1"/>
    </xf>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0" fontId="57" fillId="21" borderId="101" applyNumberForma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17" fillId="0" borderId="70" applyNumberFormat="0" applyFill="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7" fillId="14" borderId="83"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2" fillId="14" borderId="85" applyNumberFormat="0" applyFont="0" applyAlignment="0" applyProtection="0"/>
    <xf numFmtId="0" fontId="68" fillId="6" borderId="86" applyNumberFormat="0" applyAlignment="0" applyProtection="0"/>
    <xf numFmtId="0" fontId="68" fillId="6"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6" borderId="86" applyNumberFormat="0" applyAlignment="0" applyProtection="0"/>
    <xf numFmtId="10" fontId="2" fillId="43" borderId="63" applyNumberFormat="0" applyFont="0" applyBorder="0" applyAlignment="0" applyProtection="0">
      <protection locked="0"/>
    </xf>
    <xf numFmtId="0" fontId="31" fillId="10" borderId="13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10" borderId="77" applyNumberFormat="0" applyAlignment="0" applyProtection="0"/>
    <xf numFmtId="0" fontId="68" fillId="6" borderId="77" applyNumberFormat="0" applyAlignment="0" applyProtection="0"/>
    <xf numFmtId="0" fontId="68" fillId="6" borderId="77" applyNumberFormat="0" applyAlignment="0" applyProtection="0"/>
    <xf numFmtId="0" fontId="68" fillId="6" borderId="77" applyNumberFormat="0" applyAlignment="0" applyProtection="0"/>
    <xf numFmtId="0" fontId="68" fillId="6" borderId="77" applyNumberFormat="0" applyAlignment="0" applyProtection="0"/>
    <xf numFmtId="0" fontId="68" fillId="6" borderId="77" applyNumberFormat="0" applyAlignment="0" applyProtection="0"/>
    <xf numFmtId="0" fontId="68" fillId="6" borderId="77" applyNumberFormat="0" applyAlignment="0" applyProtection="0"/>
    <xf numFmtId="0" fontId="68" fillId="6" borderId="77" applyNumberFormat="0" applyAlignment="0" applyProtection="0"/>
    <xf numFmtId="0" fontId="24" fillId="38" borderId="72"/>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199" fontId="74" fillId="41" borderId="78">
      <alignment wrapText="1"/>
    </xf>
    <xf numFmtId="200" fontId="74" fillId="41" borderId="78">
      <alignment wrapText="1"/>
    </xf>
    <xf numFmtId="201" fontId="74" fillId="41" borderId="78">
      <alignment wrapText="1"/>
    </xf>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0" fontId="57" fillId="21" borderId="110" applyNumberForma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68" fillId="0" borderId="80"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17" fillId="0" borderId="79" applyNumberFormat="0" applyFill="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7" fillId="14" borderId="92"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2" fillId="14" borderId="94" applyNumberFormat="0" applyFont="0" applyAlignment="0" applyProtection="0"/>
    <xf numFmtId="0" fontId="68" fillId="6" borderId="95" applyNumberFormat="0" applyAlignment="0" applyProtection="0"/>
    <xf numFmtId="0" fontId="68" fillId="6"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6" borderId="95" applyNumberFormat="0" applyAlignment="0" applyProtection="0"/>
    <xf numFmtId="10" fontId="2" fillId="43" borderId="72" applyNumberFormat="0" applyFont="0" applyBorder="0" applyAlignment="0" applyProtection="0">
      <protection locked="0"/>
    </xf>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10" borderId="86" applyNumberFormat="0" applyAlignment="0" applyProtection="0"/>
    <xf numFmtId="0" fontId="68" fillId="6" borderId="86" applyNumberFormat="0" applyAlignment="0" applyProtection="0"/>
    <xf numFmtId="0" fontId="68" fillId="6" borderId="86" applyNumberFormat="0" applyAlignment="0" applyProtection="0"/>
    <xf numFmtId="0" fontId="68" fillId="6" borderId="86" applyNumberFormat="0" applyAlignment="0" applyProtection="0"/>
    <xf numFmtId="0" fontId="68" fillId="6" borderId="86" applyNumberFormat="0" applyAlignment="0" applyProtection="0"/>
    <xf numFmtId="0" fontId="68" fillId="6" borderId="86" applyNumberFormat="0" applyAlignment="0" applyProtection="0"/>
    <xf numFmtId="0" fontId="68" fillId="6" borderId="86" applyNumberFormat="0" applyAlignment="0" applyProtection="0"/>
    <xf numFmtId="0" fontId="68" fillId="6" borderId="8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24" fillId="38" borderId="81"/>
    <xf numFmtId="0" fontId="57" fillId="21" borderId="146" applyNumberFormat="0" applyAlignment="0" applyProtection="0"/>
    <xf numFmtId="0" fontId="57" fillId="21" borderId="146" applyNumberFormat="0" applyAlignment="0" applyProtection="0"/>
    <xf numFmtId="0" fontId="57" fillId="21" borderId="146" applyNumberFormat="0" applyAlignment="0" applyProtection="0"/>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199" fontId="74" fillId="41" borderId="87">
      <alignment wrapText="1"/>
    </xf>
    <xf numFmtId="200" fontId="74" fillId="41" borderId="87">
      <alignment wrapText="1"/>
    </xf>
    <xf numFmtId="201" fontId="74" fillId="41" borderId="87">
      <alignment wrapText="1"/>
    </xf>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0" fontId="57" fillId="21" borderId="119" applyNumberFormat="0" applyAlignment="0" applyProtection="0"/>
    <xf numFmtId="0" fontId="2" fillId="14" borderId="130" applyNumberFormat="0" applyFont="0" applyAlignment="0" applyProtection="0"/>
    <xf numFmtId="0" fontId="2" fillId="14" borderId="130" applyNumberFormat="0" applyFont="0" applyAlignment="0" applyProtection="0"/>
    <xf numFmtId="0" fontId="2" fillId="14" borderId="130"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68" fillId="0" borderId="89"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17" fillId="0" borderId="88" applyNumberFormat="0" applyFill="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7" fillId="14" borderId="101"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 fillId="14" borderId="103" applyNumberFormat="0" applyFont="0" applyAlignment="0" applyProtection="0"/>
    <xf numFmtId="0" fontId="27" fillId="14" borderId="128" applyNumberFormat="0" applyFont="0" applyAlignment="0" applyProtection="0"/>
    <xf numFmtId="0" fontId="68" fillId="6" borderId="104" applyNumberFormat="0" applyAlignment="0" applyProtection="0"/>
    <xf numFmtId="0" fontId="68" fillId="6"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6" borderId="104" applyNumberFormat="0" applyAlignment="0" applyProtection="0"/>
    <xf numFmtId="10" fontId="2" fillId="43" borderId="81" applyNumberFormat="0" applyFont="0" applyBorder="0" applyAlignment="0" applyProtection="0">
      <protection locked="0"/>
    </xf>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10" borderId="95" applyNumberFormat="0" applyAlignment="0" applyProtection="0"/>
    <xf numFmtId="0" fontId="68" fillId="6" borderId="95" applyNumberFormat="0" applyAlignment="0" applyProtection="0"/>
    <xf numFmtId="0" fontId="68" fillId="6" borderId="95" applyNumberFormat="0" applyAlignment="0" applyProtection="0"/>
    <xf numFmtId="0" fontId="68" fillId="6" borderId="95" applyNumberFormat="0" applyAlignment="0" applyProtection="0"/>
    <xf numFmtId="0" fontId="68" fillId="6" borderId="95" applyNumberFormat="0" applyAlignment="0" applyProtection="0"/>
    <xf numFmtId="0" fontId="68" fillId="6" borderId="95" applyNumberFormat="0" applyAlignment="0" applyProtection="0"/>
    <xf numFmtId="0" fontId="68" fillId="6" borderId="95" applyNumberFormat="0" applyAlignment="0" applyProtection="0"/>
    <xf numFmtId="0" fontId="68" fillId="6" borderId="95" applyNumberFormat="0" applyAlignment="0" applyProtection="0"/>
    <xf numFmtId="173" fontId="27" fillId="32" borderId="138">
      <protection locked="0"/>
    </xf>
    <xf numFmtId="174" fontId="27" fillId="32" borderId="138">
      <protection locked="0"/>
    </xf>
    <xf numFmtId="175" fontId="27" fillId="32" borderId="138">
      <protection locked="0"/>
    </xf>
    <xf numFmtId="176" fontId="27" fillId="32" borderId="138">
      <protection locked="0"/>
    </xf>
    <xf numFmtId="177" fontId="27" fillId="32" borderId="138">
      <protection locked="0"/>
    </xf>
    <xf numFmtId="178" fontId="27" fillId="32" borderId="138">
      <protection locked="0"/>
    </xf>
    <xf numFmtId="0" fontId="24" fillId="38" borderId="90"/>
    <xf numFmtId="179" fontId="27" fillId="32" borderId="138">
      <alignment horizontal="right"/>
      <protection locked="0"/>
    </xf>
    <xf numFmtId="180" fontId="27" fillId="32" borderId="138">
      <alignment horizontal="right"/>
      <protection locked="0"/>
    </xf>
    <xf numFmtId="0" fontId="27" fillId="32" borderId="138">
      <alignment horizontal="left"/>
      <protection locked="0"/>
    </xf>
    <xf numFmtId="181" fontId="27" fillId="32" borderId="138">
      <protection locked="0"/>
    </xf>
    <xf numFmtId="182" fontId="27" fillId="32" borderId="138">
      <protection locked="0"/>
    </xf>
    <xf numFmtId="183" fontId="27" fillId="32" borderId="138">
      <protection locked="0"/>
    </xf>
    <xf numFmtId="49" fontId="27" fillId="32" borderId="138">
      <alignment horizontal="left"/>
      <protection locked="0"/>
    </xf>
    <xf numFmtId="199" fontId="74" fillId="41" borderId="96">
      <alignment wrapText="1"/>
    </xf>
    <xf numFmtId="200" fontId="74" fillId="41" borderId="96">
      <alignment wrapText="1"/>
    </xf>
    <xf numFmtId="201" fontId="74" fillId="41" borderId="96">
      <alignment wrapText="1"/>
    </xf>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17" fillId="0" borderId="97" applyNumberFormat="0" applyFill="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7" fillId="14" borderId="110"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2" fillId="14" borderId="112" applyNumberFormat="0" applyFont="0" applyAlignment="0" applyProtection="0"/>
    <xf numFmtId="0" fontId="68" fillId="6" borderId="113" applyNumberFormat="0" applyAlignment="0" applyProtection="0"/>
    <xf numFmtId="0" fontId="68" fillId="6"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27" fillId="14" borderId="128" applyNumberFormat="0" applyFont="0" applyAlignment="0" applyProtection="0"/>
    <xf numFmtId="0" fontId="68" fillId="6" borderId="113" applyNumberFormat="0" applyAlignment="0" applyProtection="0"/>
    <xf numFmtId="10" fontId="2" fillId="43" borderId="90" applyNumberFormat="0" applyFont="0" applyBorder="0" applyAlignment="0" applyProtection="0">
      <protection locked="0"/>
    </xf>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10" borderId="104" applyNumberFormat="0" applyAlignment="0" applyProtection="0"/>
    <xf numFmtId="0" fontId="68" fillId="6" borderId="104" applyNumberFormat="0" applyAlignment="0" applyProtection="0"/>
    <xf numFmtId="0" fontId="68" fillId="6" borderId="104" applyNumberFormat="0" applyAlignment="0" applyProtection="0"/>
    <xf numFmtId="0" fontId="68" fillId="6" borderId="104" applyNumberFormat="0" applyAlignment="0" applyProtection="0"/>
    <xf numFmtId="0" fontId="68" fillId="6" borderId="104" applyNumberFormat="0" applyAlignment="0" applyProtection="0"/>
    <xf numFmtId="0" fontId="68" fillId="6" borderId="104" applyNumberFormat="0" applyAlignment="0" applyProtection="0"/>
    <xf numFmtId="0" fontId="68" fillId="6" borderId="104" applyNumberFormat="0" applyAlignment="0" applyProtection="0"/>
    <xf numFmtId="0" fontId="68" fillId="6" borderId="104" applyNumberForma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7" fillId="14" borderId="128" applyNumberFormat="0" applyFont="0" applyAlignment="0" applyProtection="0"/>
    <xf numFmtId="0" fontId="2" fillId="14" borderId="130" applyNumberFormat="0" applyFont="0" applyAlignment="0" applyProtection="0"/>
    <xf numFmtId="0" fontId="2" fillId="14" borderId="130" applyNumberFormat="0" applyFont="0" applyAlignment="0" applyProtection="0"/>
    <xf numFmtId="0" fontId="2" fillId="14" borderId="130" applyNumberFormat="0" applyFont="0" applyAlignment="0" applyProtection="0"/>
    <xf numFmtId="0" fontId="2" fillId="14" borderId="130" applyNumberFormat="0" applyFont="0" applyAlignment="0" applyProtection="0"/>
    <xf numFmtId="0" fontId="2" fillId="14" borderId="130" applyNumberFormat="0" applyFont="0" applyAlignment="0" applyProtection="0"/>
    <xf numFmtId="0" fontId="24" fillId="38" borderId="99"/>
    <xf numFmtId="0" fontId="2" fillId="14" borderId="130" applyNumberFormat="0" applyFont="0" applyAlignment="0" applyProtection="0"/>
    <xf numFmtId="0" fontId="2" fillId="14" borderId="130" applyNumberFormat="0" applyFon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10" borderId="131" applyNumberFormat="0" applyAlignment="0" applyProtection="0"/>
    <xf numFmtId="0" fontId="68" fillId="10" borderId="131" applyNumberFormat="0" applyAlignment="0" applyProtection="0"/>
    <xf numFmtId="0" fontId="68" fillId="10" borderId="131" applyNumberFormat="0" applyAlignment="0" applyProtection="0"/>
    <xf numFmtId="0" fontId="68" fillId="10" borderId="131" applyNumberFormat="0" applyAlignment="0" applyProtection="0"/>
    <xf numFmtId="0" fontId="68" fillId="10" borderId="131" applyNumberFormat="0" applyAlignment="0" applyProtection="0"/>
    <xf numFmtId="199" fontId="74" fillId="41" borderId="105">
      <alignment wrapText="1"/>
    </xf>
    <xf numFmtId="200" fontId="74" fillId="41" borderId="105">
      <alignment wrapText="1"/>
    </xf>
    <xf numFmtId="201" fontId="74" fillId="41" borderId="105">
      <alignment wrapText="1"/>
    </xf>
    <xf numFmtId="0" fontId="68" fillId="10" borderId="131" applyNumberFormat="0" applyAlignment="0" applyProtection="0"/>
    <xf numFmtId="0" fontId="68" fillId="10" borderId="131" applyNumberFormat="0" applyAlignment="0" applyProtection="0"/>
    <xf numFmtId="0" fontId="68" fillId="10" borderId="131" applyNumberFormat="0" applyAlignment="0" applyProtection="0"/>
    <xf numFmtId="0" fontId="68" fillId="10"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68" fillId="6" borderId="131" applyNumberFormat="0" applyAlignment="0" applyProtection="0"/>
    <xf numFmtId="0" fontId="24" fillId="38" borderId="126"/>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17" fillId="0" borderId="106" applyNumberFormat="0" applyFill="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7" fillId="14" borderId="119"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2" fillId="14" borderId="121" applyNumberFormat="0" applyFont="0" applyAlignment="0" applyProtection="0"/>
    <xf numFmtId="0" fontId="68" fillId="6" borderId="122" applyNumberFormat="0" applyAlignment="0" applyProtection="0"/>
    <xf numFmtId="0" fontId="68" fillId="6"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6" borderId="122" applyNumberFormat="0" applyAlignment="0" applyProtection="0"/>
    <xf numFmtId="10" fontId="2" fillId="43" borderId="99" applyNumberFormat="0" applyFont="0" applyBorder="0" applyAlignment="0" applyProtection="0">
      <protection locked="0"/>
    </xf>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10" borderId="113" applyNumberFormat="0" applyAlignment="0" applyProtection="0"/>
    <xf numFmtId="0" fontId="68" fillId="6" borderId="113" applyNumberFormat="0" applyAlignment="0" applyProtection="0"/>
    <xf numFmtId="0" fontId="68" fillId="6" borderId="113" applyNumberFormat="0" applyAlignment="0" applyProtection="0"/>
    <xf numFmtId="0" fontId="68" fillId="6" borderId="113" applyNumberFormat="0" applyAlignment="0" applyProtection="0"/>
    <xf numFmtId="0" fontId="68" fillId="6" borderId="113" applyNumberFormat="0" applyAlignment="0" applyProtection="0"/>
    <xf numFmtId="0" fontId="68" fillId="6" borderId="113" applyNumberFormat="0" applyAlignment="0" applyProtection="0"/>
    <xf numFmtId="0" fontId="68" fillId="6" borderId="113" applyNumberFormat="0" applyAlignment="0" applyProtection="0"/>
    <xf numFmtId="0" fontId="68" fillId="6" borderId="113" applyNumberFormat="0" applyAlignment="0" applyProtection="0"/>
    <xf numFmtId="0" fontId="24" fillId="38" borderId="108"/>
    <xf numFmtId="199" fontId="74" fillId="41" borderId="114">
      <alignment wrapText="1"/>
    </xf>
    <xf numFmtId="200" fontId="74" fillId="41" borderId="114">
      <alignment wrapText="1"/>
    </xf>
    <xf numFmtId="201" fontId="74" fillId="41" borderId="114">
      <alignment wrapText="1"/>
    </xf>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68" fillId="0" borderId="116"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0" fontId="17" fillId="0" borderId="115" applyNumberFormat="0" applyFill="0" applyAlignment="0" applyProtection="0"/>
    <xf numFmtId="10" fontId="2" fillId="43" borderId="108" applyNumberFormat="0" applyFont="0" applyBorder="0" applyAlignment="0" applyProtection="0">
      <protection locked="0"/>
    </xf>
    <xf numFmtId="0" fontId="68" fillId="10" borderId="131"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10" borderId="122" applyNumberFormat="0" applyAlignment="0" applyProtection="0"/>
    <xf numFmtId="0" fontId="68" fillId="6" borderId="122" applyNumberFormat="0" applyAlignment="0" applyProtection="0"/>
    <xf numFmtId="0" fontId="68" fillId="6" borderId="122" applyNumberFormat="0" applyAlignment="0" applyProtection="0"/>
    <xf numFmtId="0" fontId="68" fillId="6" borderId="122" applyNumberFormat="0" applyAlignment="0" applyProtection="0"/>
    <xf numFmtId="0" fontId="68" fillId="6" borderId="122" applyNumberFormat="0" applyAlignment="0" applyProtection="0"/>
    <xf numFmtId="0" fontId="68" fillId="6" borderId="122" applyNumberFormat="0" applyAlignment="0" applyProtection="0"/>
    <xf numFmtId="0" fontId="68" fillId="6" borderId="122" applyNumberFormat="0" applyAlignment="0" applyProtection="0"/>
    <xf numFmtId="0" fontId="68" fillId="6" borderId="122" applyNumberFormat="0" applyAlignment="0" applyProtection="0"/>
    <xf numFmtId="199" fontId="74" fillId="41" borderId="132">
      <alignment wrapText="1"/>
    </xf>
    <xf numFmtId="200" fontId="74" fillId="41" borderId="132">
      <alignment wrapText="1"/>
    </xf>
    <xf numFmtId="201" fontId="74" fillId="41" borderId="132">
      <alignment wrapText="1"/>
    </xf>
    <xf numFmtId="0" fontId="24" fillId="38" borderId="117"/>
    <xf numFmtId="199" fontId="74" fillId="41" borderId="123">
      <alignment wrapText="1"/>
    </xf>
    <xf numFmtId="200" fontId="74" fillId="41" borderId="123">
      <alignment wrapText="1"/>
    </xf>
    <xf numFmtId="201" fontId="74" fillId="41" borderId="123">
      <alignment wrapText="1"/>
    </xf>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17" fillId="0" borderId="133"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68" fillId="0" borderId="134"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68" fillId="0" borderId="125"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24"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17" fillId="0" borderId="133" applyNumberFormat="0" applyFill="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7" fillId="14" borderId="146"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2" fillId="14" borderId="148" applyNumberFormat="0" applyFont="0" applyAlignment="0" applyProtection="0"/>
    <xf numFmtId="0" fontId="68" fillId="6" borderId="149" applyNumberFormat="0" applyAlignment="0" applyProtection="0"/>
    <xf numFmtId="0" fontId="68" fillId="6" borderId="149" applyNumberFormat="0" applyAlignment="0" applyProtection="0"/>
    <xf numFmtId="0" fontId="68" fillId="10" borderId="149" applyNumberFormat="0" applyAlignment="0" applyProtection="0"/>
    <xf numFmtId="10" fontId="2" fillId="43" borderId="117" applyNumberFormat="0" applyFont="0" applyBorder="0" applyAlignment="0" applyProtection="0">
      <protection locked="0"/>
    </xf>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57" fillId="21" borderId="137" applyNumberForma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7" fillId="14" borderId="137"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2" fillId="14" borderId="139" applyNumberFormat="0" applyFont="0" applyAlignment="0" applyProtection="0"/>
    <xf numFmtId="0" fontId="68" fillId="6" borderId="140" applyNumberFormat="0" applyAlignment="0" applyProtection="0"/>
    <xf numFmtId="0" fontId="68" fillId="6"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6" borderId="140" applyNumberFormat="0" applyAlignment="0" applyProtection="0"/>
    <xf numFmtId="0" fontId="68" fillId="10" borderId="149" applyNumberFormat="0" applyAlignment="0" applyProtection="0"/>
    <xf numFmtId="0" fontId="68" fillId="10" borderId="149" applyNumberFormat="0" applyAlignment="0" applyProtection="0"/>
    <xf numFmtId="0" fontId="68" fillId="6" borderId="149" applyNumberFormat="0" applyAlignment="0" applyProtection="0"/>
    <xf numFmtId="10" fontId="2" fillId="43" borderId="126" applyNumberFormat="0" applyFont="0" applyBorder="0" applyAlignment="0" applyProtection="0">
      <protection locked="0"/>
    </xf>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10" borderId="140" applyNumberFormat="0" applyAlignment="0" applyProtection="0"/>
    <xf numFmtId="0" fontId="68" fillId="6" borderId="140" applyNumberFormat="0" applyAlignment="0" applyProtection="0"/>
    <xf numFmtId="0" fontId="68" fillId="6" borderId="140" applyNumberFormat="0" applyAlignment="0" applyProtection="0"/>
    <xf numFmtId="0" fontId="68" fillId="6" borderId="140" applyNumberFormat="0" applyAlignment="0" applyProtection="0"/>
    <xf numFmtId="0" fontId="68" fillId="6" borderId="140" applyNumberFormat="0" applyAlignment="0" applyProtection="0"/>
    <xf numFmtId="0" fontId="68" fillId="6" borderId="140" applyNumberFormat="0" applyAlignment="0" applyProtection="0"/>
    <xf numFmtId="0" fontId="68" fillId="6" borderId="140" applyNumberFormat="0" applyAlignment="0" applyProtection="0"/>
    <xf numFmtId="0" fontId="68" fillId="6" borderId="140" applyNumberFormat="0" applyAlignment="0" applyProtection="0"/>
    <xf numFmtId="0" fontId="24" fillId="38" borderId="135"/>
    <xf numFmtId="199" fontId="74" fillId="41" borderId="141">
      <alignment wrapText="1"/>
    </xf>
    <xf numFmtId="200" fontId="74" fillId="41" borderId="141">
      <alignment wrapText="1"/>
    </xf>
    <xf numFmtId="201" fontId="74" fillId="41" borderId="141">
      <alignment wrapText="1"/>
    </xf>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68" fillId="0" borderId="143"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0" fontId="17" fillId="0" borderId="142" applyNumberFormat="0" applyFill="0" applyAlignment="0" applyProtection="0"/>
    <xf numFmtId="10" fontId="2" fillId="43" borderId="135" applyNumberFormat="0" applyFont="0" applyBorder="0" applyAlignment="0" applyProtection="0">
      <protection locked="0"/>
    </xf>
    <xf numFmtId="0" fontId="68" fillId="10" borderId="149" applyNumberFormat="0" applyAlignment="0" applyProtection="0"/>
    <xf numFmtId="0" fontId="68" fillId="10" borderId="149" applyNumberFormat="0" applyAlignment="0" applyProtection="0"/>
    <xf numFmtId="0" fontId="68" fillId="10" borderId="149" applyNumberFormat="0" applyAlignment="0" applyProtection="0"/>
    <xf numFmtId="0" fontId="68" fillId="10" borderId="149" applyNumberFormat="0" applyAlignment="0" applyProtection="0"/>
    <xf numFmtId="0" fontId="68" fillId="10" borderId="149" applyNumberFormat="0" applyAlignment="0" applyProtection="0"/>
    <xf numFmtId="0" fontId="68" fillId="10" borderId="149" applyNumberFormat="0" applyAlignment="0" applyProtection="0"/>
    <xf numFmtId="0" fontId="68" fillId="10" borderId="149" applyNumberFormat="0" applyAlignment="0" applyProtection="0"/>
    <xf numFmtId="0" fontId="68" fillId="6" borderId="149" applyNumberFormat="0" applyAlignment="0" applyProtection="0"/>
    <xf numFmtId="0" fontId="68" fillId="6" borderId="149" applyNumberFormat="0" applyAlignment="0" applyProtection="0"/>
    <xf numFmtId="0" fontId="68" fillId="6" borderId="149" applyNumberFormat="0" applyAlignment="0" applyProtection="0"/>
    <xf numFmtId="0" fontId="68" fillId="6" borderId="149" applyNumberFormat="0" applyAlignment="0" applyProtection="0"/>
    <xf numFmtId="0" fontId="68" fillId="6" borderId="149" applyNumberFormat="0" applyAlignment="0" applyProtection="0"/>
    <xf numFmtId="0" fontId="68" fillId="6" borderId="149" applyNumberFormat="0" applyAlignment="0" applyProtection="0"/>
    <xf numFmtId="0" fontId="68" fillId="6" borderId="149" applyNumberFormat="0" applyAlignment="0" applyProtection="0"/>
    <xf numFmtId="0" fontId="24" fillId="38" borderId="144"/>
    <xf numFmtId="199" fontId="74" fillId="41" borderId="150">
      <alignment wrapText="1"/>
    </xf>
    <xf numFmtId="200" fontId="74" fillId="41" borderId="150">
      <alignment wrapText="1"/>
    </xf>
    <xf numFmtId="201" fontId="74" fillId="41" borderId="150">
      <alignment wrapText="1"/>
    </xf>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68" fillId="0" borderId="152"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0" fontId="17" fillId="0" borderId="151" applyNumberFormat="0" applyFill="0" applyAlignment="0" applyProtection="0"/>
    <xf numFmtId="10" fontId="2" fillId="43" borderId="144" applyNumberFormat="0" applyFont="0" applyBorder="0" applyAlignment="0" applyProtection="0">
      <protection locked="0"/>
    </xf>
  </cellStyleXfs>
  <cellXfs count="167">
    <xf numFmtId="0" fontId="0" fillId="0" borderId="0" xfId="0"/>
    <xf numFmtId="0" fontId="1" fillId="0" borderId="0" xfId="0" applyFont="1" applyFill="1" applyBorder="1" applyAlignment="1">
      <alignment horizontal="left" vertical="top" wrapText="1"/>
    </xf>
    <xf numFmtId="0" fontId="0"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0" xfId="0"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0" fillId="0" borderId="0" xfId="0" applyFont="1" applyAlignment="1">
      <alignment wrapText="1"/>
    </xf>
    <xf numFmtId="0" fontId="14" fillId="0" borderId="0" xfId="0" applyFont="1" applyAlignment="1">
      <alignment vertical="top" wrapText="1"/>
    </xf>
    <xf numFmtId="0" fontId="14" fillId="0" borderId="0" xfId="0" applyFont="1" applyAlignment="1">
      <alignment horizontal="right" vertical="top" wrapText="1"/>
    </xf>
    <xf numFmtId="0" fontId="15" fillId="0" borderId="0" xfId="0" applyFont="1" applyAlignment="1">
      <alignment vertical="top" wrapText="1"/>
    </xf>
    <xf numFmtId="0" fontId="15" fillId="0" borderId="0" xfId="0" applyFont="1" applyAlignment="1">
      <alignment horizontal="right" vertical="top" wrapText="1"/>
    </xf>
    <xf numFmtId="0" fontId="21" fillId="0" borderId="0" xfId="0" applyFont="1" applyAlignment="1">
      <alignment wrapText="1"/>
    </xf>
    <xf numFmtId="0" fontId="22" fillId="0" borderId="0" xfId="0" applyFont="1" applyAlignment="1">
      <alignment wrapText="1"/>
    </xf>
    <xf numFmtId="0" fontId="82" fillId="0" borderId="0" xfId="0" applyFont="1"/>
    <xf numFmtId="0" fontId="83" fillId="0" borderId="0" xfId="0" applyFont="1"/>
    <xf numFmtId="0" fontId="7" fillId="0" borderId="0" xfId="993" applyAlignment="1" applyProtection="1"/>
    <xf numFmtId="0" fontId="84" fillId="0" borderId="0" xfId="0" applyFont="1" applyBorder="1"/>
    <xf numFmtId="0" fontId="86" fillId="0" borderId="0" xfId="0" applyFont="1" applyBorder="1" applyAlignment="1">
      <alignment wrapText="1"/>
    </xf>
    <xf numFmtId="0" fontId="86" fillId="0" borderId="0" xfId="0" applyFont="1" applyBorder="1"/>
    <xf numFmtId="0" fontId="86" fillId="44" borderId="0" xfId="0" applyFont="1" applyFill="1" applyBorder="1"/>
    <xf numFmtId="0" fontId="84" fillId="44" borderId="0" xfId="0" applyFont="1" applyFill="1" applyBorder="1"/>
    <xf numFmtId="0" fontId="0" fillId="0" borderId="37" xfId="0" applyFill="1" applyBorder="1" applyAlignment="1">
      <alignment horizontal="left"/>
    </xf>
    <xf numFmtId="0" fontId="0" fillId="0" borderId="8" xfId="0" applyNumberFormat="1" applyFill="1" applyBorder="1"/>
    <xf numFmtId="167" fontId="0" fillId="0" borderId="8" xfId="0" applyNumberFormat="1" applyBorder="1"/>
    <xf numFmtId="167" fontId="0" fillId="0" borderId="38" xfId="0" applyNumberFormat="1" applyBorder="1"/>
    <xf numFmtId="0" fontId="1" fillId="45" borderId="0" xfId="0" applyFont="1" applyFill="1" applyBorder="1" applyAlignment="1" applyProtection="1">
      <alignment horizontal="center" vertical="center" wrapText="1"/>
      <protection locked="0"/>
    </xf>
    <xf numFmtId="0" fontId="8" fillId="0" borderId="0" xfId="0" applyFont="1" applyFill="1" applyBorder="1" applyAlignment="1">
      <alignment vertical="top" wrapText="1"/>
    </xf>
    <xf numFmtId="0" fontId="0" fillId="0" borderId="0" xfId="0" applyFont="1" applyFill="1" applyBorder="1" applyAlignment="1">
      <alignment vertical="top" wrapText="1"/>
    </xf>
    <xf numFmtId="0" fontId="8" fillId="0" borderId="39" xfId="0" applyFont="1" applyFill="1" applyBorder="1" applyAlignment="1">
      <alignment vertical="top" wrapText="1"/>
    </xf>
    <xf numFmtId="0" fontId="18" fillId="0" borderId="39" xfId="0" applyFont="1" applyFill="1" applyBorder="1" applyAlignment="1">
      <alignment vertical="top" wrapText="1"/>
    </xf>
    <xf numFmtId="0" fontId="0" fillId="0" borderId="40" xfId="0" applyFont="1" applyFill="1" applyBorder="1" applyAlignment="1">
      <alignment vertical="top" wrapText="1"/>
    </xf>
    <xf numFmtId="0" fontId="19" fillId="0" borderId="40" xfId="0" applyFont="1" applyFill="1" applyBorder="1" applyAlignment="1">
      <alignment horizontal="left" vertical="top" wrapText="1"/>
    </xf>
    <xf numFmtId="0" fontId="0" fillId="0" borderId="40" xfId="0" applyBorder="1"/>
    <xf numFmtId="0" fontId="8"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42" xfId="0" applyBorder="1" applyAlignment="1">
      <alignment wrapText="1"/>
    </xf>
    <xf numFmtId="0" fontId="0" fillId="0" borderId="40" xfId="0" applyFill="1" applyBorder="1" applyAlignment="1">
      <alignment vertical="top" wrapText="1"/>
    </xf>
    <xf numFmtId="0" fontId="90" fillId="0" borderId="41" xfId="0" applyFont="1" applyFill="1" applyBorder="1" applyAlignment="1">
      <alignment wrapText="1"/>
    </xf>
    <xf numFmtId="0" fontId="89" fillId="0" borderId="41" xfId="0" applyFont="1" applyFill="1" applyBorder="1" applyAlignment="1">
      <alignment wrapText="1"/>
    </xf>
    <xf numFmtId="0" fontId="20" fillId="0" borderId="39" xfId="0" applyFont="1" applyFill="1" applyBorder="1" applyAlignment="1">
      <alignment horizontal="left" vertical="top" wrapText="1"/>
    </xf>
    <xf numFmtId="0" fontId="0" fillId="0" borderId="40" xfId="0" applyFont="1" applyFill="1" applyBorder="1" applyAlignment="1">
      <alignment horizontal="center" vertical="center" wrapText="1"/>
    </xf>
    <xf numFmtId="0" fontId="89" fillId="5" borderId="42" xfId="0" applyFont="1" applyFill="1" applyBorder="1" applyAlignment="1">
      <alignment wrapText="1"/>
    </xf>
    <xf numFmtId="0" fontId="20" fillId="0" borderId="43"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Alignment="1">
      <alignment vertical="top" wrapText="1"/>
    </xf>
    <xf numFmtId="0" fontId="14" fillId="0" borderId="0" xfId="0" applyFont="1" applyAlignment="1">
      <alignment vertical="top" wrapText="1"/>
    </xf>
    <xf numFmtId="0" fontId="0" fillId="0" borderId="0" xfId="0" applyAlignment="1">
      <alignment horizontal="left" indent="1"/>
    </xf>
    <xf numFmtId="0" fontId="0" fillId="0" borderId="0" xfId="0" applyFill="1"/>
    <xf numFmtId="49" fontId="1" fillId="0" borderId="0" xfId="1900" applyNumberFormat="1" applyFont="1" applyFill="1" applyBorder="1" applyAlignment="1" applyProtection="1">
      <alignment horizontal="left" vertical="top" wrapText="1"/>
    </xf>
    <xf numFmtId="0" fontId="1" fillId="0" borderId="0" xfId="1900" applyFont="1" applyFill="1" applyBorder="1" applyAlignment="1" applyProtection="1">
      <alignment horizontal="left" vertical="top" wrapText="1"/>
    </xf>
    <xf numFmtId="49" fontId="1" fillId="0" borderId="0" xfId="1897" applyNumberFormat="1" applyFont="1" applyFill="1" applyBorder="1" applyAlignment="1">
      <alignment horizontal="left" vertical="top" wrapText="1"/>
    </xf>
    <xf numFmtId="49" fontId="1" fillId="0" borderId="0" xfId="6" applyNumberFormat="1" applyFont="1" applyFill="1" applyBorder="1" applyAlignment="1" applyProtection="1">
      <alignment horizontal="left" vertical="top" wrapText="1"/>
    </xf>
    <xf numFmtId="0" fontId="1" fillId="0" borderId="0" xfId="5" applyFont="1" applyFill="1" applyAlignment="1">
      <alignment horizontal="left" vertical="top" wrapText="1"/>
    </xf>
    <xf numFmtId="49" fontId="1" fillId="0" borderId="0" xfId="6" applyNumberFormat="1" applyFont="1" applyFill="1" applyAlignment="1" applyProtection="1">
      <alignment horizontal="left" vertical="top" wrapText="1"/>
    </xf>
    <xf numFmtId="0" fontId="1" fillId="0" borderId="0" xfId="1084" applyFont="1" applyFill="1" applyAlignment="1" applyProtection="1">
      <alignment horizontal="left" vertical="top" wrapText="1"/>
    </xf>
    <xf numFmtId="0" fontId="1" fillId="0" borderId="0" xfId="6" applyFont="1" applyFill="1" applyAlignment="1" applyProtection="1">
      <alignment horizontal="left" vertical="top" wrapText="1"/>
    </xf>
    <xf numFmtId="0" fontId="1" fillId="0" borderId="0" xfId="1897" applyFont="1" applyFill="1" applyBorder="1" applyAlignment="1">
      <alignment horizontal="left" vertical="top" wrapText="1"/>
    </xf>
    <xf numFmtId="49" fontId="1" fillId="0" borderId="0" xfId="5" applyNumberFormat="1" applyFont="1" applyFill="1" applyAlignment="1">
      <alignment horizontal="left" vertical="top" wrapText="1"/>
    </xf>
    <xf numFmtId="0" fontId="1" fillId="0" borderId="0" xfId="1084" applyFont="1" applyFill="1" applyBorder="1" applyAlignment="1" applyProtection="1">
      <alignment horizontal="left" vertical="top" wrapText="1"/>
    </xf>
    <xf numFmtId="0" fontId="1" fillId="0" borderId="0" xfId="6" applyFont="1" applyFill="1" applyBorder="1" applyAlignment="1" applyProtection="1">
      <alignment horizontal="left" vertical="top" wrapText="1"/>
    </xf>
    <xf numFmtId="0" fontId="0" fillId="0" borderId="0" xfId="0"/>
    <xf numFmtId="0" fontId="1" fillId="3" borderId="11" xfId="1" applyNumberFormat="1" applyFont="1" applyFill="1" applyBorder="1" applyAlignment="1">
      <alignment horizontal="center" vertical="center" wrapText="1"/>
    </xf>
    <xf numFmtId="0" fontId="0" fillId="0" borderId="12" xfId="0" applyNumberFormat="1" applyBorder="1"/>
    <xf numFmtId="167" fontId="0" fillId="0" borderId="13" xfId="0" applyNumberFormat="1" applyBorder="1"/>
    <xf numFmtId="167" fontId="0" fillId="0" borderId="14" xfId="0" applyNumberFormat="1" applyBorder="1"/>
    <xf numFmtId="0" fontId="0" fillId="0" borderId="36" xfId="0" applyBorder="1" applyAlignment="1">
      <alignment horizontal="left"/>
    </xf>
    <xf numFmtId="167" fontId="0" fillId="0" borderId="154" xfId="0" applyNumberFormat="1" applyBorder="1"/>
    <xf numFmtId="167" fontId="0" fillId="0" borderId="155" xfId="0" applyNumberFormat="1" applyBorder="1"/>
    <xf numFmtId="0" fontId="0" fillId="0" borderId="156" xfId="0" applyBorder="1" applyAlignment="1">
      <alignment horizontal="left"/>
    </xf>
    <xf numFmtId="0" fontId="0" fillId="0" borderId="157" xfId="0" applyBorder="1" applyAlignment="1">
      <alignment horizontal="left"/>
    </xf>
    <xf numFmtId="0" fontId="0" fillId="0" borderId="153" xfId="0" applyNumberFormat="1" applyBorder="1"/>
    <xf numFmtId="167" fontId="0" fillId="0" borderId="159" xfId="0" applyNumberFormat="1" applyBorder="1"/>
    <xf numFmtId="0" fontId="85" fillId="0" borderId="40" xfId="0" applyFont="1" applyFill="1" applyBorder="1" applyAlignment="1">
      <alignment vertical="top" wrapText="1"/>
    </xf>
    <xf numFmtId="0" fontId="86" fillId="0" borderId="42" xfId="0" applyFont="1" applyBorder="1" applyAlignment="1">
      <alignment wrapText="1"/>
    </xf>
    <xf numFmtId="0" fontId="90" fillId="5" borderId="12" xfId="0" applyFont="1" applyFill="1" applyBorder="1" applyAlignment="1">
      <alignment wrapText="1"/>
    </xf>
    <xf numFmtId="0" fontId="90" fillId="5" borderId="14" xfId="0" applyFont="1" applyFill="1" applyBorder="1" applyAlignment="1">
      <alignment wrapText="1"/>
    </xf>
    <xf numFmtId="0" fontId="15" fillId="0" borderId="0" xfId="0" applyFont="1" applyAlignment="1">
      <alignment vertical="top" wrapText="1"/>
    </xf>
    <xf numFmtId="167" fontId="90" fillId="5" borderId="12" xfId="0" applyNumberFormat="1" applyFont="1" applyFill="1" applyBorder="1" applyAlignment="1">
      <alignment wrapText="1"/>
    </xf>
    <xf numFmtId="167" fontId="90" fillId="5" borderId="14" xfId="0" applyNumberFormat="1" applyFont="1" applyFill="1" applyBorder="1" applyAlignment="1">
      <alignment wrapText="1"/>
    </xf>
    <xf numFmtId="0" fontId="90" fillId="5" borderId="14" xfId="0" applyFont="1" applyFill="1" applyBorder="1" applyAlignment="1">
      <alignment vertical="top" wrapText="1"/>
    </xf>
    <xf numFmtId="0" fontId="90" fillId="5" borderId="12" xfId="0" applyFont="1" applyFill="1" applyBorder="1" applyAlignment="1">
      <alignment vertical="top" wrapText="1"/>
    </xf>
    <xf numFmtId="0" fontId="0" fillId="0" borderId="0" xfId="0" applyAlignment="1">
      <alignment vertical="top"/>
    </xf>
    <xf numFmtId="0" fontId="8" fillId="0" borderId="165" xfId="0" applyFont="1" applyFill="1" applyBorder="1" applyAlignment="1">
      <alignment vertical="top" wrapText="1"/>
    </xf>
    <xf numFmtId="0" fontId="90" fillId="5" borderId="12" xfId="0" applyFont="1" applyFill="1" applyBorder="1" applyAlignment="1">
      <alignment horizontal="left" vertical="top" wrapText="1"/>
    </xf>
    <xf numFmtId="0" fontId="90" fillId="5" borderId="14" xfId="0" applyFont="1" applyFill="1" applyBorder="1" applyAlignment="1">
      <alignment horizontal="left" vertical="top" wrapText="1"/>
    </xf>
    <xf numFmtId="0" fontId="0" fillId="0" borderId="0" xfId="0" applyAlignment="1">
      <alignment horizontal="left" vertical="top" wrapText="1"/>
    </xf>
    <xf numFmtId="14" fontId="1" fillId="0" borderId="0" xfId="0" applyNumberFormat="1" applyFont="1" applyFill="1" applyBorder="1" applyAlignment="1">
      <alignment horizontal="left" vertical="top" wrapText="1"/>
    </xf>
    <xf numFmtId="0" fontId="1" fillId="4" borderId="11"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167" fontId="1" fillId="0" borderId="0" xfId="1" applyNumberFormat="1" applyFont="1" applyFill="1" applyBorder="1" applyAlignment="1">
      <alignment horizontal="left" vertical="top" wrapText="1"/>
    </xf>
    <xf numFmtId="166" fontId="1" fillId="0" borderId="0" xfId="2"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7" fontId="1" fillId="0" borderId="0" xfId="2" applyNumberFormat="1" applyFont="1" applyFill="1" applyBorder="1" applyAlignment="1">
      <alignment horizontal="left" vertical="top" wrapText="1"/>
    </xf>
    <xf numFmtId="165" fontId="0" fillId="0" borderId="0" xfId="0" applyNumberFormat="1" applyAlignment="1">
      <alignment horizontal="left" vertical="top" wrapText="1"/>
    </xf>
    <xf numFmtId="164" fontId="0" fillId="0" borderId="0" xfId="0" applyNumberFormat="1" applyAlignment="1">
      <alignment horizontal="left" vertical="top" wrapText="1"/>
    </xf>
    <xf numFmtId="167" fontId="0" fillId="0" borderId="0" xfId="0" applyNumberFormat="1" applyAlignment="1">
      <alignment horizontal="left" vertical="top" wrapText="1"/>
    </xf>
    <xf numFmtId="166" fontId="0" fillId="0" borderId="0" xfId="0" applyNumberFormat="1" applyAlignment="1">
      <alignment horizontal="left" vertical="top" wrapText="1"/>
    </xf>
    <xf numFmtId="17" fontId="0" fillId="0" borderId="0" xfId="0" applyNumberFormat="1" applyAlignment="1">
      <alignment horizontal="left" vertical="top" wrapText="1"/>
    </xf>
    <xf numFmtId="168" fontId="0" fillId="0" borderId="0" xfId="0" applyNumberFormat="1" applyAlignment="1">
      <alignment horizontal="left" vertical="top" wrapText="1"/>
    </xf>
    <xf numFmtId="49" fontId="0" fillId="0" borderId="0" xfId="0" applyNumberFormat="1" applyAlignment="1">
      <alignment horizontal="left" vertical="top" wrapText="1"/>
    </xf>
    <xf numFmtId="0" fontId="4" fillId="0" borderId="0" xfId="0" applyFont="1" applyFill="1" applyBorder="1" applyAlignment="1">
      <alignment horizontal="left" vertical="top" wrapText="1"/>
    </xf>
    <xf numFmtId="167" fontId="4" fillId="0" borderId="0" xfId="1" applyNumberFormat="1" applyFont="1" applyFill="1" applyBorder="1" applyAlignment="1">
      <alignment horizontal="left" vertical="top" wrapText="1"/>
    </xf>
    <xf numFmtId="14" fontId="0" fillId="0" borderId="0" xfId="0" applyNumberFormat="1" applyAlignment="1">
      <alignment horizontal="left" vertical="top" wrapText="1"/>
    </xf>
    <xf numFmtId="167" fontId="1" fillId="0" borderId="0" xfId="5" applyNumberFormat="1" applyFont="1" applyFill="1" applyBorder="1" applyAlignment="1">
      <alignment horizontal="left" vertical="top" wrapText="1"/>
    </xf>
    <xf numFmtId="0" fontId="1" fillId="0" borderId="0" xfId="0" applyFont="1" applyAlignment="1">
      <alignment horizontal="left" vertical="top" wrapText="1"/>
    </xf>
    <xf numFmtId="3" fontId="0" fillId="0" borderId="0" xfId="0" applyNumberFormat="1" applyAlignment="1">
      <alignment horizontal="left" vertical="top" wrapText="1"/>
    </xf>
    <xf numFmtId="0" fontId="1" fillId="0" borderId="0" xfId="1" applyFont="1" applyFill="1" applyBorder="1" applyAlignment="1">
      <alignment horizontal="left" vertical="top" wrapText="1"/>
    </xf>
    <xf numFmtId="167" fontId="1" fillId="0" borderId="0" xfId="0" applyNumberFormat="1" applyFont="1" applyFill="1" applyBorder="1" applyAlignment="1">
      <alignment horizontal="left" vertical="top" wrapText="1"/>
    </xf>
    <xf numFmtId="167" fontId="1" fillId="0" borderId="0" xfId="2" applyNumberFormat="1" applyFont="1" applyFill="1" applyBorder="1" applyAlignment="1">
      <alignment horizontal="left" vertical="top" wrapText="1"/>
    </xf>
    <xf numFmtId="166" fontId="1" fillId="0" borderId="0" xfId="1" applyNumberFormat="1" applyFont="1" applyFill="1" applyBorder="1" applyAlignment="1">
      <alignment horizontal="left" vertical="top" wrapText="1"/>
    </xf>
    <xf numFmtId="0" fontId="1" fillId="0" borderId="0" xfId="1901" applyFont="1" applyFill="1" applyAlignment="1">
      <alignment horizontal="left" vertical="top" wrapText="1"/>
    </xf>
    <xf numFmtId="0" fontId="1" fillId="0" borderId="0" xfId="1903" applyFont="1" applyFill="1" applyBorder="1" applyAlignment="1">
      <alignment horizontal="left" vertical="top" wrapText="1"/>
    </xf>
    <xf numFmtId="0" fontId="4" fillId="0" borderId="0" xfId="6" applyFont="1" applyFill="1" applyAlignment="1">
      <alignment horizontal="left" vertical="top" wrapText="1"/>
    </xf>
    <xf numFmtId="167" fontId="0" fillId="0" borderId="0" xfId="0" applyNumberFormat="1" applyAlignment="1">
      <alignment horizontal="left" vertical="top"/>
    </xf>
    <xf numFmtId="0" fontId="0" fillId="0" borderId="0" xfId="0" applyAlignment="1">
      <alignment horizontal="left" vertical="top"/>
    </xf>
    <xf numFmtId="166" fontId="0" fillId="0" borderId="0" xfId="0" applyNumberFormat="1" applyAlignment="1">
      <alignment horizontal="left" vertical="top"/>
    </xf>
    <xf numFmtId="0" fontId="1" fillId="0" borderId="0" xfId="6" applyFont="1" applyFill="1" applyBorder="1" applyAlignment="1">
      <alignment horizontal="left" vertical="top" wrapText="1"/>
    </xf>
    <xf numFmtId="0" fontId="4" fillId="0" borderId="0" xfId="6" applyFont="1" applyFill="1" applyBorder="1" applyAlignment="1">
      <alignment horizontal="left" vertical="top" wrapText="1"/>
    </xf>
    <xf numFmtId="49" fontId="0" fillId="0" borderId="0" xfId="0" applyNumberFormat="1" applyAlignment="1">
      <alignment horizontal="left" vertical="top"/>
    </xf>
    <xf numFmtId="0" fontId="1" fillId="0" borderId="0" xfId="6" applyFont="1" applyFill="1" applyAlignment="1">
      <alignment horizontal="left" vertical="top" wrapText="1"/>
    </xf>
    <xf numFmtId="166" fontId="1" fillId="0" borderId="0" xfId="5" applyNumberFormat="1" applyFont="1" applyFill="1" applyAlignment="1">
      <alignment horizontal="left" vertical="top" wrapText="1"/>
    </xf>
    <xf numFmtId="166" fontId="4" fillId="0" borderId="0" xfId="6" applyNumberFormat="1" applyFont="1" applyFill="1" applyAlignment="1">
      <alignment horizontal="left" vertical="top" wrapText="1"/>
    </xf>
    <xf numFmtId="165" fontId="0" fillId="0" borderId="0" xfId="0" applyNumberFormat="1" applyAlignment="1">
      <alignment horizontal="left" vertical="top"/>
    </xf>
    <xf numFmtId="17" fontId="0" fillId="0" borderId="0" xfId="0" applyNumberFormat="1" applyAlignment="1">
      <alignment horizontal="left" vertical="top"/>
    </xf>
    <xf numFmtId="166" fontId="4" fillId="0" borderId="0" xfId="1897" applyNumberFormat="1" applyFont="1" applyFill="1" applyBorder="1" applyAlignment="1">
      <alignment horizontal="left" vertical="top" wrapText="1"/>
    </xf>
    <xf numFmtId="0" fontId="4" fillId="0" borderId="0" xfId="1897" applyFont="1" applyFill="1" applyBorder="1" applyAlignment="1">
      <alignment horizontal="left" vertical="top" wrapText="1"/>
    </xf>
    <xf numFmtId="167" fontId="4" fillId="0" borderId="0" xfId="1897" applyNumberFormat="1" applyFont="1" applyFill="1" applyBorder="1" applyAlignment="1">
      <alignment horizontal="left" vertical="top" wrapText="1"/>
    </xf>
    <xf numFmtId="0" fontId="1" fillId="0" borderId="0" xfId="1900" applyFont="1" applyFill="1" applyBorder="1" applyAlignment="1">
      <alignment horizontal="left" vertical="top" wrapText="1"/>
    </xf>
    <xf numFmtId="0" fontId="1" fillId="0" borderId="0" xfId="1899" applyFont="1" applyFill="1" applyAlignment="1">
      <alignment horizontal="left" vertical="top" wrapText="1"/>
    </xf>
    <xf numFmtId="0" fontId="1" fillId="0" borderId="0" xfId="1899" applyFont="1" applyFill="1" applyBorder="1" applyAlignment="1">
      <alignment horizontal="left" vertical="top" wrapText="1"/>
    </xf>
    <xf numFmtId="0" fontId="0" fillId="45" borderId="0" xfId="0" applyFill="1" applyAlignment="1">
      <alignment horizontal="left" vertical="top" wrapText="1"/>
    </xf>
    <xf numFmtId="167" fontId="0" fillId="45" borderId="0" xfId="0" applyNumberFormat="1" applyFill="1" applyAlignment="1">
      <alignment horizontal="left" vertical="top" wrapText="1"/>
    </xf>
    <xf numFmtId="0" fontId="0" fillId="0" borderId="0" xfId="0" applyFill="1" applyAlignment="1">
      <alignment horizontal="left" vertical="top" wrapText="1"/>
    </xf>
    <xf numFmtId="0" fontId="90" fillId="5" borderId="14" xfId="0" applyFont="1" applyFill="1" applyBorder="1" applyAlignment="1">
      <alignment horizontal="center" vertical="center" wrapText="1"/>
    </xf>
    <xf numFmtId="0" fontId="0" fillId="47" borderId="166" xfId="0" applyFill="1" applyBorder="1"/>
    <xf numFmtId="0" fontId="90" fillId="48" borderId="167" xfId="0" applyFont="1" applyFill="1" applyBorder="1" applyAlignment="1">
      <alignment wrapText="1"/>
    </xf>
    <xf numFmtId="167" fontId="90" fillId="48" borderId="167" xfId="0" applyNumberFormat="1" applyFont="1" applyFill="1" applyBorder="1" applyAlignment="1">
      <alignment wrapText="1"/>
    </xf>
    <xf numFmtId="0" fontId="0" fillId="0" borderId="0" xfId="0" applyBorder="1"/>
    <xf numFmtId="0" fontId="0" fillId="0" borderId="0" xfId="0" applyNumberFormat="1" applyBorder="1"/>
    <xf numFmtId="0" fontId="0" fillId="0" borderId="0" xfId="0" applyBorder="1" applyAlignment="1">
      <alignment horizontal="left"/>
    </xf>
    <xf numFmtId="167" fontId="0" fillId="0" borderId="0" xfId="0" applyNumberFormat="1" applyBorder="1"/>
    <xf numFmtId="0" fontId="15"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0" fillId="0" borderId="160" xfId="0" applyBorder="1" applyAlignment="1">
      <alignment wrapText="1"/>
    </xf>
    <xf numFmtId="0" fontId="0" fillId="0" borderId="159" xfId="0" applyBorder="1" applyAlignment="1">
      <alignment wrapText="1"/>
    </xf>
    <xf numFmtId="0" fontId="0" fillId="0" borderId="161" xfId="0" applyBorder="1" applyAlignment="1">
      <alignment wrapText="1"/>
    </xf>
    <xf numFmtId="0" fontId="0" fillId="0" borderId="158" xfId="0" applyNumberFormat="1" applyBorder="1" applyAlignment="1">
      <alignment wrapText="1"/>
    </xf>
    <xf numFmtId="0" fontId="0" fillId="0" borderId="154" xfId="0" applyBorder="1" applyAlignment="1">
      <alignment wrapText="1"/>
    </xf>
    <xf numFmtId="0" fontId="0" fillId="0" borderId="155" xfId="0" applyBorder="1" applyAlignment="1">
      <alignment wrapText="1"/>
    </xf>
    <xf numFmtId="0" fontId="90" fillId="5" borderId="162" xfId="0" applyFont="1" applyFill="1" applyBorder="1" applyAlignment="1">
      <alignment wrapText="1"/>
    </xf>
    <xf numFmtId="0" fontId="90" fillId="5" borderId="163" xfId="0" applyFont="1" applyFill="1" applyBorder="1" applyAlignment="1">
      <alignment wrapText="1"/>
    </xf>
    <xf numFmtId="0" fontId="90" fillId="5" borderId="164" xfId="0" applyFont="1" applyFill="1" applyBorder="1" applyAlignment="1">
      <alignment wrapText="1"/>
    </xf>
  </cellXfs>
  <cellStyles count="2917">
    <cellStyle name="-" xfId="3"/>
    <cellStyle name=" 1" xfId="4"/>
    <cellStyle name="%" xfId="5"/>
    <cellStyle name="% 2" xfId="1"/>
    <cellStyle name="% 2 2" xfId="6"/>
    <cellStyle name="% 3" xfId="1899"/>
    <cellStyle name="=C:\WINNT35\SYSTEM32\COMMAND.COM" xfId="7"/>
    <cellStyle name="0dp" xfId="8"/>
    <cellStyle name="1dp" xfId="9"/>
    <cellStyle name="20% - Accent1 10" xfId="10"/>
    <cellStyle name="20% - Accent1 10 2" xfId="11"/>
    <cellStyle name="20% - Accent1 10 3" xfId="12"/>
    <cellStyle name="20% - Accent1 11" xfId="13"/>
    <cellStyle name="20% - Accent1 11 2" xfId="14"/>
    <cellStyle name="20% - Accent1 11 3" xfId="15"/>
    <cellStyle name="20% - Accent1 2" xfId="16"/>
    <cellStyle name="20% - Accent1 2 10" xfId="17"/>
    <cellStyle name="20% - Accent1 2 11" xfId="18"/>
    <cellStyle name="20% - Accent1 2 12" xfId="19"/>
    <cellStyle name="20% - Accent1 2 13" xfId="20"/>
    <cellStyle name="20% - Accent1 2 2" xfId="21"/>
    <cellStyle name="20% - Accent1 2 3" xfId="22"/>
    <cellStyle name="20% - Accent1 2 4" xfId="23"/>
    <cellStyle name="20% - Accent1 2 5" xfId="24"/>
    <cellStyle name="20% - Accent1 2 6" xfId="25"/>
    <cellStyle name="20% - Accent1 2 7" xfId="26"/>
    <cellStyle name="20% - Accent1 2 8" xfId="27"/>
    <cellStyle name="20% - Accent1 2 9" xfId="28"/>
    <cellStyle name="20% - Accent1 3" xfId="29"/>
    <cellStyle name="20% - Accent1 3 2" xfId="30"/>
    <cellStyle name="20% - Accent1 3 3" xfId="31"/>
    <cellStyle name="20% - Accent1 4" xfId="32"/>
    <cellStyle name="20% - Accent1 4 2" xfId="33"/>
    <cellStyle name="20% - Accent1 4 3" xfId="34"/>
    <cellStyle name="20% - Accent1 5" xfId="35"/>
    <cellStyle name="20% - Accent1 5 2" xfId="36"/>
    <cellStyle name="20% - Accent1 5 3" xfId="37"/>
    <cellStyle name="20% - Accent1 6" xfId="38"/>
    <cellStyle name="20% - Accent1 6 2" xfId="39"/>
    <cellStyle name="20% - Accent1 6 3" xfId="40"/>
    <cellStyle name="20% - Accent1 7" xfId="41"/>
    <cellStyle name="20% - Accent1 7 2" xfId="42"/>
    <cellStyle name="20% - Accent1 7 3" xfId="43"/>
    <cellStyle name="20% - Accent1 8" xfId="44"/>
    <cellStyle name="20% - Accent1 8 2" xfId="45"/>
    <cellStyle name="20% - Accent1 8 3" xfId="46"/>
    <cellStyle name="20% - Accent1 9" xfId="47"/>
    <cellStyle name="20% - Accent1 9 2" xfId="48"/>
    <cellStyle name="20% - Accent1 9 3" xfId="49"/>
    <cellStyle name="20% - Accent2 10" xfId="50"/>
    <cellStyle name="20% - Accent2 10 2" xfId="51"/>
    <cellStyle name="20% - Accent2 10 3" xfId="52"/>
    <cellStyle name="20% - Accent2 11" xfId="53"/>
    <cellStyle name="20% - Accent2 11 2" xfId="54"/>
    <cellStyle name="20% - Accent2 11 3" xfId="55"/>
    <cellStyle name="20% - Accent2 2" xfId="56"/>
    <cellStyle name="20% - Accent2 2 10" xfId="57"/>
    <cellStyle name="20% - Accent2 2 11" xfId="58"/>
    <cellStyle name="20% - Accent2 2 12" xfId="59"/>
    <cellStyle name="20% - Accent2 2 13" xfId="60"/>
    <cellStyle name="20% - Accent2 2 2" xfId="61"/>
    <cellStyle name="20% - Accent2 2 3" xfId="62"/>
    <cellStyle name="20% - Accent2 2 4" xfId="63"/>
    <cellStyle name="20% - Accent2 2 5" xfId="64"/>
    <cellStyle name="20% - Accent2 2 6" xfId="65"/>
    <cellStyle name="20% - Accent2 2 7" xfId="66"/>
    <cellStyle name="20% - Accent2 2 8" xfId="67"/>
    <cellStyle name="20% - Accent2 2 9" xfId="68"/>
    <cellStyle name="20% - Accent2 3" xfId="69"/>
    <cellStyle name="20% - Accent2 3 2" xfId="70"/>
    <cellStyle name="20% - Accent2 3 3" xfId="71"/>
    <cellStyle name="20% - Accent2 4" xfId="72"/>
    <cellStyle name="20% - Accent2 4 2" xfId="73"/>
    <cellStyle name="20% - Accent2 4 3" xfId="74"/>
    <cellStyle name="20% - Accent2 5" xfId="75"/>
    <cellStyle name="20% - Accent2 5 2" xfId="76"/>
    <cellStyle name="20% - Accent2 5 3" xfId="77"/>
    <cellStyle name="20% - Accent2 6" xfId="78"/>
    <cellStyle name="20% - Accent2 6 2" xfId="79"/>
    <cellStyle name="20% - Accent2 6 3" xfId="80"/>
    <cellStyle name="20% - Accent2 7" xfId="81"/>
    <cellStyle name="20% - Accent2 7 2" xfId="82"/>
    <cellStyle name="20% - Accent2 7 3" xfId="83"/>
    <cellStyle name="20% - Accent2 8" xfId="84"/>
    <cellStyle name="20% - Accent2 8 2" xfId="85"/>
    <cellStyle name="20% - Accent2 8 3" xfId="86"/>
    <cellStyle name="20% - Accent2 9" xfId="87"/>
    <cellStyle name="20% - Accent2 9 2" xfId="88"/>
    <cellStyle name="20% - Accent2 9 3" xfId="89"/>
    <cellStyle name="20% - Accent3 10" xfId="90"/>
    <cellStyle name="20% - Accent3 10 2" xfId="91"/>
    <cellStyle name="20% - Accent3 10 3" xfId="92"/>
    <cellStyle name="20% - Accent3 11" xfId="93"/>
    <cellStyle name="20% - Accent3 11 2" xfId="94"/>
    <cellStyle name="20% - Accent3 11 3" xfId="95"/>
    <cellStyle name="20% - Accent3 2" xfId="96"/>
    <cellStyle name="20% - Accent3 2 10" xfId="97"/>
    <cellStyle name="20% - Accent3 2 11" xfId="98"/>
    <cellStyle name="20% - Accent3 2 12" xfId="99"/>
    <cellStyle name="20% - Accent3 2 13" xfId="100"/>
    <cellStyle name="20% - Accent3 2 2" xfId="101"/>
    <cellStyle name="20% - Accent3 2 3" xfId="102"/>
    <cellStyle name="20% - Accent3 2 4" xfId="103"/>
    <cellStyle name="20% - Accent3 2 5" xfId="104"/>
    <cellStyle name="20% - Accent3 2 6" xfId="105"/>
    <cellStyle name="20% - Accent3 2 7" xfId="106"/>
    <cellStyle name="20% - Accent3 2 8" xfId="107"/>
    <cellStyle name="20% - Accent3 2 9" xfId="108"/>
    <cellStyle name="20% - Accent3 3" xfId="109"/>
    <cellStyle name="20% - Accent3 3 2" xfId="110"/>
    <cellStyle name="20% - Accent3 3 3" xfId="111"/>
    <cellStyle name="20% - Accent3 4" xfId="112"/>
    <cellStyle name="20% - Accent3 4 2" xfId="113"/>
    <cellStyle name="20% - Accent3 4 3" xfId="114"/>
    <cellStyle name="20% - Accent3 5" xfId="115"/>
    <cellStyle name="20% - Accent3 5 2" xfId="116"/>
    <cellStyle name="20% - Accent3 5 3" xfId="117"/>
    <cellStyle name="20% - Accent3 6" xfId="118"/>
    <cellStyle name="20% - Accent3 6 2" xfId="119"/>
    <cellStyle name="20% - Accent3 6 3" xfId="120"/>
    <cellStyle name="20% - Accent3 7" xfId="121"/>
    <cellStyle name="20% - Accent3 7 2" xfId="122"/>
    <cellStyle name="20% - Accent3 7 3" xfId="123"/>
    <cellStyle name="20% - Accent3 8" xfId="124"/>
    <cellStyle name="20% - Accent3 8 2" xfId="125"/>
    <cellStyle name="20% - Accent3 8 3" xfId="126"/>
    <cellStyle name="20% - Accent3 9" xfId="127"/>
    <cellStyle name="20% - Accent3 9 2" xfId="128"/>
    <cellStyle name="20% - Accent3 9 3" xfId="129"/>
    <cellStyle name="20% - Accent4 10" xfId="130"/>
    <cellStyle name="20% - Accent4 10 2" xfId="131"/>
    <cellStyle name="20% - Accent4 10 3" xfId="132"/>
    <cellStyle name="20% - Accent4 11" xfId="133"/>
    <cellStyle name="20% - Accent4 11 2" xfId="134"/>
    <cellStyle name="20% - Accent4 11 3" xfId="135"/>
    <cellStyle name="20% - Accent4 2" xfId="136"/>
    <cellStyle name="20% - Accent4 2 10" xfId="137"/>
    <cellStyle name="20% - Accent4 2 11" xfId="138"/>
    <cellStyle name="20% - Accent4 2 12" xfId="139"/>
    <cellStyle name="20% - Accent4 2 13" xfId="140"/>
    <cellStyle name="20% - Accent4 2 2" xfId="141"/>
    <cellStyle name="20% - Accent4 2 3" xfId="142"/>
    <cellStyle name="20% - Accent4 2 4" xfId="143"/>
    <cellStyle name="20% - Accent4 2 5" xfId="144"/>
    <cellStyle name="20% - Accent4 2 6" xfId="145"/>
    <cellStyle name="20% - Accent4 2 7" xfId="146"/>
    <cellStyle name="20% - Accent4 2 8" xfId="147"/>
    <cellStyle name="20% - Accent4 2 9" xfId="148"/>
    <cellStyle name="20% - Accent4 3" xfId="149"/>
    <cellStyle name="20% - Accent4 3 2" xfId="150"/>
    <cellStyle name="20% - Accent4 3 3" xfId="151"/>
    <cellStyle name="20% - Accent4 4" xfId="152"/>
    <cellStyle name="20% - Accent4 4 2" xfId="153"/>
    <cellStyle name="20% - Accent4 4 3" xfId="154"/>
    <cellStyle name="20% - Accent4 5" xfId="155"/>
    <cellStyle name="20% - Accent4 5 2" xfId="156"/>
    <cellStyle name="20% - Accent4 5 3" xfId="157"/>
    <cellStyle name="20% - Accent4 6" xfId="158"/>
    <cellStyle name="20% - Accent4 6 2" xfId="159"/>
    <cellStyle name="20% - Accent4 6 3" xfId="160"/>
    <cellStyle name="20% - Accent4 7" xfId="161"/>
    <cellStyle name="20% - Accent4 7 2" xfId="162"/>
    <cellStyle name="20% - Accent4 7 3" xfId="163"/>
    <cellStyle name="20% - Accent4 8" xfId="164"/>
    <cellStyle name="20% - Accent4 8 2" xfId="165"/>
    <cellStyle name="20% - Accent4 8 3" xfId="166"/>
    <cellStyle name="20% - Accent4 9" xfId="167"/>
    <cellStyle name="20% - Accent4 9 2" xfId="168"/>
    <cellStyle name="20% - Accent4 9 3" xfId="169"/>
    <cellStyle name="20% - Accent5 10" xfId="170"/>
    <cellStyle name="20% - Accent5 10 2" xfId="171"/>
    <cellStyle name="20% - Accent5 10 3" xfId="172"/>
    <cellStyle name="20% - Accent5 11" xfId="173"/>
    <cellStyle name="20% - Accent5 11 2" xfId="174"/>
    <cellStyle name="20% - Accent5 11 3" xfId="175"/>
    <cellStyle name="20% - Accent5 2" xfId="176"/>
    <cellStyle name="20% - Accent5 2 10" xfId="177"/>
    <cellStyle name="20% - Accent5 2 11" xfId="178"/>
    <cellStyle name="20% - Accent5 2 12" xfId="179"/>
    <cellStyle name="20% - Accent5 2 13" xfId="180"/>
    <cellStyle name="20% - Accent5 2 2" xfId="181"/>
    <cellStyle name="20% - Accent5 2 3" xfId="182"/>
    <cellStyle name="20% - Accent5 2 4" xfId="183"/>
    <cellStyle name="20% - Accent5 2 5" xfId="184"/>
    <cellStyle name="20% - Accent5 2 6" xfId="185"/>
    <cellStyle name="20% - Accent5 2 7" xfId="186"/>
    <cellStyle name="20% - Accent5 2 8" xfId="187"/>
    <cellStyle name="20% - Accent5 2 9" xfId="188"/>
    <cellStyle name="20% - Accent5 3" xfId="189"/>
    <cellStyle name="20% - Accent5 3 2" xfId="190"/>
    <cellStyle name="20% - Accent5 3 3" xfId="191"/>
    <cellStyle name="20% - Accent5 4" xfId="192"/>
    <cellStyle name="20% - Accent5 4 2" xfId="193"/>
    <cellStyle name="20% - Accent5 4 3" xfId="194"/>
    <cellStyle name="20% - Accent5 5" xfId="195"/>
    <cellStyle name="20% - Accent5 5 2" xfId="196"/>
    <cellStyle name="20% - Accent5 5 3" xfId="197"/>
    <cellStyle name="20% - Accent5 6" xfId="198"/>
    <cellStyle name="20% - Accent5 6 2" xfId="199"/>
    <cellStyle name="20% - Accent5 6 3" xfId="200"/>
    <cellStyle name="20% - Accent5 7" xfId="201"/>
    <cellStyle name="20% - Accent5 7 2" xfId="202"/>
    <cellStyle name="20% - Accent5 7 3" xfId="203"/>
    <cellStyle name="20% - Accent5 8" xfId="204"/>
    <cellStyle name="20% - Accent5 8 2" xfId="205"/>
    <cellStyle name="20% - Accent5 8 3" xfId="206"/>
    <cellStyle name="20% - Accent5 9" xfId="207"/>
    <cellStyle name="20% - Accent5 9 2" xfId="208"/>
    <cellStyle name="20% - Accent5 9 3" xfId="209"/>
    <cellStyle name="20% - Accent6 10" xfId="210"/>
    <cellStyle name="20% - Accent6 10 2" xfId="211"/>
    <cellStyle name="20% - Accent6 10 3" xfId="212"/>
    <cellStyle name="20% - Accent6 11" xfId="213"/>
    <cellStyle name="20% - Accent6 11 2" xfId="214"/>
    <cellStyle name="20% - Accent6 11 3" xfId="215"/>
    <cellStyle name="20% - Accent6 2" xfId="216"/>
    <cellStyle name="20% - Accent6 2 10" xfId="217"/>
    <cellStyle name="20% - Accent6 2 11" xfId="218"/>
    <cellStyle name="20% - Accent6 2 12" xfId="219"/>
    <cellStyle name="20% - Accent6 2 13" xfId="220"/>
    <cellStyle name="20% - Accent6 2 2" xfId="221"/>
    <cellStyle name="20% - Accent6 2 3" xfId="222"/>
    <cellStyle name="20% - Accent6 2 4" xfId="223"/>
    <cellStyle name="20% - Accent6 2 5" xfId="224"/>
    <cellStyle name="20% - Accent6 2 6" xfId="225"/>
    <cellStyle name="20% - Accent6 2 7" xfId="226"/>
    <cellStyle name="20% - Accent6 2 8" xfId="227"/>
    <cellStyle name="20% - Accent6 2 9" xfId="228"/>
    <cellStyle name="20% - Accent6 3" xfId="229"/>
    <cellStyle name="20% - Accent6 3 2" xfId="230"/>
    <cellStyle name="20% - Accent6 3 3" xfId="231"/>
    <cellStyle name="20% - Accent6 4" xfId="232"/>
    <cellStyle name="20% - Accent6 4 2" xfId="233"/>
    <cellStyle name="20% - Accent6 4 3" xfId="234"/>
    <cellStyle name="20% - Accent6 5" xfId="235"/>
    <cellStyle name="20% - Accent6 5 2" xfId="236"/>
    <cellStyle name="20% - Accent6 5 3" xfId="237"/>
    <cellStyle name="20% - Accent6 6" xfId="238"/>
    <cellStyle name="20% - Accent6 6 2" xfId="239"/>
    <cellStyle name="20% - Accent6 6 3" xfId="240"/>
    <cellStyle name="20% - Accent6 7" xfId="241"/>
    <cellStyle name="20% - Accent6 7 2" xfId="242"/>
    <cellStyle name="20% - Accent6 7 3" xfId="243"/>
    <cellStyle name="20% - Accent6 8" xfId="244"/>
    <cellStyle name="20% - Accent6 8 2" xfId="245"/>
    <cellStyle name="20% - Accent6 8 3" xfId="246"/>
    <cellStyle name="20% - Accent6 9" xfId="247"/>
    <cellStyle name="20% - Accent6 9 2" xfId="248"/>
    <cellStyle name="20% - Accent6 9 3" xfId="249"/>
    <cellStyle name="3dp" xfId="250"/>
    <cellStyle name="40% - Accent1 10" xfId="251"/>
    <cellStyle name="40% - Accent1 10 2" xfId="252"/>
    <cellStyle name="40% - Accent1 10 3" xfId="253"/>
    <cellStyle name="40% - Accent1 11" xfId="254"/>
    <cellStyle name="40% - Accent1 11 2" xfId="255"/>
    <cellStyle name="40% - Accent1 11 3" xfId="256"/>
    <cellStyle name="40% - Accent1 2" xfId="257"/>
    <cellStyle name="40% - Accent1 2 10" xfId="258"/>
    <cellStyle name="40% - Accent1 2 11" xfId="259"/>
    <cellStyle name="40% - Accent1 2 12" xfId="260"/>
    <cellStyle name="40% - Accent1 2 13" xfId="261"/>
    <cellStyle name="40% - Accent1 2 2" xfId="262"/>
    <cellStyle name="40% - Accent1 2 3" xfId="263"/>
    <cellStyle name="40% - Accent1 2 4" xfId="264"/>
    <cellStyle name="40% - Accent1 2 5" xfId="265"/>
    <cellStyle name="40% - Accent1 2 6" xfId="266"/>
    <cellStyle name="40% - Accent1 2 7" xfId="267"/>
    <cellStyle name="40% - Accent1 2 8" xfId="268"/>
    <cellStyle name="40% - Accent1 2 9" xfId="269"/>
    <cellStyle name="40% - Accent1 3" xfId="270"/>
    <cellStyle name="40% - Accent1 3 2" xfId="271"/>
    <cellStyle name="40% - Accent1 3 3" xfId="272"/>
    <cellStyle name="40% - Accent1 4" xfId="273"/>
    <cellStyle name="40% - Accent1 4 2" xfId="274"/>
    <cellStyle name="40% - Accent1 4 3" xfId="275"/>
    <cellStyle name="40% - Accent1 5" xfId="276"/>
    <cellStyle name="40% - Accent1 5 2" xfId="277"/>
    <cellStyle name="40% - Accent1 5 3" xfId="278"/>
    <cellStyle name="40% - Accent1 6" xfId="279"/>
    <cellStyle name="40% - Accent1 6 2" xfId="280"/>
    <cellStyle name="40% - Accent1 6 3" xfId="281"/>
    <cellStyle name="40% - Accent1 7" xfId="282"/>
    <cellStyle name="40% - Accent1 7 2" xfId="283"/>
    <cellStyle name="40% - Accent1 7 3" xfId="284"/>
    <cellStyle name="40% - Accent1 8" xfId="285"/>
    <cellStyle name="40% - Accent1 8 2" xfId="286"/>
    <cellStyle name="40% - Accent1 8 3" xfId="287"/>
    <cellStyle name="40% - Accent1 9" xfId="288"/>
    <cellStyle name="40% - Accent1 9 2" xfId="289"/>
    <cellStyle name="40% - Accent1 9 3" xfId="290"/>
    <cellStyle name="40% - Accent2 10" xfId="291"/>
    <cellStyle name="40% - Accent2 10 2" xfId="292"/>
    <cellStyle name="40% - Accent2 10 3" xfId="293"/>
    <cellStyle name="40% - Accent2 11" xfId="294"/>
    <cellStyle name="40% - Accent2 11 2" xfId="295"/>
    <cellStyle name="40% - Accent2 11 3" xfId="296"/>
    <cellStyle name="40% - Accent2 2" xfId="297"/>
    <cellStyle name="40% - Accent2 2 10" xfId="298"/>
    <cellStyle name="40% - Accent2 2 11" xfId="299"/>
    <cellStyle name="40% - Accent2 2 12" xfId="300"/>
    <cellStyle name="40% - Accent2 2 13" xfId="301"/>
    <cellStyle name="40% - Accent2 2 2" xfId="302"/>
    <cellStyle name="40% - Accent2 2 3" xfId="303"/>
    <cellStyle name="40% - Accent2 2 4" xfId="304"/>
    <cellStyle name="40% - Accent2 2 5" xfId="305"/>
    <cellStyle name="40% - Accent2 2 6" xfId="306"/>
    <cellStyle name="40% - Accent2 2 7" xfId="307"/>
    <cellStyle name="40% - Accent2 2 8" xfId="308"/>
    <cellStyle name="40% - Accent2 2 9" xfId="309"/>
    <cellStyle name="40% - Accent2 3" xfId="310"/>
    <cellStyle name="40% - Accent2 3 2" xfId="311"/>
    <cellStyle name="40% - Accent2 3 3" xfId="312"/>
    <cellStyle name="40% - Accent2 4" xfId="313"/>
    <cellStyle name="40% - Accent2 4 2" xfId="314"/>
    <cellStyle name="40% - Accent2 4 3" xfId="315"/>
    <cellStyle name="40% - Accent2 5" xfId="316"/>
    <cellStyle name="40% - Accent2 5 2" xfId="317"/>
    <cellStyle name="40% - Accent2 5 3" xfId="318"/>
    <cellStyle name="40% - Accent2 6" xfId="319"/>
    <cellStyle name="40% - Accent2 6 2" xfId="320"/>
    <cellStyle name="40% - Accent2 6 3" xfId="321"/>
    <cellStyle name="40% - Accent2 7" xfId="322"/>
    <cellStyle name="40% - Accent2 7 2" xfId="323"/>
    <cellStyle name="40% - Accent2 7 3" xfId="324"/>
    <cellStyle name="40% - Accent2 8" xfId="325"/>
    <cellStyle name="40% - Accent2 8 2" xfId="326"/>
    <cellStyle name="40% - Accent2 8 3" xfId="327"/>
    <cellStyle name="40% - Accent2 9" xfId="328"/>
    <cellStyle name="40% - Accent2 9 2" xfId="329"/>
    <cellStyle name="40% - Accent2 9 3" xfId="330"/>
    <cellStyle name="40% - Accent3 10" xfId="331"/>
    <cellStyle name="40% - Accent3 10 2" xfId="332"/>
    <cellStyle name="40% - Accent3 10 3" xfId="333"/>
    <cellStyle name="40% - Accent3 11" xfId="334"/>
    <cellStyle name="40% - Accent3 11 2" xfId="335"/>
    <cellStyle name="40% - Accent3 11 3"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2" xfId="351"/>
    <cellStyle name="40% - Accent3 3 3" xfId="352"/>
    <cellStyle name="40% - Accent3 4" xfId="353"/>
    <cellStyle name="40% - Accent3 4 2" xfId="354"/>
    <cellStyle name="40% - Accent3 4 3" xfId="355"/>
    <cellStyle name="40% - Accent3 5" xfId="356"/>
    <cellStyle name="40% - Accent3 5 2" xfId="357"/>
    <cellStyle name="40% - Accent3 5 3" xfId="358"/>
    <cellStyle name="40% - Accent3 6" xfId="359"/>
    <cellStyle name="40% - Accent3 6 2" xfId="360"/>
    <cellStyle name="40% - Accent3 6 3" xfId="361"/>
    <cellStyle name="40% - Accent3 7" xfId="362"/>
    <cellStyle name="40% - Accent3 7 2" xfId="363"/>
    <cellStyle name="40% - Accent3 7 3" xfId="364"/>
    <cellStyle name="40% - Accent3 8" xfId="365"/>
    <cellStyle name="40% - Accent3 8 2" xfId="366"/>
    <cellStyle name="40% - Accent3 8 3" xfId="367"/>
    <cellStyle name="40% - Accent3 9" xfId="368"/>
    <cellStyle name="40% - Accent3 9 2" xfId="369"/>
    <cellStyle name="40% - Accent3 9 3" xfId="370"/>
    <cellStyle name="40% - Accent4 10" xfId="371"/>
    <cellStyle name="40% - Accent4 10 2" xfId="372"/>
    <cellStyle name="40% - Accent4 10 3" xfId="373"/>
    <cellStyle name="40% - Accent4 11" xfId="374"/>
    <cellStyle name="40% - Accent4 11 2" xfId="375"/>
    <cellStyle name="40% - Accent4 11 3" xfId="376"/>
    <cellStyle name="40% - Accent4 2" xfId="377"/>
    <cellStyle name="40% - Accent4 2 10" xfId="378"/>
    <cellStyle name="40% - Accent4 2 11" xfId="379"/>
    <cellStyle name="40% - Accent4 2 12" xfId="380"/>
    <cellStyle name="40% - Accent4 2 13" xfId="381"/>
    <cellStyle name="40% - Accent4 2 2" xfId="382"/>
    <cellStyle name="40% - Accent4 2 3" xfId="383"/>
    <cellStyle name="40% - Accent4 2 4" xfId="384"/>
    <cellStyle name="40% - Accent4 2 5" xfId="385"/>
    <cellStyle name="40% - Accent4 2 6" xfId="386"/>
    <cellStyle name="40% - Accent4 2 7" xfId="387"/>
    <cellStyle name="40% - Accent4 2 8" xfId="388"/>
    <cellStyle name="40% - Accent4 2 9" xfId="389"/>
    <cellStyle name="40% - Accent4 3" xfId="390"/>
    <cellStyle name="40% - Accent4 3 2" xfId="391"/>
    <cellStyle name="40% - Accent4 3 3" xfId="392"/>
    <cellStyle name="40% - Accent4 4" xfId="393"/>
    <cellStyle name="40% - Accent4 4 2" xfId="394"/>
    <cellStyle name="40% - Accent4 4 3" xfId="395"/>
    <cellStyle name="40% - Accent4 5" xfId="396"/>
    <cellStyle name="40% - Accent4 5 2" xfId="397"/>
    <cellStyle name="40% - Accent4 5 3" xfId="398"/>
    <cellStyle name="40% - Accent4 6" xfId="399"/>
    <cellStyle name="40% - Accent4 6 2" xfId="400"/>
    <cellStyle name="40% - Accent4 6 3" xfId="401"/>
    <cellStyle name="40% - Accent4 7" xfId="402"/>
    <cellStyle name="40% - Accent4 7 2" xfId="403"/>
    <cellStyle name="40% - Accent4 7 3" xfId="404"/>
    <cellStyle name="40% - Accent4 8" xfId="405"/>
    <cellStyle name="40% - Accent4 8 2" xfId="406"/>
    <cellStyle name="40% - Accent4 8 3" xfId="407"/>
    <cellStyle name="40% - Accent4 9" xfId="408"/>
    <cellStyle name="40% - Accent4 9 2" xfId="409"/>
    <cellStyle name="40% - Accent4 9 3" xfId="410"/>
    <cellStyle name="40% - Accent5 10" xfId="411"/>
    <cellStyle name="40% - Accent5 10 2" xfId="412"/>
    <cellStyle name="40% - Accent5 10 3" xfId="413"/>
    <cellStyle name="40% - Accent5 11" xfId="414"/>
    <cellStyle name="40% - Accent5 11 2" xfId="415"/>
    <cellStyle name="40% - Accent5 11 3" xfId="416"/>
    <cellStyle name="40% - Accent5 2" xfId="417"/>
    <cellStyle name="40% - Accent5 2 10" xfId="418"/>
    <cellStyle name="40% - Accent5 2 11" xfId="419"/>
    <cellStyle name="40% - Accent5 2 12" xfId="420"/>
    <cellStyle name="40% - Accent5 2 13" xfId="421"/>
    <cellStyle name="40% - Accent5 2 2" xfId="422"/>
    <cellStyle name="40% - Accent5 2 3" xfId="423"/>
    <cellStyle name="40% - Accent5 2 4" xfId="424"/>
    <cellStyle name="40% - Accent5 2 5" xfId="425"/>
    <cellStyle name="40% - Accent5 2 6" xfId="426"/>
    <cellStyle name="40% - Accent5 2 7" xfId="427"/>
    <cellStyle name="40% - Accent5 2 8" xfId="428"/>
    <cellStyle name="40% - Accent5 2 9" xfId="429"/>
    <cellStyle name="40% - Accent5 3" xfId="430"/>
    <cellStyle name="40% - Accent5 3 2" xfId="431"/>
    <cellStyle name="40% - Accent5 3 3" xfId="432"/>
    <cellStyle name="40% - Accent5 4" xfId="433"/>
    <cellStyle name="40% - Accent5 4 2" xfId="434"/>
    <cellStyle name="40% - Accent5 4 3" xfId="435"/>
    <cellStyle name="40% - Accent5 5" xfId="436"/>
    <cellStyle name="40% - Accent5 5 2" xfId="437"/>
    <cellStyle name="40% - Accent5 5 3" xfId="438"/>
    <cellStyle name="40% - Accent5 6" xfId="439"/>
    <cellStyle name="40% - Accent5 6 2" xfId="440"/>
    <cellStyle name="40% - Accent5 6 3" xfId="441"/>
    <cellStyle name="40% - Accent5 7" xfId="442"/>
    <cellStyle name="40% - Accent5 7 2" xfId="443"/>
    <cellStyle name="40% - Accent5 7 3" xfId="444"/>
    <cellStyle name="40% - Accent5 8" xfId="445"/>
    <cellStyle name="40% - Accent5 8 2" xfId="446"/>
    <cellStyle name="40% - Accent5 8 3" xfId="447"/>
    <cellStyle name="40% - Accent5 9" xfId="448"/>
    <cellStyle name="40% - Accent5 9 2" xfId="449"/>
    <cellStyle name="40% - Accent5 9 3" xfId="450"/>
    <cellStyle name="40% - Accent6 10" xfId="451"/>
    <cellStyle name="40% - Accent6 10 2" xfId="452"/>
    <cellStyle name="40% - Accent6 10 3" xfId="453"/>
    <cellStyle name="40% - Accent6 11" xfId="454"/>
    <cellStyle name="40% - Accent6 11 2" xfId="455"/>
    <cellStyle name="40% - Accent6 11 3" xfId="456"/>
    <cellStyle name="40% - Accent6 2" xfId="457"/>
    <cellStyle name="40% - Accent6 2 10" xfId="458"/>
    <cellStyle name="40% - Accent6 2 11" xfId="459"/>
    <cellStyle name="40% - Accent6 2 12" xfId="460"/>
    <cellStyle name="40% - Accent6 2 13" xfId="461"/>
    <cellStyle name="40% - Accent6 2 2" xfId="462"/>
    <cellStyle name="40% - Accent6 2 3" xfId="463"/>
    <cellStyle name="40% - Accent6 2 4" xfId="464"/>
    <cellStyle name="40% - Accent6 2 5" xfId="465"/>
    <cellStyle name="40% - Accent6 2 6" xfId="466"/>
    <cellStyle name="40% - Accent6 2 7" xfId="467"/>
    <cellStyle name="40% - Accent6 2 8" xfId="468"/>
    <cellStyle name="40% - Accent6 2 9" xfId="469"/>
    <cellStyle name="40% - Accent6 3" xfId="470"/>
    <cellStyle name="40% - Accent6 3 2" xfId="471"/>
    <cellStyle name="40% - Accent6 3 3" xfId="472"/>
    <cellStyle name="40% - Accent6 4" xfId="473"/>
    <cellStyle name="40% - Accent6 4 2" xfId="474"/>
    <cellStyle name="40% - Accent6 4 3" xfId="475"/>
    <cellStyle name="40% - Accent6 5" xfId="476"/>
    <cellStyle name="40% - Accent6 5 2" xfId="477"/>
    <cellStyle name="40% - Accent6 5 3" xfId="478"/>
    <cellStyle name="40% - Accent6 6" xfId="479"/>
    <cellStyle name="40% - Accent6 6 2" xfId="480"/>
    <cellStyle name="40% - Accent6 6 3" xfId="481"/>
    <cellStyle name="40% - Accent6 7" xfId="482"/>
    <cellStyle name="40% - Accent6 7 2" xfId="483"/>
    <cellStyle name="40% - Accent6 7 3" xfId="484"/>
    <cellStyle name="40% - Accent6 8" xfId="485"/>
    <cellStyle name="40% - Accent6 8 2" xfId="486"/>
    <cellStyle name="40% - Accent6 8 3" xfId="487"/>
    <cellStyle name="40% - Accent6 9" xfId="488"/>
    <cellStyle name="40% - Accent6 9 2" xfId="489"/>
    <cellStyle name="40% - Accent6 9 3" xfId="490"/>
    <cellStyle name="4dp" xfId="491"/>
    <cellStyle name="60% - Accent1 10" xfId="492"/>
    <cellStyle name="60% - Accent1 11" xfId="493"/>
    <cellStyle name="60% - Accent1 2" xfId="494"/>
    <cellStyle name="60% - Accent1 2 10" xfId="495"/>
    <cellStyle name="60% - Accent1 2 11" xfId="496"/>
    <cellStyle name="60% - Accent1 2 2" xfId="497"/>
    <cellStyle name="60% - Accent1 2 3" xfId="498"/>
    <cellStyle name="60% - Accent1 2 4" xfId="499"/>
    <cellStyle name="60% - Accent1 2 5" xfId="500"/>
    <cellStyle name="60% - Accent1 2 6" xfId="501"/>
    <cellStyle name="60% - Accent1 2 7" xfId="502"/>
    <cellStyle name="60% - Accent1 2 8" xfId="503"/>
    <cellStyle name="60% - Accent1 2 9" xfId="504"/>
    <cellStyle name="60% - Accent1 3" xfId="505"/>
    <cellStyle name="60% - Accent1 4" xfId="506"/>
    <cellStyle name="60% - Accent1 5" xfId="507"/>
    <cellStyle name="60% - Accent1 6" xfId="508"/>
    <cellStyle name="60% - Accent1 7" xfId="509"/>
    <cellStyle name="60% - Accent1 8" xfId="510"/>
    <cellStyle name="60% - Accent1 9" xfId="511"/>
    <cellStyle name="60% - Accent2 10" xfId="512"/>
    <cellStyle name="60% - Accent2 11" xfId="513"/>
    <cellStyle name="60% - Accent2 2" xfId="514"/>
    <cellStyle name="60% - Accent2 2 10" xfId="515"/>
    <cellStyle name="60% - Accent2 2 11" xfId="516"/>
    <cellStyle name="60% - Accent2 2 2" xfId="517"/>
    <cellStyle name="60% - Accent2 2 3" xfId="518"/>
    <cellStyle name="60% - Accent2 2 4" xfId="519"/>
    <cellStyle name="60% - Accent2 2 5" xfId="520"/>
    <cellStyle name="60% - Accent2 2 6" xfId="521"/>
    <cellStyle name="60% - Accent2 2 7" xfId="522"/>
    <cellStyle name="60% - Accent2 2 8" xfId="523"/>
    <cellStyle name="60% - Accent2 2 9" xfId="524"/>
    <cellStyle name="60% - Accent2 3" xfId="525"/>
    <cellStyle name="60% - Accent2 4" xfId="526"/>
    <cellStyle name="60% - Accent2 5" xfId="527"/>
    <cellStyle name="60% - Accent2 6" xfId="528"/>
    <cellStyle name="60% - Accent2 7" xfId="529"/>
    <cellStyle name="60% - Accent2 8" xfId="530"/>
    <cellStyle name="60% - Accent2 9" xfId="531"/>
    <cellStyle name="60% - Accent3 10" xfId="532"/>
    <cellStyle name="60% - Accent3 11" xfId="533"/>
    <cellStyle name="60% - Accent3 2" xfId="534"/>
    <cellStyle name="60% - Accent3 2 10" xfId="535"/>
    <cellStyle name="60% - Accent3 2 11" xfId="536"/>
    <cellStyle name="60% - Accent3 2 2" xfId="537"/>
    <cellStyle name="60% - Accent3 2 3" xfId="538"/>
    <cellStyle name="60% - Accent3 2 4" xfId="539"/>
    <cellStyle name="60% - Accent3 2 5" xfId="540"/>
    <cellStyle name="60% - Accent3 2 6" xfId="541"/>
    <cellStyle name="60% - Accent3 2 7" xfId="542"/>
    <cellStyle name="60% - Accent3 2 8" xfId="543"/>
    <cellStyle name="60% - Accent3 2 9" xfId="544"/>
    <cellStyle name="60% - Accent3 3" xfId="545"/>
    <cellStyle name="60% - Accent3 4" xfId="546"/>
    <cellStyle name="60% - Accent3 5" xfId="547"/>
    <cellStyle name="60% - Accent3 6" xfId="548"/>
    <cellStyle name="60% - Accent3 7" xfId="549"/>
    <cellStyle name="60% - Accent3 8" xfId="550"/>
    <cellStyle name="60% - Accent3 9" xfId="551"/>
    <cellStyle name="60% - Accent4 10" xfId="552"/>
    <cellStyle name="60% - Accent4 11" xfId="553"/>
    <cellStyle name="60% - Accent4 2" xfId="554"/>
    <cellStyle name="60% - Accent4 2 10" xfId="555"/>
    <cellStyle name="60% - Accent4 2 11" xfId="556"/>
    <cellStyle name="60% - Accent4 2 2" xfId="557"/>
    <cellStyle name="60% - Accent4 2 3" xfId="558"/>
    <cellStyle name="60% - Accent4 2 4" xfId="559"/>
    <cellStyle name="60% - Accent4 2 5" xfId="560"/>
    <cellStyle name="60% - Accent4 2 6" xfId="561"/>
    <cellStyle name="60% - Accent4 2 7" xfId="562"/>
    <cellStyle name="60% - Accent4 2 8" xfId="563"/>
    <cellStyle name="60% - Accent4 2 9" xfId="564"/>
    <cellStyle name="60% - Accent4 3" xfId="565"/>
    <cellStyle name="60% - Accent4 4" xfId="566"/>
    <cellStyle name="60% - Accent4 5" xfId="567"/>
    <cellStyle name="60% - Accent4 6" xfId="568"/>
    <cellStyle name="60% - Accent4 7" xfId="569"/>
    <cellStyle name="60% - Accent4 8" xfId="570"/>
    <cellStyle name="60% - Accent4 9" xfId="571"/>
    <cellStyle name="60% - Accent5 10" xfId="572"/>
    <cellStyle name="60% - Accent5 11" xfId="573"/>
    <cellStyle name="60% - Accent5 2" xfId="574"/>
    <cellStyle name="60% - Accent5 2 10" xfId="575"/>
    <cellStyle name="60% - Accent5 2 11" xfId="576"/>
    <cellStyle name="60% - Accent5 2 2" xfId="577"/>
    <cellStyle name="60% - Accent5 2 3" xfId="578"/>
    <cellStyle name="60% - Accent5 2 4" xfId="579"/>
    <cellStyle name="60% - Accent5 2 5" xfId="580"/>
    <cellStyle name="60% - Accent5 2 6" xfId="581"/>
    <cellStyle name="60% - Accent5 2 7" xfId="582"/>
    <cellStyle name="60% - Accent5 2 8" xfId="583"/>
    <cellStyle name="60% - Accent5 2 9" xfId="584"/>
    <cellStyle name="60% - Accent5 3" xfId="585"/>
    <cellStyle name="60% - Accent5 4" xfId="586"/>
    <cellStyle name="60% - Accent5 5" xfId="587"/>
    <cellStyle name="60% - Accent5 6" xfId="588"/>
    <cellStyle name="60% - Accent5 7" xfId="589"/>
    <cellStyle name="60% - Accent5 8" xfId="590"/>
    <cellStyle name="60% - Accent5 9" xfId="591"/>
    <cellStyle name="60% - Accent6 10" xfId="592"/>
    <cellStyle name="60% - Accent6 11" xfId="593"/>
    <cellStyle name="60% - Accent6 2" xfId="594"/>
    <cellStyle name="60% - Accent6 2 10" xfId="595"/>
    <cellStyle name="60% - Accent6 2 11" xfId="596"/>
    <cellStyle name="60% - Accent6 2 2" xfId="597"/>
    <cellStyle name="60% - Accent6 2 3" xfId="598"/>
    <cellStyle name="60% - Accent6 2 4" xfId="599"/>
    <cellStyle name="60% - Accent6 2 5" xfId="600"/>
    <cellStyle name="60% - Accent6 2 6" xfId="601"/>
    <cellStyle name="60% - Accent6 2 7" xfId="602"/>
    <cellStyle name="60% - Accent6 2 8" xfId="603"/>
    <cellStyle name="60% - Accent6 2 9" xfId="604"/>
    <cellStyle name="60% - Accent6 3" xfId="605"/>
    <cellStyle name="60% - Accent6 4" xfId="606"/>
    <cellStyle name="60% - Accent6 5" xfId="607"/>
    <cellStyle name="60% - Accent6 6" xfId="608"/>
    <cellStyle name="60% - Accent6 7" xfId="609"/>
    <cellStyle name="60% - Accent6 8" xfId="610"/>
    <cellStyle name="60% - Accent6 9" xfId="611"/>
    <cellStyle name="aaa" xfId="612"/>
    <cellStyle name="Accent1 10" xfId="613"/>
    <cellStyle name="Accent1 11" xfId="614"/>
    <cellStyle name="Accent1 2" xfId="615"/>
    <cellStyle name="Accent1 2 10" xfId="616"/>
    <cellStyle name="Accent1 2 11"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xfId="626"/>
    <cellStyle name="Accent1 4" xfId="627"/>
    <cellStyle name="Accent1 5" xfId="628"/>
    <cellStyle name="Accent1 6" xfId="629"/>
    <cellStyle name="Accent1 7" xfId="630"/>
    <cellStyle name="Accent1 8" xfId="631"/>
    <cellStyle name="Accent1 9" xfId="632"/>
    <cellStyle name="Accent2 10" xfId="633"/>
    <cellStyle name="Accent2 11" xfId="634"/>
    <cellStyle name="Accent2 2" xfId="635"/>
    <cellStyle name="Accent2 2 10" xfId="636"/>
    <cellStyle name="Accent2 2 11" xfId="637"/>
    <cellStyle name="Accent2 2 2" xfId="638"/>
    <cellStyle name="Accent2 2 3" xfId="639"/>
    <cellStyle name="Accent2 2 4" xfId="640"/>
    <cellStyle name="Accent2 2 5" xfId="641"/>
    <cellStyle name="Accent2 2 6" xfId="642"/>
    <cellStyle name="Accent2 2 7" xfId="643"/>
    <cellStyle name="Accent2 2 8" xfId="644"/>
    <cellStyle name="Accent2 2 9" xfId="645"/>
    <cellStyle name="Accent2 3" xfId="646"/>
    <cellStyle name="Accent2 4" xfId="647"/>
    <cellStyle name="Accent2 5" xfId="648"/>
    <cellStyle name="Accent2 6" xfId="649"/>
    <cellStyle name="Accent2 7" xfId="650"/>
    <cellStyle name="Accent2 8" xfId="651"/>
    <cellStyle name="Accent2 9" xfId="652"/>
    <cellStyle name="Accent3 10" xfId="653"/>
    <cellStyle name="Accent3 11" xfId="654"/>
    <cellStyle name="Accent3 2" xfId="655"/>
    <cellStyle name="Accent3 2 10" xfId="656"/>
    <cellStyle name="Accent3 2 11" xfId="657"/>
    <cellStyle name="Accent3 2 2" xfId="658"/>
    <cellStyle name="Accent3 2 3" xfId="659"/>
    <cellStyle name="Accent3 2 4" xfId="660"/>
    <cellStyle name="Accent3 2 5" xfId="661"/>
    <cellStyle name="Accent3 2 6" xfId="662"/>
    <cellStyle name="Accent3 2 7" xfId="663"/>
    <cellStyle name="Accent3 2 8" xfId="664"/>
    <cellStyle name="Accent3 2 9" xfId="665"/>
    <cellStyle name="Accent3 3" xfId="666"/>
    <cellStyle name="Accent3 4" xfId="667"/>
    <cellStyle name="Accent3 5" xfId="668"/>
    <cellStyle name="Accent3 6" xfId="669"/>
    <cellStyle name="Accent3 7" xfId="670"/>
    <cellStyle name="Accent3 8" xfId="671"/>
    <cellStyle name="Accent3 9" xfId="672"/>
    <cellStyle name="Accent4 10" xfId="673"/>
    <cellStyle name="Accent4 11" xfId="674"/>
    <cellStyle name="Accent4 2" xfId="675"/>
    <cellStyle name="Accent4 2 10" xfId="676"/>
    <cellStyle name="Accent4 2 11" xfId="677"/>
    <cellStyle name="Accent4 2 2" xfId="678"/>
    <cellStyle name="Accent4 2 3" xfId="679"/>
    <cellStyle name="Accent4 2 4" xfId="680"/>
    <cellStyle name="Accent4 2 5" xfId="681"/>
    <cellStyle name="Accent4 2 6" xfId="682"/>
    <cellStyle name="Accent4 2 7" xfId="683"/>
    <cellStyle name="Accent4 2 8" xfId="684"/>
    <cellStyle name="Accent4 2 9" xfId="685"/>
    <cellStyle name="Accent4 3" xfId="686"/>
    <cellStyle name="Accent4 4" xfId="687"/>
    <cellStyle name="Accent4 5" xfId="688"/>
    <cellStyle name="Accent4 6" xfId="689"/>
    <cellStyle name="Accent4 7" xfId="690"/>
    <cellStyle name="Accent4 8" xfId="691"/>
    <cellStyle name="Accent4 9" xfId="692"/>
    <cellStyle name="Accent5 10" xfId="693"/>
    <cellStyle name="Accent5 11" xfId="694"/>
    <cellStyle name="Accent5 2" xfId="695"/>
    <cellStyle name="Accent5 2 10" xfId="696"/>
    <cellStyle name="Accent5 2 11" xfId="697"/>
    <cellStyle name="Accent5 2 2" xfId="698"/>
    <cellStyle name="Accent5 2 3" xfId="699"/>
    <cellStyle name="Accent5 2 4" xfId="700"/>
    <cellStyle name="Accent5 2 5" xfId="701"/>
    <cellStyle name="Accent5 2 6" xfId="702"/>
    <cellStyle name="Accent5 2 7" xfId="703"/>
    <cellStyle name="Accent5 2 8" xfId="704"/>
    <cellStyle name="Accent5 2 9" xfId="705"/>
    <cellStyle name="Accent5 3" xfId="706"/>
    <cellStyle name="Accent5 4" xfId="707"/>
    <cellStyle name="Accent5 5" xfId="708"/>
    <cellStyle name="Accent5 6" xfId="709"/>
    <cellStyle name="Accent5 7" xfId="710"/>
    <cellStyle name="Accent5 8" xfId="711"/>
    <cellStyle name="Accent5 9" xfId="712"/>
    <cellStyle name="Accent6 10" xfId="713"/>
    <cellStyle name="Accent6 11" xfId="714"/>
    <cellStyle name="Accent6 2" xfId="715"/>
    <cellStyle name="Accent6 2 10" xfId="716"/>
    <cellStyle name="Accent6 2 11" xfId="717"/>
    <cellStyle name="Accent6 2 2" xfId="718"/>
    <cellStyle name="Accent6 2 3" xfId="719"/>
    <cellStyle name="Accent6 2 4" xfId="720"/>
    <cellStyle name="Accent6 2 5" xfId="721"/>
    <cellStyle name="Accent6 2 6" xfId="722"/>
    <cellStyle name="Accent6 2 7" xfId="723"/>
    <cellStyle name="Accent6 2 8" xfId="724"/>
    <cellStyle name="Accent6 2 9" xfId="725"/>
    <cellStyle name="Accent6 3" xfId="726"/>
    <cellStyle name="Accent6 4" xfId="727"/>
    <cellStyle name="Accent6 5" xfId="728"/>
    <cellStyle name="Accent6 6" xfId="729"/>
    <cellStyle name="Accent6 7" xfId="730"/>
    <cellStyle name="Accent6 8" xfId="731"/>
    <cellStyle name="Accent6 9" xfId="732"/>
    <cellStyle name="AutoFormat-Optionen" xfId="733"/>
    <cellStyle name="AxeHor" xfId="734"/>
    <cellStyle name="Bad 10" xfId="735"/>
    <cellStyle name="Bad 11" xfId="736"/>
    <cellStyle name="Bad 2" xfId="737"/>
    <cellStyle name="Bad 2 10" xfId="738"/>
    <cellStyle name="Bad 2 11" xfId="739"/>
    <cellStyle name="Bad 2 2" xfId="740"/>
    <cellStyle name="Bad 2 3" xfId="741"/>
    <cellStyle name="Bad 2 4" xfId="742"/>
    <cellStyle name="Bad 2 5" xfId="743"/>
    <cellStyle name="Bad 2 6" xfId="744"/>
    <cellStyle name="Bad 2 7" xfId="745"/>
    <cellStyle name="Bad 2 8" xfId="746"/>
    <cellStyle name="Bad 2 9" xfId="747"/>
    <cellStyle name="Bad 3" xfId="748"/>
    <cellStyle name="Bad 4" xfId="749"/>
    <cellStyle name="Bad 5" xfId="750"/>
    <cellStyle name="Bad 6" xfId="751"/>
    <cellStyle name="Bad 7" xfId="752"/>
    <cellStyle name="Bad 8" xfId="753"/>
    <cellStyle name="Bad 9" xfId="754"/>
    <cellStyle name="CALC Amount" xfId="755"/>
    <cellStyle name="CALC Amount [1]" xfId="756"/>
    <cellStyle name="CALC Amount [2]" xfId="757"/>
    <cellStyle name="CALC Amount Total" xfId="758"/>
    <cellStyle name="CALC Amount Total [1]" xfId="759"/>
    <cellStyle name="CALC Amount Total [1] 10" xfId="1859"/>
    <cellStyle name="CALC Amount Total [1] 11" xfId="1881"/>
    <cellStyle name="CALC Amount Total [1] 12" xfId="1756"/>
    <cellStyle name="CALC Amount Total [1] 13" xfId="1782"/>
    <cellStyle name="CALC Amount Total [1] 14" xfId="1620"/>
    <cellStyle name="CALC Amount Total [1] 15" xfId="1395"/>
    <cellStyle name="CALC Amount Total [1] 2" xfId="2022"/>
    <cellStyle name="CALC Amount Total [1] 3" xfId="2025"/>
    <cellStyle name="CALC Amount Total [1] 4" xfId="1418"/>
    <cellStyle name="CALC Amount Total [1] 5" xfId="1398"/>
    <cellStyle name="CALC Amount Total [1] 6" xfId="1862"/>
    <cellStyle name="CALC Amount Total [1] 7" xfId="1401"/>
    <cellStyle name="CALC Amount Total [1] 8" xfId="1765"/>
    <cellStyle name="CALC Amount Total [1] 9" xfId="1407"/>
    <cellStyle name="CALC Amount Total [2]" xfId="760"/>
    <cellStyle name="CALC Amount Total [2] 10" xfId="1763"/>
    <cellStyle name="CALC Amount Total [2] 11" xfId="1460"/>
    <cellStyle name="CALC Amount Total [2] 12" xfId="1337"/>
    <cellStyle name="CALC Amount Total [2] 13" xfId="1396"/>
    <cellStyle name="CALC Amount Total [2] 14" xfId="1621"/>
    <cellStyle name="CALC Amount Total [2] 15" xfId="1877"/>
    <cellStyle name="CALC Amount Total [2] 2" xfId="2021"/>
    <cellStyle name="CALC Amount Total [2] 3" xfId="2026"/>
    <cellStyle name="CALC Amount Total [2] 4" xfId="1419"/>
    <cellStyle name="CALC Amount Total [2] 5" xfId="1399"/>
    <cellStyle name="CALC Amount Total [2] 6" xfId="1766"/>
    <cellStyle name="CALC Amount Total [2] 7" xfId="1402"/>
    <cellStyle name="CALC Amount Total [2] 8" xfId="1358"/>
    <cellStyle name="CALC Amount Total [2] 9" xfId="1408"/>
    <cellStyle name="CALC Amount Total 10" xfId="1406"/>
    <cellStyle name="CALC Amount Total 11" xfId="1356"/>
    <cellStyle name="CALC Amount Total 12" xfId="1785"/>
    <cellStyle name="CALC Amount Total 13" xfId="1853"/>
    <cellStyle name="CALC Amount Total 14" xfId="1797"/>
    <cellStyle name="CALC Amount Total 15" xfId="1878"/>
    <cellStyle name="CALC Amount Total 16" xfId="1619"/>
    <cellStyle name="CALC Amount Total 17" xfId="1781"/>
    <cellStyle name="CALC Amount Total 2" xfId="2023"/>
    <cellStyle name="CALC Amount Total 3" xfId="2024"/>
    <cellStyle name="CALC Amount Total 4" xfId="1417"/>
    <cellStyle name="CALC Amount Total 5" xfId="1773"/>
    <cellStyle name="CALC Amount Total 6" xfId="1397"/>
    <cellStyle name="CALC Amount Total 7" xfId="1359"/>
    <cellStyle name="CALC Amount Total 8" xfId="1400"/>
    <cellStyle name="CALC Amount Total 9" xfId="1861"/>
    <cellStyle name="CALC Amount Total_Sheet1" xfId="761"/>
    <cellStyle name="CALC Currency" xfId="762"/>
    <cellStyle name="CALC Currency [1]" xfId="763"/>
    <cellStyle name="CALC Currency [2]" xfId="764"/>
    <cellStyle name="CALC Currency Total" xfId="765"/>
    <cellStyle name="CALC Currency Total [1]" xfId="766"/>
    <cellStyle name="CALC Currency Total [1] 10" xfId="1749"/>
    <cellStyle name="CALC Currency Total [1] 11" xfId="1499"/>
    <cellStyle name="CALC Currency Total [1] 12" xfId="1311"/>
    <cellStyle name="CALC Currency Total [1] 13" xfId="1394"/>
    <cellStyle name="CALC Currency Total [1] 14" xfId="1642"/>
    <cellStyle name="CALC Currency Total [1] 15" xfId="1775"/>
    <cellStyle name="CALC Currency Total [1] 2" xfId="2019"/>
    <cellStyle name="CALC Currency Total [1] 3" xfId="2028"/>
    <cellStyle name="CALC Currency Total [1] 4" xfId="1424"/>
    <cellStyle name="CALC Currency Total [1] 5" xfId="1404"/>
    <cellStyle name="CALC Currency Total [1] 6" xfId="1764"/>
    <cellStyle name="CALC Currency Total [1] 7" xfId="1882"/>
    <cellStyle name="CALC Currency Total [1] 8" xfId="1854"/>
    <cellStyle name="CALC Currency Total [1] 9" xfId="1469"/>
    <cellStyle name="CALC Currency Total [2]" xfId="767"/>
    <cellStyle name="CALC Currency Total [2] 10" xfId="1323"/>
    <cellStyle name="CALC Currency Total [2] 11" xfId="1503"/>
    <cellStyle name="CALC Currency Total [2] 12" xfId="1307"/>
    <cellStyle name="CALC Currency Total [2] 13" xfId="1876"/>
    <cellStyle name="CALC Currency Total [2] 14" xfId="1663"/>
    <cellStyle name="CALC Currency Total [2] 15" xfId="1378"/>
    <cellStyle name="CALC Currency Total [2] 2" xfId="2018"/>
    <cellStyle name="CALC Currency Total [2] 3" xfId="2029"/>
    <cellStyle name="CALC Currency Total [2] 4" xfId="1425"/>
    <cellStyle name="CALC Currency Total [2] 5" xfId="1405"/>
    <cellStyle name="CALC Currency Total [2] 6" xfId="1357"/>
    <cellStyle name="CALC Currency Total [2] 7" xfId="1459"/>
    <cellStyle name="CALC Currency Total [2] 8" xfId="1339"/>
    <cellStyle name="CALC Currency Total [2] 9" xfId="1796"/>
    <cellStyle name="CALC Currency Total 10" xfId="1787"/>
    <cellStyle name="CALC Currency Total 11" xfId="1852"/>
    <cellStyle name="CALC Currency Total 12" xfId="1798"/>
    <cellStyle name="CALC Currency Total 13" xfId="1844"/>
    <cellStyle name="CALC Currency Total 14" xfId="1514"/>
    <cellStyle name="CALC Currency Total 15" xfId="1780"/>
    <cellStyle name="CALC Currency Total 16" xfId="2199"/>
    <cellStyle name="CALC Currency Total 17" xfId="1875"/>
    <cellStyle name="CALC Currency Total 2" xfId="2020"/>
    <cellStyle name="CALC Currency Total 3" xfId="2027"/>
    <cellStyle name="CALC Currency Total 4" xfId="1423"/>
    <cellStyle name="CALC Currency Total 5" xfId="1374"/>
    <cellStyle name="CALC Currency Total 6" xfId="1403"/>
    <cellStyle name="CALC Currency Total 7" xfId="1860"/>
    <cellStyle name="CALC Currency Total 8" xfId="1409"/>
    <cellStyle name="CALC Currency Total 9" xfId="1355"/>
    <cellStyle name="CALC Currency Total_Sheet1" xfId="768"/>
    <cellStyle name="CALC Date Long" xfId="769"/>
    <cellStyle name="CALC Date Short" xfId="770"/>
    <cellStyle name="CALC Percent" xfId="771"/>
    <cellStyle name="CALC Percent [1]" xfId="772"/>
    <cellStyle name="CALC Percent [2]" xfId="773"/>
    <cellStyle name="CALC Percent Total" xfId="774"/>
    <cellStyle name="CALC Percent Total [1]" xfId="775"/>
    <cellStyle name="CALC Percent Total [1] 10" xfId="1321"/>
    <cellStyle name="CALC Percent Total [1] 11" xfId="1516"/>
    <cellStyle name="CALC Percent Total [1] 12" xfId="1298"/>
    <cellStyle name="CALC Percent Total [1] 13" xfId="1393"/>
    <cellStyle name="CALC Percent Total [1] 14" xfId="1665"/>
    <cellStyle name="CALC Percent Total [1] 15" xfId="1774"/>
    <cellStyle name="CALC Percent Total [1] 2" xfId="2016"/>
    <cellStyle name="CALC Percent Total [1] 3" xfId="2031"/>
    <cellStyle name="CALC Percent Total [1] 4" xfId="1432"/>
    <cellStyle name="CALC Percent Total [1] 5" xfId="1411"/>
    <cellStyle name="CALC Percent Total [1] 6" xfId="1762"/>
    <cellStyle name="CALC Percent Total [1] 7" xfId="1461"/>
    <cellStyle name="CALC Percent Total [1] 8" xfId="1336"/>
    <cellStyle name="CALC Percent Total [1] 9" xfId="1470"/>
    <cellStyle name="CALC Percent Total [2]" xfId="776"/>
    <cellStyle name="CALC Percent Total [2] 10" xfId="1320"/>
    <cellStyle name="CALC Percent Total [2] 11" xfId="1517"/>
    <cellStyle name="CALC Percent Total [2] 12" xfId="1834"/>
    <cellStyle name="CALC Percent Total [2] 13" xfId="1874"/>
    <cellStyle name="CALC Percent Total [2] 14" xfId="1666"/>
    <cellStyle name="CALC Percent Total [2] 15" xfId="1377"/>
    <cellStyle name="CALC Percent Total [2] 2" xfId="2015"/>
    <cellStyle name="CALC Percent Total [2] 3" xfId="2032"/>
    <cellStyle name="CALC Percent Total [2] 4" xfId="1433"/>
    <cellStyle name="CALC Percent Total [2] 5" xfId="1412"/>
    <cellStyle name="CALC Percent Total [2] 6" xfId="1354"/>
    <cellStyle name="CALC Percent Total [2] 7" xfId="1788"/>
    <cellStyle name="CALC Percent Total [2] 8" xfId="1851"/>
    <cellStyle name="CALC Percent Total [2] 9" xfId="1799"/>
    <cellStyle name="CALC Percent Total 10" xfId="1891"/>
    <cellStyle name="CALC Percent Total 11" xfId="1747"/>
    <cellStyle name="CALC Percent Total 12" xfId="1515"/>
    <cellStyle name="CALC Percent Total 13" xfId="1737"/>
    <cellStyle name="CALC Percent Total 14" xfId="1552"/>
    <cellStyle name="CALC Percent Total 15" xfId="1779"/>
    <cellStyle name="CALC Percent Total 16" xfId="1664"/>
    <cellStyle name="CALC Percent Total 17" xfId="1869"/>
    <cellStyle name="CALC Percent Total 2" xfId="2017"/>
    <cellStyle name="CALC Percent Total 3" xfId="2030"/>
    <cellStyle name="CALC Percent Total 4" xfId="1431"/>
    <cellStyle name="CALC Percent Total 5" xfId="1369"/>
    <cellStyle name="CALC Percent Total 6" xfId="1410"/>
    <cellStyle name="CALC Percent Total 7" xfId="1858"/>
    <cellStyle name="CALC Percent Total 8" xfId="1883"/>
    <cellStyle name="CALC Percent Total 9" xfId="1755"/>
    <cellStyle name="CALC Percent Total_Sheet1" xfId="777"/>
    <cellStyle name="Calculation 10" xfId="778"/>
    <cellStyle name="Calculation 10 10" xfId="1746"/>
    <cellStyle name="Calculation 10 11" xfId="1518"/>
    <cellStyle name="Calculation 10 12" xfId="1297"/>
    <cellStyle name="Calculation 10 13" xfId="1392"/>
    <cellStyle name="Calculation 10 14" xfId="1667"/>
    <cellStyle name="Calculation 10 15" xfId="1376"/>
    <cellStyle name="Calculation 10 2" xfId="2014"/>
    <cellStyle name="Calculation 10 3" xfId="2033"/>
    <cellStyle name="Calculation 10 4" xfId="1434"/>
    <cellStyle name="Calculation 10 5" xfId="1413"/>
    <cellStyle name="Calculation 10 6" xfId="1761"/>
    <cellStyle name="Calculation 10 7" xfId="1462"/>
    <cellStyle name="Calculation 10 8" xfId="1850"/>
    <cellStyle name="Calculation 10 9" xfId="1471"/>
    <cellStyle name="Calculation 11" xfId="779"/>
    <cellStyle name="Calculation 11 10" xfId="1319"/>
    <cellStyle name="Calculation 11 11" xfId="1519"/>
    <cellStyle name="Calculation 11 12" xfId="1833"/>
    <cellStyle name="Calculation 11 13" xfId="1873"/>
    <cellStyle name="Calculation 11 14" xfId="1668"/>
    <cellStyle name="Calculation 11 15" xfId="1868"/>
    <cellStyle name="Calculation 11 2" xfId="2013"/>
    <cellStyle name="Calculation 11 3" xfId="2034"/>
    <cellStyle name="Calculation 11 4" xfId="1435"/>
    <cellStyle name="Calculation 11 5" xfId="1414"/>
    <cellStyle name="Calculation 11 6" xfId="1353"/>
    <cellStyle name="Calculation 11 7" xfId="1789"/>
    <cellStyle name="Calculation 11 8" xfId="1753"/>
    <cellStyle name="Calculation 11 9" xfId="1800"/>
    <cellStyle name="Calculation 12" xfId="780"/>
    <cellStyle name="Calculation 12 10" xfId="1843"/>
    <cellStyle name="Calculation 12 11" xfId="1520"/>
    <cellStyle name="Calculation 12 12" xfId="1736"/>
    <cellStyle name="Calculation 12 13" xfId="1778"/>
    <cellStyle name="Calculation 12 14" xfId="1670"/>
    <cellStyle name="Calculation 12 15" xfId="1772"/>
    <cellStyle name="Calculation 12 2" xfId="2012"/>
    <cellStyle name="Calculation 12 3" xfId="2035"/>
    <cellStyle name="Calculation 12 4" xfId="1436"/>
    <cellStyle name="Calculation 12 5" xfId="1415"/>
    <cellStyle name="Calculation 12 6" xfId="1857"/>
    <cellStyle name="Calculation 12 7" xfId="1884"/>
    <cellStyle name="Calculation 12 8" xfId="1335"/>
    <cellStyle name="Calculation 12 9" xfId="1892"/>
    <cellStyle name="Calculation 2" xfId="781"/>
    <cellStyle name="Calculation 2 10" xfId="782"/>
    <cellStyle name="Calculation 2 10 10" xfId="1318"/>
    <cellStyle name="Calculation 2 10 11" xfId="1522"/>
    <cellStyle name="Calculation 2 10 12" xfId="1832"/>
    <cellStyle name="Calculation 2 10 13" xfId="1872"/>
    <cellStyle name="Calculation 2 10 14" xfId="1672"/>
    <cellStyle name="Calculation 2 10 15" xfId="1867"/>
    <cellStyle name="Calculation 2 10 2" xfId="2010"/>
    <cellStyle name="Calculation 2 10 3" xfId="2037"/>
    <cellStyle name="Calculation 2 10 4" xfId="1438"/>
    <cellStyle name="Calculation 2 10 5" xfId="1420"/>
    <cellStyle name="Calculation 2 10 6" xfId="1352"/>
    <cellStyle name="Calculation 2 10 7" xfId="1790"/>
    <cellStyle name="Calculation 2 10 8" xfId="1752"/>
    <cellStyle name="Calculation 2 10 9" xfId="1801"/>
    <cellStyle name="Calculation 2 11" xfId="783"/>
    <cellStyle name="Calculation 2 11 10" xfId="1842"/>
    <cellStyle name="Calculation 2 11 11" xfId="1523"/>
    <cellStyle name="Calculation 2 11 12" xfId="1735"/>
    <cellStyle name="Calculation 2 11 13" xfId="1777"/>
    <cellStyle name="Calculation 2 11 14" xfId="1673"/>
    <cellStyle name="Calculation 2 11 15" xfId="1771"/>
    <cellStyle name="Calculation 2 11 2" xfId="2009"/>
    <cellStyle name="Calculation 2 11 3" xfId="2038"/>
    <cellStyle name="Calculation 2 11 4" xfId="1439"/>
    <cellStyle name="Calculation 2 11 5" xfId="1421"/>
    <cellStyle name="Calculation 2 11 6" xfId="1856"/>
    <cellStyle name="Calculation 2 11 7" xfId="1885"/>
    <cellStyle name="Calculation 2 11 8" xfId="1334"/>
    <cellStyle name="Calculation 2 11 9" xfId="1893"/>
    <cellStyle name="Calculation 2 12" xfId="2011"/>
    <cellStyle name="Calculation 2 13" xfId="2036"/>
    <cellStyle name="Calculation 2 14" xfId="1437"/>
    <cellStyle name="Calculation 2 15" xfId="1416"/>
    <cellStyle name="Calculation 2 16" xfId="1760"/>
    <cellStyle name="Calculation 2 17" xfId="1463"/>
    <cellStyle name="Calculation 2 18" xfId="1849"/>
    <cellStyle name="Calculation 2 19" xfId="1472"/>
    <cellStyle name="Calculation 2 2" xfId="784"/>
    <cellStyle name="Calculation 2 2 10" xfId="1744"/>
    <cellStyle name="Calculation 2 2 11" xfId="1524"/>
    <cellStyle name="Calculation 2 2 12" xfId="1295"/>
    <cellStyle name="Calculation 2 2 13" xfId="1390"/>
    <cellStyle name="Calculation 2 2 14" xfId="1674"/>
    <cellStyle name="Calculation 2 2 15" xfId="1866"/>
    <cellStyle name="Calculation 2 2 2" xfId="2008"/>
    <cellStyle name="Calculation 2 2 3" xfId="2039"/>
    <cellStyle name="Calculation 2 2 4" xfId="1440"/>
    <cellStyle name="Calculation 2 2 5" xfId="1422"/>
    <cellStyle name="Calculation 2 2 6" xfId="1759"/>
    <cellStyle name="Calculation 2 2 7" xfId="1464"/>
    <cellStyle name="Calculation 2 2 8" xfId="1848"/>
    <cellStyle name="Calculation 2 2 9" xfId="1473"/>
    <cellStyle name="Calculation 2 20" xfId="1745"/>
    <cellStyle name="Calculation 2 21" xfId="1521"/>
    <cellStyle name="Calculation 2 22" xfId="1296"/>
    <cellStyle name="Calculation 2 23" xfId="1391"/>
    <cellStyle name="Calculation 2 24" xfId="1671"/>
    <cellStyle name="Calculation 2 25" xfId="1375"/>
    <cellStyle name="Calculation 2 3" xfId="785"/>
    <cellStyle name="Calculation 2 3 10" xfId="1317"/>
    <cellStyle name="Calculation 2 3 11" xfId="1525"/>
    <cellStyle name="Calculation 2 3 12" xfId="1831"/>
    <cellStyle name="Calculation 2 3 13" xfId="1389"/>
    <cellStyle name="Calculation 2 3 14" xfId="2330"/>
    <cellStyle name="Calculation 2 3 15" xfId="1770"/>
    <cellStyle name="Calculation 2 3 2" xfId="2007"/>
    <cellStyle name="Calculation 2 3 3" xfId="2040"/>
    <cellStyle name="Calculation 2 3 4" xfId="1441"/>
    <cellStyle name="Calculation 2 3 5" xfId="1426"/>
    <cellStyle name="Calculation 2 3 6" xfId="1351"/>
    <cellStyle name="Calculation 2 3 7" xfId="1791"/>
    <cellStyle name="Calculation 2 3 8" xfId="1751"/>
    <cellStyle name="Calculation 2 3 9" xfId="1474"/>
    <cellStyle name="Calculation 2 4" xfId="786"/>
    <cellStyle name="Calculation 2 4 10" xfId="1841"/>
    <cellStyle name="Calculation 2 4 11" xfId="1526"/>
    <cellStyle name="Calculation 2 4 12" xfId="1734"/>
    <cellStyle name="Calculation 2 4 13" xfId="1388"/>
    <cellStyle name="Calculation 2 4 14" xfId="1688"/>
    <cellStyle name="Calculation 2 4 15" xfId="1373"/>
    <cellStyle name="Calculation 2 4 2" xfId="2006"/>
    <cellStyle name="Calculation 2 4 3" xfId="2041"/>
    <cellStyle name="Calculation 2 4 4" xfId="1442"/>
    <cellStyle name="Calculation 2 4 5" xfId="1427"/>
    <cellStyle name="Calculation 2 4 6" xfId="1350"/>
    <cellStyle name="Calculation 2 4 7" xfId="1886"/>
    <cellStyle name="Calculation 2 4 8" xfId="1333"/>
    <cellStyle name="Calculation 2 4 9" xfId="1475"/>
    <cellStyle name="Calculation 2 5" xfId="787"/>
    <cellStyle name="Calculation 2 5 10" xfId="1743"/>
    <cellStyle name="Calculation 2 5 11" xfId="1527"/>
    <cellStyle name="Calculation 2 5 12" xfId="1294"/>
    <cellStyle name="Calculation 2 5 13" xfId="1387"/>
    <cellStyle name="Calculation 2 5 14" xfId="1689"/>
    <cellStyle name="Calculation 2 5 15" xfId="1865"/>
    <cellStyle name="Calculation 2 5 2" xfId="2005"/>
    <cellStyle name="Calculation 2 5 3" xfId="2042"/>
    <cellStyle name="Calculation 2 5 4" xfId="1443"/>
    <cellStyle name="Calculation 2 5 5" xfId="1428"/>
    <cellStyle name="Calculation 2 5 6" xfId="1349"/>
    <cellStyle name="Calculation 2 5 7" xfId="1465"/>
    <cellStyle name="Calculation 2 5 8" xfId="1847"/>
    <cellStyle name="Calculation 2 5 9" xfId="1476"/>
    <cellStyle name="Calculation 2 6" xfId="788"/>
    <cellStyle name="Calculation 2 6 10" xfId="1316"/>
    <cellStyle name="Calculation 2 6 11" xfId="1528"/>
    <cellStyle name="Calculation 2 6 12" xfId="1830"/>
    <cellStyle name="Calculation 2 6 13" xfId="1386"/>
    <cellStyle name="Calculation 2 6 14" xfId="1690"/>
    <cellStyle name="Calculation 2 6 15" xfId="1769"/>
    <cellStyle name="Calculation 2 6 2" xfId="2004"/>
    <cellStyle name="Calculation 2 6 3" xfId="2043"/>
    <cellStyle name="Calculation 2 6 4" xfId="1444"/>
    <cellStyle name="Calculation 2 6 5" xfId="1429"/>
    <cellStyle name="Calculation 2 6 6" xfId="1348"/>
    <cellStyle name="Calculation 2 6 7" xfId="1792"/>
    <cellStyle name="Calculation 2 6 8" xfId="1750"/>
    <cellStyle name="Calculation 2 6 9" xfId="1706"/>
    <cellStyle name="Calculation 2 7" xfId="789"/>
    <cellStyle name="Calculation 2 7 10" xfId="1840"/>
    <cellStyle name="Calculation 2 7 11" xfId="1529"/>
    <cellStyle name="Calculation 2 7 12" xfId="1733"/>
    <cellStyle name="Calculation 2 7 13" xfId="1385"/>
    <cellStyle name="Calculation 2 7 14" xfId="1691"/>
    <cellStyle name="Calculation 2 7 15" xfId="1372"/>
    <cellStyle name="Calculation 2 7 2" xfId="2003"/>
    <cellStyle name="Calculation 2 7 3" xfId="2044"/>
    <cellStyle name="Calculation 2 7 4" xfId="1445"/>
    <cellStyle name="Calculation 2 7 5" xfId="1430"/>
    <cellStyle name="Calculation 2 7 6" xfId="1347"/>
    <cellStyle name="Calculation 2 7 7" xfId="1887"/>
    <cellStyle name="Calculation 2 7 8" xfId="1332"/>
    <cellStyle name="Calculation 2 7 9" xfId="1704"/>
    <cellStyle name="Calculation 2 8" xfId="790"/>
    <cellStyle name="Calculation 2 8 10" xfId="1742"/>
    <cellStyle name="Calculation 2 8 11" xfId="1530"/>
    <cellStyle name="Calculation 2 8 12" xfId="1293"/>
    <cellStyle name="Calculation 2 8 13" xfId="1384"/>
    <cellStyle name="Calculation 2 8 14" xfId="1692"/>
    <cellStyle name="Calculation 2 8 15" xfId="1371"/>
    <cellStyle name="Calculation 2 8 2" xfId="2002"/>
    <cellStyle name="Calculation 2 8 3" xfId="2045"/>
    <cellStyle name="Calculation 2 8 4" xfId="1446"/>
    <cellStyle name="Calculation 2 8 5" xfId="1455"/>
    <cellStyle name="Calculation 2 8 6" xfId="1346"/>
    <cellStyle name="Calculation 2 8 7" xfId="1466"/>
    <cellStyle name="Calculation 2 8 8" xfId="1331"/>
    <cellStyle name="Calculation 2 8 9" xfId="1477"/>
    <cellStyle name="Calculation 2 9" xfId="791"/>
    <cellStyle name="Calculation 2 9 10" xfId="1315"/>
    <cellStyle name="Calculation 2 9 11" xfId="1531"/>
    <cellStyle name="Calculation 2 9 12" xfId="1292"/>
    <cellStyle name="Calculation 2 9 13" xfId="1383"/>
    <cellStyle name="Calculation 2 9 14" xfId="1693"/>
    <cellStyle name="Calculation 2 9 15" xfId="1370"/>
    <cellStyle name="Calculation 2 9 2" xfId="2001"/>
    <cellStyle name="Calculation 2 9 3" xfId="2046"/>
    <cellStyle name="Calculation 2 9 4" xfId="1447"/>
    <cellStyle name="Calculation 2 9 5" xfId="1783"/>
    <cellStyle name="Calculation 2 9 6" xfId="1345"/>
    <cellStyle name="Calculation 2 9 7" xfId="1793"/>
    <cellStyle name="Calculation 2 9 8" xfId="1330"/>
    <cellStyle name="Calculation 2 9 9" xfId="1481"/>
    <cellStyle name="Calculation 3" xfId="792"/>
    <cellStyle name="Calculation 3 10" xfId="1839"/>
    <cellStyle name="Calculation 3 11" xfId="1532"/>
    <cellStyle name="Calculation 3 12" xfId="1291"/>
    <cellStyle name="Calculation 3 13" xfId="1382"/>
    <cellStyle name="Calculation 3 14" xfId="1694"/>
    <cellStyle name="Calculation 3 15" xfId="1368"/>
    <cellStyle name="Calculation 3 2" xfId="2000"/>
    <cellStyle name="Calculation 3 3" xfId="2047"/>
    <cellStyle name="Calculation 3 4" xfId="1448"/>
    <cellStyle name="Calculation 3 5" xfId="1879"/>
    <cellStyle name="Calculation 3 6" xfId="1344"/>
    <cellStyle name="Calculation 3 7" xfId="1888"/>
    <cellStyle name="Calculation 3 8" xfId="1329"/>
    <cellStyle name="Calculation 3 9" xfId="1485"/>
    <cellStyle name="Calculation 4" xfId="793"/>
    <cellStyle name="Calculation 4 10" xfId="1741"/>
    <cellStyle name="Calculation 4 11" xfId="1533"/>
    <cellStyle name="Calculation 4 12" xfId="1290"/>
    <cellStyle name="Calculation 4 13" xfId="1871"/>
    <cellStyle name="Calculation 4 14" xfId="1695"/>
    <cellStyle name="Calculation 4 15" xfId="1367"/>
    <cellStyle name="Calculation 4 2" xfId="1999"/>
    <cellStyle name="Calculation 4 3" xfId="2048"/>
    <cellStyle name="Calculation 4 4" xfId="1449"/>
    <cellStyle name="Calculation 4 5" xfId="1456"/>
    <cellStyle name="Calculation 4 6" xfId="1343"/>
    <cellStyle name="Calculation 4 7" xfId="1467"/>
    <cellStyle name="Calculation 4 8" xfId="1328"/>
    <cellStyle name="Calculation 4 9" xfId="1489"/>
    <cellStyle name="Calculation 5" xfId="794"/>
    <cellStyle name="Calculation 5 10" xfId="1314"/>
    <cellStyle name="Calculation 5 11" xfId="1534"/>
    <cellStyle name="Calculation 5 12" xfId="1289"/>
    <cellStyle name="Calculation 5 13" xfId="1776"/>
    <cellStyle name="Calculation 5 14" xfId="1696"/>
    <cellStyle name="Calculation 5 15" xfId="1366"/>
    <cellStyle name="Calculation 5 2" xfId="1998"/>
    <cellStyle name="Calculation 5 3" xfId="2049"/>
    <cellStyle name="Calculation 5 4" xfId="1450"/>
    <cellStyle name="Calculation 5 5" xfId="1784"/>
    <cellStyle name="Calculation 5 6" xfId="1855"/>
    <cellStyle name="Calculation 5 7" xfId="1794"/>
    <cellStyle name="Calculation 5 8" xfId="1327"/>
    <cellStyle name="Calculation 5 9" xfId="1493"/>
    <cellStyle name="Calculation 6" xfId="795"/>
    <cellStyle name="Calculation 6 10" xfId="1838"/>
    <cellStyle name="Calculation 6 11" xfId="1535"/>
    <cellStyle name="Calculation 6 12" xfId="1288"/>
    <cellStyle name="Calculation 6 13" xfId="1381"/>
    <cellStyle name="Calculation 6 14" xfId="1697"/>
    <cellStyle name="Calculation 6 15" xfId="1365"/>
    <cellStyle name="Calculation 6 2" xfId="1997"/>
    <cellStyle name="Calculation 6 3" xfId="2050"/>
    <cellStyle name="Calculation 6 4" xfId="1451"/>
    <cellStyle name="Calculation 6 5" xfId="1880"/>
    <cellStyle name="Calculation 6 6" xfId="1758"/>
    <cellStyle name="Calculation 6 7" xfId="1889"/>
    <cellStyle name="Calculation 6 8" xfId="1326"/>
    <cellStyle name="Calculation 6 9" xfId="1495"/>
    <cellStyle name="Calculation 7" xfId="796"/>
    <cellStyle name="Calculation 7 10" xfId="1740"/>
    <cellStyle name="Calculation 7 11" xfId="1536"/>
    <cellStyle name="Calculation 7 12" xfId="1287"/>
    <cellStyle name="Calculation 7 13" xfId="1380"/>
    <cellStyle name="Calculation 7 14" xfId="1698"/>
    <cellStyle name="Calculation 7 15" xfId="1364"/>
    <cellStyle name="Calculation 7 2" xfId="1996"/>
    <cellStyle name="Calculation 7 3" xfId="2051"/>
    <cellStyle name="Calculation 7 4" xfId="1452"/>
    <cellStyle name="Calculation 7 5" xfId="1457"/>
    <cellStyle name="Calculation 7 6" xfId="1342"/>
    <cellStyle name="Calculation 7 7" xfId="1468"/>
    <cellStyle name="Calculation 7 8" xfId="1325"/>
    <cellStyle name="Calculation 7 9" xfId="1496"/>
    <cellStyle name="Calculation 8" xfId="797"/>
    <cellStyle name="Calculation 8 10" xfId="1313"/>
    <cellStyle name="Calculation 8 11" xfId="1537"/>
    <cellStyle name="Calculation 8 12" xfId="1286"/>
    <cellStyle name="Calculation 8 13" xfId="1379"/>
    <cellStyle name="Calculation 8 14" xfId="1699"/>
    <cellStyle name="Calculation 8 15" xfId="1864"/>
    <cellStyle name="Calculation 8 2" xfId="1995"/>
    <cellStyle name="Calculation 8 3" xfId="2052"/>
    <cellStyle name="Calculation 8 4" xfId="1453"/>
    <cellStyle name="Calculation 8 5" xfId="1458"/>
    <cellStyle name="Calculation 8 6" xfId="1341"/>
    <cellStyle name="Calculation 8 7" xfId="1795"/>
    <cellStyle name="Calculation 8 8" xfId="1324"/>
    <cellStyle name="Calculation 8 9" xfId="1497"/>
    <cellStyle name="Calculation 9" xfId="798"/>
    <cellStyle name="Calculation 9 10" xfId="1312"/>
    <cellStyle name="Calculation 9 11" xfId="1538"/>
    <cellStyle name="Calculation 9 12" xfId="1285"/>
    <cellStyle name="Calculation 9 13" xfId="1870"/>
    <cellStyle name="Calculation 9 14" xfId="1700"/>
    <cellStyle name="Calculation 9 15" xfId="1768"/>
    <cellStyle name="Calculation 9 2" xfId="1994"/>
    <cellStyle name="Calculation 9 3" xfId="2053"/>
    <cellStyle name="Calculation 9 4" xfId="1454"/>
    <cellStyle name="Calculation 9 5" xfId="1786"/>
    <cellStyle name="Calculation 9 6" xfId="1340"/>
    <cellStyle name="Calculation 9 7" xfId="1890"/>
    <cellStyle name="Calculation 9 8" xfId="1846"/>
    <cellStyle name="Calculation 9 9" xfId="1498"/>
    <cellStyle name="Check Cell 10" xfId="799"/>
    <cellStyle name="Check Cell 10 2" xfId="800"/>
    <cellStyle name="Check Cell 10 3" xfId="801"/>
    <cellStyle name="Check Cell 11" xfId="802"/>
    <cellStyle name="Check Cell 11 2" xfId="803"/>
    <cellStyle name="Check Cell 11 3" xfId="804"/>
    <cellStyle name="Check Cell 2" xfId="805"/>
    <cellStyle name="Check Cell 2 10" xfId="806"/>
    <cellStyle name="Check Cell 2 10 2" xfId="807"/>
    <cellStyle name="Check Cell 2 10 3" xfId="808"/>
    <cellStyle name="Check Cell 2 11" xfId="809"/>
    <cellStyle name="Check Cell 2 11 2" xfId="810"/>
    <cellStyle name="Check Cell 2 11 3" xfId="811"/>
    <cellStyle name="Check Cell 2 12" xfId="812"/>
    <cellStyle name="Check Cell 2 13" xfId="813"/>
    <cellStyle name="Check Cell 2 14" xfId="1902"/>
    <cellStyle name="Check Cell 2 2" xfId="814"/>
    <cellStyle name="Check Cell 2 2 2" xfId="815"/>
    <cellStyle name="Check Cell 2 2 3" xfId="816"/>
    <cellStyle name="Check Cell 2 3" xfId="817"/>
    <cellStyle name="Check Cell 2 3 2" xfId="818"/>
    <cellStyle name="Check Cell 2 3 3" xfId="819"/>
    <cellStyle name="Check Cell 2 4" xfId="820"/>
    <cellStyle name="Check Cell 2 4 2" xfId="821"/>
    <cellStyle name="Check Cell 2 4 3" xfId="822"/>
    <cellStyle name="Check Cell 2 5" xfId="823"/>
    <cellStyle name="Check Cell 2 5 2" xfId="824"/>
    <cellStyle name="Check Cell 2 5 3" xfId="825"/>
    <cellStyle name="Check Cell 2 6" xfId="826"/>
    <cellStyle name="Check Cell 2 6 2" xfId="827"/>
    <cellStyle name="Check Cell 2 6 3" xfId="828"/>
    <cellStyle name="Check Cell 2 7" xfId="829"/>
    <cellStyle name="Check Cell 2 7 2" xfId="830"/>
    <cellStyle name="Check Cell 2 7 3" xfId="831"/>
    <cellStyle name="Check Cell 2 8" xfId="832"/>
    <cellStyle name="Check Cell 2 8 2" xfId="833"/>
    <cellStyle name="Check Cell 2 8 3" xfId="834"/>
    <cellStyle name="Check Cell 2 9" xfId="835"/>
    <cellStyle name="Check Cell 2 9 2" xfId="836"/>
    <cellStyle name="Check Cell 2 9 3" xfId="837"/>
    <cellStyle name="Check Cell 3" xfId="838"/>
    <cellStyle name="Check Cell 3 2" xfId="839"/>
    <cellStyle name="Check Cell 3 3" xfId="840"/>
    <cellStyle name="Check Cell 4" xfId="841"/>
    <cellStyle name="Check Cell 4 2" xfId="842"/>
    <cellStyle name="Check Cell 4 3" xfId="843"/>
    <cellStyle name="Check Cell 5" xfId="844"/>
    <cellStyle name="Check Cell 5 2" xfId="845"/>
    <cellStyle name="Check Cell 5 3" xfId="846"/>
    <cellStyle name="Check Cell 6" xfId="847"/>
    <cellStyle name="Check Cell 6 2" xfId="848"/>
    <cellStyle name="Check Cell 6 3" xfId="849"/>
    <cellStyle name="Check Cell 7" xfId="850"/>
    <cellStyle name="Check Cell 7 2" xfId="851"/>
    <cellStyle name="Check Cell 7 3" xfId="852"/>
    <cellStyle name="Check Cell 8" xfId="853"/>
    <cellStyle name="Check Cell 8 2" xfId="854"/>
    <cellStyle name="Check Cell 8 3" xfId="855"/>
    <cellStyle name="Check Cell 9" xfId="856"/>
    <cellStyle name="Check Cell 9 2" xfId="857"/>
    <cellStyle name="Check Cell 9 3" xfId="858"/>
    <cellStyle name="CIL" xfId="859"/>
    <cellStyle name="CIU" xfId="860"/>
    <cellStyle name="Comma 2" xfId="861"/>
    <cellStyle name="Cur" xfId="862"/>
    <cellStyle name="Currency 2" xfId="1898"/>
    <cellStyle name="Currency 4" xfId="863"/>
    <cellStyle name="Currency 5" xfId="864"/>
    <cellStyle name="Currency-Denomination" xfId="865"/>
    <cellStyle name="DATA Amount" xfId="866"/>
    <cellStyle name="DATA Amount [1]" xfId="867"/>
    <cellStyle name="DATA Amount [1] 10" xfId="1727"/>
    <cellStyle name="DATA Amount [1] 11" xfId="1585"/>
    <cellStyle name="DATA Amount [1] 12" xfId="1265"/>
    <cellStyle name="DATA Amount [1] 13" xfId="1362"/>
    <cellStyle name="DATA Amount [1] 14" xfId="2510"/>
    <cellStyle name="DATA Amount [1] 15" xfId="1728"/>
    <cellStyle name="DATA Amount [1] 2" xfId="1992"/>
    <cellStyle name="DATA Amount [1] 3" xfId="2055"/>
    <cellStyle name="DATA Amount [1] 4" xfId="1479"/>
    <cellStyle name="DATA Amount [1] 5" xfId="1501"/>
    <cellStyle name="DATA Amount [1] 6" xfId="1309"/>
    <cellStyle name="DATA Amount [1] 7" xfId="1540"/>
    <cellStyle name="DATA Amount [1] 8" xfId="1284"/>
    <cellStyle name="DATA Amount [1] 9" xfId="1554"/>
    <cellStyle name="DATA Amount [2]" xfId="868"/>
    <cellStyle name="DATA Amount [2] 10" xfId="1278"/>
    <cellStyle name="DATA Amount [2] 11" xfId="1586"/>
    <cellStyle name="DATA Amount [2] 12" xfId="1813"/>
    <cellStyle name="DATA Amount [2] 13" xfId="1361"/>
    <cellStyle name="DATA Amount [2] 14" xfId="2511"/>
    <cellStyle name="DATA Amount [2] 15" xfId="1279"/>
    <cellStyle name="DATA Amount [2] 2" xfId="1991"/>
    <cellStyle name="DATA Amount [2] 3" xfId="2056"/>
    <cellStyle name="DATA Amount [2] 4" xfId="1480"/>
    <cellStyle name="DATA Amount [2] 5" xfId="1502"/>
    <cellStyle name="DATA Amount [2] 6" xfId="1308"/>
    <cellStyle name="DATA Amount [2] 7" xfId="1541"/>
    <cellStyle name="DATA Amount [2] 8" xfId="1283"/>
    <cellStyle name="DATA Amount [2] 9" xfId="1555"/>
    <cellStyle name="DATA Amount 10" xfId="1553"/>
    <cellStyle name="DATA Amount 11" xfId="1823"/>
    <cellStyle name="DATA Amount 12" xfId="1584"/>
    <cellStyle name="DATA Amount 13" xfId="1717"/>
    <cellStyle name="DATA Amount 14" xfId="1616"/>
    <cellStyle name="DATA Amount 15" xfId="1363"/>
    <cellStyle name="DATA Amount 16" xfId="2509"/>
    <cellStyle name="DATA Amount 17" xfId="1824"/>
    <cellStyle name="DATA Amount 2" xfId="1993"/>
    <cellStyle name="DATA Amount 3" xfId="2054"/>
    <cellStyle name="DATA Amount 4" xfId="1478"/>
    <cellStyle name="DATA Amount 5" xfId="1757"/>
    <cellStyle name="DATA Amount 6" xfId="1500"/>
    <cellStyle name="DATA Amount 7" xfId="1310"/>
    <cellStyle name="DATA Amount 8" xfId="1539"/>
    <cellStyle name="DATA Amount 9" xfId="1732"/>
    <cellStyle name="DATA Amount_Best Practice Model Disclaimer v1.1" xfId="869"/>
    <cellStyle name="DATA Currency" xfId="870"/>
    <cellStyle name="DATA Currency [1]" xfId="871"/>
    <cellStyle name="DATA Currency [1] 10" xfId="1277"/>
    <cellStyle name="DATA Currency [1] 11" xfId="1588"/>
    <cellStyle name="DATA Currency [1] 12" xfId="1812"/>
    <cellStyle name="DATA Currency [1] 13" xfId="1767"/>
    <cellStyle name="DATA Currency [1] 14" xfId="2513"/>
    <cellStyle name="DATA Currency [1] 15" xfId="1275"/>
    <cellStyle name="DATA Currency [1] 2" xfId="1989"/>
    <cellStyle name="DATA Currency [1] 3" xfId="2058"/>
    <cellStyle name="DATA Currency [1] 4" xfId="1483"/>
    <cellStyle name="DATA Currency [1] 5" xfId="1505"/>
    <cellStyle name="DATA Currency [1] 6" xfId="1305"/>
    <cellStyle name="DATA Currency [1] 7" xfId="1543"/>
    <cellStyle name="DATA Currency [1] 8" xfId="1731"/>
    <cellStyle name="DATA Currency [1] 9" xfId="1557"/>
    <cellStyle name="DATA Currency [2]" xfId="872"/>
    <cellStyle name="DATA Currency [2] 10" xfId="1822"/>
    <cellStyle name="DATA Currency [2] 11" xfId="1589"/>
    <cellStyle name="DATA Currency [2] 12" xfId="1716"/>
    <cellStyle name="DATA Currency [2] 13" xfId="1360"/>
    <cellStyle name="DATA Currency [2] 14" xfId="2514"/>
    <cellStyle name="DATA Currency [2] 15" xfId="1819"/>
    <cellStyle name="DATA Currency [2] 2" xfId="1988"/>
    <cellStyle name="DATA Currency [2] 3" xfId="2059"/>
    <cellStyle name="DATA Currency [2] 4" xfId="1484"/>
    <cellStyle name="DATA Currency [2] 5" xfId="1506"/>
    <cellStyle name="DATA Currency [2] 6" xfId="1837"/>
    <cellStyle name="DATA Currency [2] 7" xfId="1544"/>
    <cellStyle name="DATA Currency [2] 8" xfId="1282"/>
    <cellStyle name="DATA Currency [2] 9" xfId="1558"/>
    <cellStyle name="DATA Currency 10" xfId="1556"/>
    <cellStyle name="DATA Currency 11" xfId="1726"/>
    <cellStyle name="DATA Currency 12" xfId="1587"/>
    <cellStyle name="DATA Currency 13" xfId="1264"/>
    <cellStyle name="DATA Currency 14" xfId="1617"/>
    <cellStyle name="DATA Currency 15" xfId="1863"/>
    <cellStyle name="DATA Currency 16" xfId="2512"/>
    <cellStyle name="DATA Currency 17" xfId="1725"/>
    <cellStyle name="DATA Currency 2" xfId="1990"/>
    <cellStyle name="DATA Currency 3" xfId="2057"/>
    <cellStyle name="DATA Currency 4" xfId="1482"/>
    <cellStyle name="DATA Currency 5" xfId="1338"/>
    <cellStyle name="DATA Currency 6" xfId="1504"/>
    <cellStyle name="DATA Currency 7" xfId="1306"/>
    <cellStyle name="DATA Currency 8" xfId="1542"/>
    <cellStyle name="DATA Currency 9" xfId="1828"/>
    <cellStyle name="DATA Currency_Best Practice Model Disclaimer v1.1" xfId="873"/>
    <cellStyle name="DATA Date Long" xfId="874"/>
    <cellStyle name="DATA Date Long 10" xfId="1276"/>
    <cellStyle name="DATA Date Long 11" xfId="1590"/>
    <cellStyle name="DATA Date Long 12" xfId="1263"/>
    <cellStyle name="DATA Date Long 13" xfId="1845"/>
    <cellStyle name="DATA Date Long 14" xfId="2516"/>
    <cellStyle name="DATA Date Long 15" xfId="1721"/>
    <cellStyle name="DATA Date Long 2" xfId="1987"/>
    <cellStyle name="DATA Date Long 3" xfId="2060"/>
    <cellStyle name="DATA Date Long 4" xfId="1486"/>
    <cellStyle name="DATA Date Long 5" xfId="1507"/>
    <cellStyle name="DATA Date Long 6" xfId="1304"/>
    <cellStyle name="DATA Date Long 7" xfId="1545"/>
    <cellStyle name="DATA Date Long 8" xfId="1730"/>
    <cellStyle name="DATA Date Long 9" xfId="1559"/>
    <cellStyle name="DATA Date Short" xfId="875"/>
    <cellStyle name="DATA Date Short 10" xfId="1821"/>
    <cellStyle name="DATA Date Short 11" xfId="1591"/>
    <cellStyle name="DATA Date Short 12" xfId="1701"/>
    <cellStyle name="DATA Date Short 13" xfId="1748"/>
    <cellStyle name="DATA Date Short 14" xfId="2517"/>
    <cellStyle name="DATA Date Short 15" xfId="1273"/>
    <cellStyle name="DATA Date Short 2" xfId="1986"/>
    <cellStyle name="DATA Date Short 3" xfId="2061"/>
    <cellStyle name="DATA Date Short 4" xfId="1487"/>
    <cellStyle name="DATA Date Short 5" xfId="1508"/>
    <cellStyle name="DATA Date Short 6" xfId="1303"/>
    <cellStyle name="DATA Date Short 7" xfId="1546"/>
    <cellStyle name="DATA Date Short 8" xfId="1281"/>
    <cellStyle name="DATA Date Short 9" xfId="1560"/>
    <cellStyle name="DATA List" xfId="876"/>
    <cellStyle name="DATA List 10" xfId="1724"/>
    <cellStyle name="DATA List 11" xfId="1592"/>
    <cellStyle name="DATA List 12" xfId="1259"/>
    <cellStyle name="DATA List 13" xfId="1322"/>
    <cellStyle name="DATA List 14" xfId="2518"/>
    <cellStyle name="DATA List 15" xfId="1818"/>
    <cellStyle name="DATA List 2" xfId="1985"/>
    <cellStyle name="DATA List 3" xfId="2062"/>
    <cellStyle name="DATA List 4" xfId="1488"/>
    <cellStyle name="DATA List 5" xfId="1509"/>
    <cellStyle name="DATA List 6" xfId="1302"/>
    <cellStyle name="DATA List 7" xfId="1547"/>
    <cellStyle name="DATA List 8" xfId="1827"/>
    <cellStyle name="DATA List 9" xfId="1561"/>
    <cellStyle name="DATA Memo" xfId="877"/>
    <cellStyle name="DATA Percent" xfId="878"/>
    <cellStyle name="DATA Percent [1]" xfId="879"/>
    <cellStyle name="DATA Percent [1] 10" xfId="1723"/>
    <cellStyle name="DATA Percent [1] 11" xfId="1594"/>
    <cellStyle name="DATA Percent [1] 12" xfId="1257"/>
    <cellStyle name="DATA Percent [1] 13" xfId="1835"/>
    <cellStyle name="DATA Percent [1] 14" xfId="2520"/>
    <cellStyle name="DATA Percent [1] 15" xfId="1271"/>
    <cellStyle name="DATA Percent [1] 2" xfId="1983"/>
    <cellStyle name="DATA Percent [1] 3" xfId="2064"/>
    <cellStyle name="DATA Percent [1] 4" xfId="1491"/>
    <cellStyle name="DATA Percent [1] 5" xfId="1511"/>
    <cellStyle name="DATA Percent [1] 6" xfId="1301"/>
    <cellStyle name="DATA Percent [1] 7" xfId="1549"/>
    <cellStyle name="DATA Percent [1] 8" xfId="1826"/>
    <cellStyle name="DATA Percent [1] 9" xfId="1702"/>
    <cellStyle name="DATA Percent [2]" xfId="880"/>
    <cellStyle name="DATA Percent [2] 10" xfId="1274"/>
    <cellStyle name="DATA Percent [2] 11" xfId="1595"/>
    <cellStyle name="DATA Percent [2] 12" xfId="1811"/>
    <cellStyle name="DATA Percent [2] 13" xfId="1299"/>
    <cellStyle name="DATA Percent [2] 14" xfId="2521"/>
    <cellStyle name="DATA Percent [2] 15" xfId="1270"/>
    <cellStyle name="DATA Percent [2] 2" xfId="1982"/>
    <cellStyle name="DATA Percent [2] 3" xfId="2065"/>
    <cellStyle name="DATA Percent [2] 4" xfId="1492"/>
    <cellStyle name="DATA Percent [2] 5" xfId="1512"/>
    <cellStyle name="DATA Percent [2] 6" xfId="1836"/>
    <cellStyle name="DATA Percent [2] 7" xfId="1550"/>
    <cellStyle name="DATA Percent [2] 8" xfId="1729"/>
    <cellStyle name="DATA Percent [2] 9" xfId="1705"/>
    <cellStyle name="DATA Percent 10" xfId="1562"/>
    <cellStyle name="DATA Percent 11" xfId="1820"/>
    <cellStyle name="DATA Percent 12" xfId="1593"/>
    <cellStyle name="DATA Percent 13" xfId="1258"/>
    <cellStyle name="DATA Percent 14" xfId="1618"/>
    <cellStyle name="DATA Percent 15" xfId="1738"/>
    <cellStyle name="DATA Percent 16" xfId="2519"/>
    <cellStyle name="DATA Percent 17" xfId="1272"/>
    <cellStyle name="DATA Percent 2" xfId="1984"/>
    <cellStyle name="DATA Percent 3" xfId="2063"/>
    <cellStyle name="DATA Percent 4" xfId="1490"/>
    <cellStyle name="DATA Percent 5" xfId="1754"/>
    <cellStyle name="DATA Percent 6" xfId="1510"/>
    <cellStyle name="DATA Percent 7" xfId="1739"/>
    <cellStyle name="DATA Percent 8" xfId="1548"/>
    <cellStyle name="DATA Percent 9" xfId="1280"/>
    <cellStyle name="DATA Percent_Best Practice Model Disclaimer v1.1" xfId="881"/>
    <cellStyle name="DATA Text" xfId="882"/>
    <cellStyle name="DATA Text 10" xfId="1722"/>
    <cellStyle name="DATA Text 11" xfId="1596"/>
    <cellStyle name="DATA Text 12" xfId="1256"/>
    <cellStyle name="DATA Text 13" xfId="1829"/>
    <cellStyle name="DATA Text 14" xfId="2522"/>
    <cellStyle name="DATA Text 15" xfId="1269"/>
    <cellStyle name="DATA Text 2" xfId="1981"/>
    <cellStyle name="DATA Text 3" xfId="2066"/>
    <cellStyle name="DATA Text 4" xfId="1494"/>
    <cellStyle name="DATA Text 5" xfId="1513"/>
    <cellStyle name="DATA Text 6" xfId="1300"/>
    <cellStyle name="DATA Text 7" xfId="1551"/>
    <cellStyle name="DATA Text 8" xfId="1825"/>
    <cellStyle name="DATA Text 9" xfId="1563"/>
    <cellStyle name="DATA Version" xfId="883"/>
    <cellStyle name="DATA_Amount" xfId="884"/>
    <cellStyle name="Date dd-mmm" xfId="885"/>
    <cellStyle name="Date dd-mmm-yy" xfId="886"/>
    <cellStyle name="Date mmm-yy" xfId="887"/>
    <cellStyle name="Decimal_0dp" xfId="888"/>
    <cellStyle name="Deviant" xfId="889"/>
    <cellStyle name="Double" xfId="890"/>
    <cellStyle name="Euro" xfId="891"/>
    <cellStyle name="Explanatory Text 10" xfId="892"/>
    <cellStyle name="Explanatory Text 11" xfId="893"/>
    <cellStyle name="Explanatory Text 2" xfId="894"/>
    <cellStyle name="Explanatory Text 2 10" xfId="895"/>
    <cellStyle name="Explanatory Text 2 11" xfId="896"/>
    <cellStyle name="Explanatory Text 2 2" xfId="897"/>
    <cellStyle name="Explanatory Text 2 3" xfId="898"/>
    <cellStyle name="Explanatory Text 2 4" xfId="899"/>
    <cellStyle name="Explanatory Text 2 5" xfId="900"/>
    <cellStyle name="Explanatory Text 2 6" xfId="901"/>
    <cellStyle name="Explanatory Text 2 7" xfId="902"/>
    <cellStyle name="Explanatory Text 2 8" xfId="903"/>
    <cellStyle name="Explanatory Text 2 9" xfId="904"/>
    <cellStyle name="Explanatory Text 3" xfId="905"/>
    <cellStyle name="Explanatory Text 4" xfId="906"/>
    <cellStyle name="Explanatory Text 5" xfId="907"/>
    <cellStyle name="Explanatory Text 6" xfId="908"/>
    <cellStyle name="Explanatory Text 7" xfId="909"/>
    <cellStyle name="Explanatory Text 8" xfId="910"/>
    <cellStyle name="Explanatory Text 9" xfId="911"/>
    <cellStyle name="footnote ref" xfId="912"/>
    <cellStyle name="footnote text" xfId="913"/>
    <cellStyle name="Forecast Cell Column Heading" xfId="914"/>
    <cellStyle name="General" xfId="915"/>
    <cellStyle name="Good 10" xfId="916"/>
    <cellStyle name="Good 11" xfId="917"/>
    <cellStyle name="Good 2" xfId="918"/>
    <cellStyle name="Good 2 10" xfId="919"/>
    <cellStyle name="Good 2 11" xfId="920"/>
    <cellStyle name="Good 2 2" xfId="921"/>
    <cellStyle name="Good 2 3" xfId="922"/>
    <cellStyle name="Good 2 4" xfId="923"/>
    <cellStyle name="Good 2 5" xfId="924"/>
    <cellStyle name="Good 2 6" xfId="925"/>
    <cellStyle name="Good 2 7" xfId="926"/>
    <cellStyle name="Good 2 8" xfId="927"/>
    <cellStyle name="Good 2 9" xfId="928"/>
    <cellStyle name="Good 3" xfId="929"/>
    <cellStyle name="Good 4" xfId="930"/>
    <cellStyle name="Good 5" xfId="931"/>
    <cellStyle name="Good 6" xfId="932"/>
    <cellStyle name="Good 7" xfId="933"/>
    <cellStyle name="Good 8" xfId="934"/>
    <cellStyle name="Good 9" xfId="935"/>
    <cellStyle name="HeaderLabel" xfId="936"/>
    <cellStyle name="HeaderText" xfId="937"/>
    <cellStyle name="HEADING 1 10" xfId="938"/>
    <cellStyle name="HEADING 1 11" xfId="939"/>
    <cellStyle name="HEADING 1 2" xfId="940"/>
    <cellStyle name="HEADING 1 3" xfId="941"/>
    <cellStyle name="HEADING 1 4" xfId="942"/>
    <cellStyle name="HEADING 1 5" xfId="943"/>
    <cellStyle name="HEADING 1 6" xfId="944"/>
    <cellStyle name="HEADING 1 7" xfId="945"/>
    <cellStyle name="HEADING 1 8" xfId="946"/>
    <cellStyle name="HEADING 1 9" xfId="947"/>
    <cellStyle name="HEADING 2 10" xfId="948"/>
    <cellStyle name="HEADING 2 11" xfId="949"/>
    <cellStyle name="HEADING 2 2" xfId="950"/>
    <cellStyle name="HEADING 2 3" xfId="951"/>
    <cellStyle name="HEADING 2 4" xfId="952"/>
    <cellStyle name="HEADING 2 5" xfId="953"/>
    <cellStyle name="HEADING 2 6" xfId="954"/>
    <cellStyle name="HEADING 2 7" xfId="955"/>
    <cellStyle name="HEADING 2 8" xfId="956"/>
    <cellStyle name="HEADING 2 9" xfId="957"/>
    <cellStyle name="HEADING 3 10" xfId="958"/>
    <cellStyle name="HEADING 3 11" xfId="959"/>
    <cellStyle name="HEADING 3 2" xfId="960"/>
    <cellStyle name="HEADING 3 3" xfId="961"/>
    <cellStyle name="HEADING 3 4" xfId="962"/>
    <cellStyle name="HEADING 3 5" xfId="963"/>
    <cellStyle name="HEADING 3 6" xfId="964"/>
    <cellStyle name="HEADING 3 7" xfId="965"/>
    <cellStyle name="HEADING 3 8" xfId="966"/>
    <cellStyle name="HEADING 3 9" xfId="967"/>
    <cellStyle name="Heading 4 10" xfId="968"/>
    <cellStyle name="Heading 4 11" xfId="969"/>
    <cellStyle name="Heading 4 2" xfId="970"/>
    <cellStyle name="Heading 4 2 10" xfId="971"/>
    <cellStyle name="Heading 4 2 11" xfId="972"/>
    <cellStyle name="Heading 4 2 2" xfId="973"/>
    <cellStyle name="Heading 4 2 3" xfId="974"/>
    <cellStyle name="Heading 4 2 4" xfId="975"/>
    <cellStyle name="Heading 4 2 5" xfId="976"/>
    <cellStyle name="Heading 4 2 6" xfId="977"/>
    <cellStyle name="Heading 4 2 7" xfId="978"/>
    <cellStyle name="Heading 4 2 8" xfId="979"/>
    <cellStyle name="Heading 4 2 9" xfId="980"/>
    <cellStyle name="Heading 4 3" xfId="981"/>
    <cellStyle name="Heading 4 4" xfId="982"/>
    <cellStyle name="Heading 4 5" xfId="983"/>
    <cellStyle name="Heading 4 6" xfId="984"/>
    <cellStyle name="Heading 4 7" xfId="985"/>
    <cellStyle name="Heading 4 8" xfId="986"/>
    <cellStyle name="Heading 4 9" xfId="987"/>
    <cellStyle name="Heading 5" xfId="988"/>
    <cellStyle name="Heading 6" xfId="989"/>
    <cellStyle name="Heading 7" xfId="990"/>
    <cellStyle name="Heading 8" xfId="991"/>
    <cellStyle name="heading info" xfId="992"/>
    <cellStyle name="heading info 2" xfId="1980"/>
    <cellStyle name="Hyperlink 2" xfId="993"/>
    <cellStyle name="Hyperlink 3" xfId="994"/>
    <cellStyle name="Hyperlink 4" xfId="1896"/>
    <cellStyle name="Hyperlink 5" xfId="995"/>
    <cellStyle name="Hyperlink 7" xfId="996"/>
    <cellStyle name="Information" xfId="997"/>
    <cellStyle name="input 10" xfId="998"/>
    <cellStyle name="input 11" xfId="999"/>
    <cellStyle name="input 2" xfId="1000"/>
    <cellStyle name="Input 2 10" xfId="1001"/>
    <cellStyle name="Input 2 10 10" xfId="2270"/>
    <cellStyle name="Input 2 10 11" xfId="2346"/>
    <cellStyle name="Input 2 10 12" xfId="2431"/>
    <cellStyle name="Input 2 10 13" xfId="2151"/>
    <cellStyle name="Input 2 10 14" xfId="2799"/>
    <cellStyle name="Input 2 10 15" xfId="2420"/>
    <cellStyle name="Input 2 10 2" xfId="1979"/>
    <cellStyle name="Input 2 10 3" xfId="2067"/>
    <cellStyle name="Input 2 10 4" xfId="1564"/>
    <cellStyle name="Input 2 10 5" xfId="1574"/>
    <cellStyle name="Input 2 10 6" xfId="1817"/>
    <cellStyle name="Input 2 10 7" xfId="1894"/>
    <cellStyle name="Input 2 10 8" xfId="1802"/>
    <cellStyle name="Input 2 10 9" xfId="1675"/>
    <cellStyle name="Input 2 11" xfId="1002"/>
    <cellStyle name="Input 2 11 10" xfId="2271"/>
    <cellStyle name="Input 2 11 11" xfId="2347"/>
    <cellStyle name="Input 2 11 12" xfId="2432"/>
    <cellStyle name="Input 2 11 13" xfId="2152"/>
    <cellStyle name="Input 2 11 14" xfId="2800"/>
    <cellStyle name="Input 2 11 15" xfId="2421"/>
    <cellStyle name="Input 2 11 2" xfId="1978"/>
    <cellStyle name="Input 2 11 3" xfId="2068"/>
    <cellStyle name="Input 2 11 4" xfId="1565"/>
    <cellStyle name="Input 2 11 5" xfId="1575"/>
    <cellStyle name="Input 2 11 6" xfId="1720"/>
    <cellStyle name="Input 2 11 7" xfId="1597"/>
    <cellStyle name="Input 2 11 8" xfId="1703"/>
    <cellStyle name="Input 2 11 9" xfId="1676"/>
    <cellStyle name="Input 2 2" xfId="1003"/>
    <cellStyle name="Input 2 2 10" xfId="2272"/>
    <cellStyle name="Input 2 2 11" xfId="2348"/>
    <cellStyle name="Input 2 2 12" xfId="2433"/>
    <cellStyle name="Input 2 2 13" xfId="2246"/>
    <cellStyle name="Input 2 2 14" xfId="2801"/>
    <cellStyle name="Input 2 2 15" xfId="2422"/>
    <cellStyle name="Input 2 2 2" xfId="1977"/>
    <cellStyle name="Input 2 2 3" xfId="2069"/>
    <cellStyle name="Input 2 2 4" xfId="1566"/>
    <cellStyle name="Input 2 2 5" xfId="1576"/>
    <cellStyle name="Input 2 2 6" xfId="1268"/>
    <cellStyle name="Input 2 2 7" xfId="1598"/>
    <cellStyle name="Input 2 2 8" xfId="1245"/>
    <cellStyle name="Input 2 2 9" xfId="1677"/>
    <cellStyle name="Input 2 3" xfId="1004"/>
    <cellStyle name="Input 2 3 10" xfId="2273"/>
    <cellStyle name="Input 2 3 11" xfId="2349"/>
    <cellStyle name="Input 2 3 12" xfId="2434"/>
    <cellStyle name="Input 2 3 13" xfId="2193"/>
    <cellStyle name="Input 2 3 14" xfId="2802"/>
    <cellStyle name="Input 2 3 15" xfId="2423"/>
    <cellStyle name="Input 2 3 2" xfId="1976"/>
    <cellStyle name="Input 2 3 3" xfId="2070"/>
    <cellStyle name="Input 2 3 4" xfId="1567"/>
    <cellStyle name="Input 2 3 5" xfId="1577"/>
    <cellStyle name="Input 2 3 6" xfId="1816"/>
    <cellStyle name="Input 2 3 7" xfId="1599"/>
    <cellStyle name="Input 2 3 8" xfId="1244"/>
    <cellStyle name="Input 2 3 9" xfId="1678"/>
    <cellStyle name="Input 2 4" xfId="1005"/>
    <cellStyle name="Input 2 4 10" xfId="2274"/>
    <cellStyle name="Input 2 4 11" xfId="2350"/>
    <cellStyle name="Input 2 4 12" xfId="2435"/>
    <cellStyle name="Input 2 4 13" xfId="2263"/>
    <cellStyle name="Input 2 4 14" xfId="2803"/>
    <cellStyle name="Input 2 4 15" xfId="2424"/>
    <cellStyle name="Input 2 4 2" xfId="1975"/>
    <cellStyle name="Input 2 4 3" xfId="2071"/>
    <cellStyle name="Input 2 4 4" xfId="1568"/>
    <cellStyle name="Input 2 4 5" xfId="1578"/>
    <cellStyle name="Input 2 4 6" xfId="1719"/>
    <cellStyle name="Input 2 4 7" xfId="1600"/>
    <cellStyle name="Input 2 4 8" xfId="1243"/>
    <cellStyle name="Input 2 4 9" xfId="1679"/>
    <cellStyle name="Input 2 5" xfId="1006"/>
    <cellStyle name="Input 2 5 10" xfId="2275"/>
    <cellStyle name="Input 2 5 11" xfId="2351"/>
    <cellStyle name="Input 2 5 12" xfId="2436"/>
    <cellStyle name="Input 2 5 13" xfId="2264"/>
    <cellStyle name="Input 2 5 14" xfId="2804"/>
    <cellStyle name="Input 2 5 15" xfId="2425"/>
    <cellStyle name="Input 2 5 2" xfId="1974"/>
    <cellStyle name="Input 2 5 3" xfId="2072"/>
    <cellStyle name="Input 2 5 4" xfId="1569"/>
    <cellStyle name="Input 2 5 5" xfId="1579"/>
    <cellStyle name="Input 2 5 6" xfId="1267"/>
    <cellStyle name="Input 2 5 7" xfId="1601"/>
    <cellStyle name="Input 2 5 8" xfId="2146"/>
    <cellStyle name="Input 2 5 9" xfId="1680"/>
    <cellStyle name="Input 2 6" xfId="1007"/>
    <cellStyle name="Input 2 6 10" xfId="2279"/>
    <cellStyle name="Input 2 6 11" xfId="2355"/>
    <cellStyle name="Input 2 6 12" xfId="2440"/>
    <cellStyle name="Input 2 6 13" xfId="2265"/>
    <cellStyle name="Input 2 6 14" xfId="2805"/>
    <cellStyle name="Input 2 6 15" xfId="2426"/>
    <cellStyle name="Input 2 6 2" xfId="1973"/>
    <cellStyle name="Input 2 6 3" xfId="2073"/>
    <cellStyle name="Input 2 6 4" xfId="1570"/>
    <cellStyle name="Input 2 6 5" xfId="1580"/>
    <cellStyle name="Input 2 6 6" xfId="1815"/>
    <cellStyle name="Input 2 6 7" xfId="1602"/>
    <cellStyle name="Input 2 6 8" xfId="2147"/>
    <cellStyle name="Input 2 6 9" xfId="1684"/>
    <cellStyle name="Input 2 7" xfId="1008"/>
    <cellStyle name="Input 2 7 10" xfId="2280"/>
    <cellStyle name="Input 2 7 11" xfId="2356"/>
    <cellStyle name="Input 2 7 12" xfId="2441"/>
    <cellStyle name="Input 2 7 13" xfId="2266"/>
    <cellStyle name="Input 2 7 14" xfId="2806"/>
    <cellStyle name="Input 2 7 15" xfId="2428"/>
    <cellStyle name="Input 2 7 2" xfId="1972"/>
    <cellStyle name="Input 2 7 3" xfId="2074"/>
    <cellStyle name="Input 2 7 4" xfId="1571"/>
    <cellStyle name="Input 2 7 5" xfId="1581"/>
    <cellStyle name="Input 2 7 6" xfId="1718"/>
    <cellStyle name="Input 2 7 7" xfId="1603"/>
    <cellStyle name="Input 2 7 8" xfId="2148"/>
    <cellStyle name="Input 2 7 9" xfId="1685"/>
    <cellStyle name="Input 2 8" xfId="1009"/>
    <cellStyle name="Input 2 8 10" xfId="2281"/>
    <cellStyle name="Input 2 8 11" xfId="2357"/>
    <cellStyle name="Input 2 8 12" xfId="2442"/>
    <cellStyle name="Input 2 8 13" xfId="2267"/>
    <cellStyle name="Input 2 8 14" xfId="2807"/>
    <cellStyle name="Input 2 8 15" xfId="2429"/>
    <cellStyle name="Input 2 8 2" xfId="1971"/>
    <cellStyle name="Input 2 8 3" xfId="2075"/>
    <cellStyle name="Input 2 8 4" xfId="1572"/>
    <cellStyle name="Input 2 8 5" xfId="1582"/>
    <cellStyle name="Input 2 8 6" xfId="1266"/>
    <cellStyle name="Input 2 8 7" xfId="1614"/>
    <cellStyle name="Input 2 8 8" xfId="2149"/>
    <cellStyle name="Input 2 8 9" xfId="1686"/>
    <cellStyle name="Input 2 9" xfId="1010"/>
    <cellStyle name="Input 2 9 10" xfId="2282"/>
    <cellStyle name="Input 2 9 11" xfId="2358"/>
    <cellStyle name="Input 2 9 12" xfId="2443"/>
    <cellStyle name="Input 2 9 13" xfId="2268"/>
    <cellStyle name="Input 2 9 14" xfId="2808"/>
    <cellStyle name="Input 2 9 15" xfId="2430"/>
    <cellStyle name="Input 2 9 2" xfId="1970"/>
    <cellStyle name="Input 2 9 3" xfId="2076"/>
    <cellStyle name="Input 2 9 4" xfId="1573"/>
    <cellStyle name="Input 2 9 5" xfId="1583"/>
    <cellStyle name="Input 2 9 6" xfId="1814"/>
    <cellStyle name="Input 2 9 7" xfId="1615"/>
    <cellStyle name="Input 2 9 8" xfId="2150"/>
    <cellStyle name="Input 2 9 9" xfId="1687"/>
    <cellStyle name="input 3" xfId="1011"/>
    <cellStyle name="input 4" xfId="1012"/>
    <cellStyle name="input 5" xfId="1013"/>
    <cellStyle name="input 6" xfId="1014"/>
    <cellStyle name="input 7" xfId="1015"/>
    <cellStyle name="input 8" xfId="1016"/>
    <cellStyle name="input 9" xfId="1017"/>
    <cellStyle name="LABEL Normal" xfId="1018"/>
    <cellStyle name="LABEL Note" xfId="1019"/>
    <cellStyle name="LABEL Units" xfId="1020"/>
    <cellStyle name="LabelIntersect" xfId="1021"/>
    <cellStyle name="LabelLeft" xfId="1022"/>
    <cellStyle name="LabelTop" xfId="1023"/>
    <cellStyle name="Linked Cell 10" xfId="1024"/>
    <cellStyle name="Linked Cell 11" xfId="1025"/>
    <cellStyle name="Linked Cell 2" xfId="1026"/>
    <cellStyle name="Linked Cell 2 10" xfId="1027"/>
    <cellStyle name="Linked Cell 2 11" xfId="1028"/>
    <cellStyle name="Linked Cell 2 2" xfId="1029"/>
    <cellStyle name="Linked Cell 2 3" xfId="1030"/>
    <cellStyle name="Linked Cell 2 4" xfId="1031"/>
    <cellStyle name="Linked Cell 2 5" xfId="1032"/>
    <cellStyle name="Linked Cell 2 6" xfId="1033"/>
    <cellStyle name="Linked Cell 2 7" xfId="1034"/>
    <cellStyle name="Linked Cell 2 8" xfId="1035"/>
    <cellStyle name="Linked Cell 2 9" xfId="1036"/>
    <cellStyle name="Linked Cell 3" xfId="1037"/>
    <cellStyle name="Linked Cell 4" xfId="1038"/>
    <cellStyle name="Linked Cell 5" xfId="1039"/>
    <cellStyle name="Linked Cell 6" xfId="1040"/>
    <cellStyle name="Linked Cell 7" xfId="1041"/>
    <cellStyle name="Linked Cell 8" xfId="1042"/>
    <cellStyle name="Linked Cell 9" xfId="1043"/>
    <cellStyle name="LTM Cell Column Heading" xfId="1044"/>
    <cellStyle name="Mik" xfId="1045"/>
    <cellStyle name="Multiple Cell Column Heading" xfId="1046"/>
    <cellStyle name="N" xfId="1047"/>
    <cellStyle name="Neutral 10" xfId="1048"/>
    <cellStyle name="Neutral 11" xfId="1049"/>
    <cellStyle name="Neutral 2" xfId="1050"/>
    <cellStyle name="Neutral 2 10" xfId="1051"/>
    <cellStyle name="Neutral 2 11" xfId="1052"/>
    <cellStyle name="Neutral 2 2" xfId="1053"/>
    <cellStyle name="Neutral 2 3" xfId="1054"/>
    <cellStyle name="Neutral 2 4" xfId="1055"/>
    <cellStyle name="Neutral 2 5" xfId="1056"/>
    <cellStyle name="Neutral 2 6" xfId="1057"/>
    <cellStyle name="Neutral 2 7" xfId="1058"/>
    <cellStyle name="Neutral 2 8" xfId="1059"/>
    <cellStyle name="Neutral 2 9" xfId="1060"/>
    <cellStyle name="Neutral 3" xfId="1061"/>
    <cellStyle name="Neutral 4" xfId="1062"/>
    <cellStyle name="Neutral 5" xfId="1063"/>
    <cellStyle name="Neutral 6" xfId="1064"/>
    <cellStyle name="Neutral 7" xfId="1065"/>
    <cellStyle name="Neutral 8" xfId="1066"/>
    <cellStyle name="Neutral 9" xfId="1067"/>
    <cellStyle name="Normal" xfId="0" builtinId="0"/>
    <cellStyle name="Normal 2" xfId="1068"/>
    <cellStyle name="Normal 2 10" xfId="1069"/>
    <cellStyle name="Normal 2 11" xfId="1070"/>
    <cellStyle name="Normal 2 12" xfId="1071"/>
    <cellStyle name="Normal 2 12 2" xfId="1072"/>
    <cellStyle name="Normal 2 12 2 2" xfId="1073"/>
    <cellStyle name="Normal 2 13" xfId="1900"/>
    <cellStyle name="Normal 2 2" xfId="1074"/>
    <cellStyle name="Normal 2 2 2" xfId="1903"/>
    <cellStyle name="Normal 2 3" xfId="1075"/>
    <cellStyle name="Normal 2 4" xfId="1076"/>
    <cellStyle name="Normal 2 5" xfId="1077"/>
    <cellStyle name="Normal 2 6" xfId="1078"/>
    <cellStyle name="Normal 2 7" xfId="1079"/>
    <cellStyle name="Normal 2 8" xfId="1080"/>
    <cellStyle name="Normal 2 9" xfId="1081"/>
    <cellStyle name="Normal 3" xfId="1082"/>
    <cellStyle name="Normal 3 2" xfId="1083"/>
    <cellStyle name="Normal 3 3" xfId="1901"/>
    <cellStyle name="Normal 4" xfId="1084"/>
    <cellStyle name="Normal 5" xfId="1085"/>
    <cellStyle name="Normal 5 2" xfId="1086"/>
    <cellStyle name="Normal 5 2 2" xfId="1087"/>
    <cellStyle name="Normal 6" xfId="1088"/>
    <cellStyle name="Normal 6 2" xfId="1089"/>
    <cellStyle name="Normal 7" xfId="1895"/>
    <cellStyle name="Normal 7 2" xfId="1904"/>
    <cellStyle name="Normal 8" xfId="1897"/>
    <cellStyle name="Normal millions" xfId="1090"/>
    <cellStyle name="Normal no decimal" xfId="1091"/>
    <cellStyle name="Normal thousands" xfId="1092"/>
    <cellStyle name="Normal two decimals" xfId="1093"/>
    <cellStyle name="Normal_Pipeline_consolidated" xfId="2"/>
    <cellStyle name="Note 10" xfId="1094"/>
    <cellStyle name="Note 10 10" xfId="2447"/>
    <cellStyle name="Note 10 11" xfId="2526"/>
    <cellStyle name="Note 10 12" xfId="2627"/>
    <cellStyle name="Note 10 13" xfId="2444"/>
    <cellStyle name="Note 10 14" xfId="2809"/>
    <cellStyle name="Note 10 15" xfId="2735"/>
    <cellStyle name="Note 10 2" xfId="1969"/>
    <cellStyle name="Note 10 3" xfId="2077"/>
    <cellStyle name="Note 10 4" xfId="1262"/>
    <cellStyle name="Note 10 5" xfId="1622"/>
    <cellStyle name="Note 10 6" xfId="2153"/>
    <cellStyle name="Note 10 7" xfId="2201"/>
    <cellStyle name="Note 10 8" xfId="2283"/>
    <cellStyle name="Note 10 9" xfId="2359"/>
    <cellStyle name="Note 11" xfId="1095"/>
    <cellStyle name="Note 11 10" xfId="2448"/>
    <cellStyle name="Note 11 11" xfId="2527"/>
    <cellStyle name="Note 11 12" xfId="2628"/>
    <cellStyle name="Note 11 13" xfId="2445"/>
    <cellStyle name="Note 11 14" xfId="2810"/>
    <cellStyle name="Note 11 15" xfId="2736"/>
    <cellStyle name="Note 11 2" xfId="1968"/>
    <cellStyle name="Note 11 3" xfId="2078"/>
    <cellStyle name="Note 11 4" xfId="1261"/>
    <cellStyle name="Note 11 5" xfId="1623"/>
    <cellStyle name="Note 11 6" xfId="2154"/>
    <cellStyle name="Note 11 7" xfId="2202"/>
    <cellStyle name="Note 11 8" xfId="2284"/>
    <cellStyle name="Note 11 9" xfId="2360"/>
    <cellStyle name="Note 2" xfId="1096"/>
    <cellStyle name="Note 2 10" xfId="1097"/>
    <cellStyle name="Note 2 10 10" xfId="2450"/>
    <cellStyle name="Note 2 10 11" xfId="2529"/>
    <cellStyle name="Note 2 10 12" xfId="2630"/>
    <cellStyle name="Note 2 10 13" xfId="2571"/>
    <cellStyle name="Note 2 10 14" xfId="2812"/>
    <cellStyle name="Note 2 10 15" xfId="2738"/>
    <cellStyle name="Note 2 10 2" xfId="1966"/>
    <cellStyle name="Note 2 10 3" xfId="2080"/>
    <cellStyle name="Note 2 10 4" xfId="1604"/>
    <cellStyle name="Note 2 10 5" xfId="1625"/>
    <cellStyle name="Note 2 10 6" xfId="2156"/>
    <cellStyle name="Note 2 10 7" xfId="2204"/>
    <cellStyle name="Note 2 10 8" xfId="2286"/>
    <cellStyle name="Note 2 10 9" xfId="2362"/>
    <cellStyle name="Note 2 11" xfId="1098"/>
    <cellStyle name="Note 2 11 10" xfId="2451"/>
    <cellStyle name="Note 2 11 11" xfId="2530"/>
    <cellStyle name="Note 2 11 12" xfId="2631"/>
    <cellStyle name="Note 2 11 13" xfId="2487"/>
    <cellStyle name="Note 2 11 14" xfId="2813"/>
    <cellStyle name="Note 2 11 15" xfId="2739"/>
    <cellStyle name="Note 2 11 2" xfId="1965"/>
    <cellStyle name="Note 2 11 3" xfId="2081"/>
    <cellStyle name="Note 2 11 4" xfId="1605"/>
    <cellStyle name="Note 2 11 5" xfId="1626"/>
    <cellStyle name="Note 2 11 6" xfId="2157"/>
    <cellStyle name="Note 2 11 7" xfId="2205"/>
    <cellStyle name="Note 2 11 8" xfId="2287"/>
    <cellStyle name="Note 2 11 9" xfId="2363"/>
    <cellStyle name="Note 2 12" xfId="1967"/>
    <cellStyle name="Note 2 13" xfId="2079"/>
    <cellStyle name="Note 2 14" xfId="1260"/>
    <cellStyle name="Note 2 15" xfId="1624"/>
    <cellStyle name="Note 2 16" xfId="2155"/>
    <cellStyle name="Note 2 17" xfId="2203"/>
    <cellStyle name="Note 2 18" xfId="2285"/>
    <cellStyle name="Note 2 19" xfId="2361"/>
    <cellStyle name="Note 2 2" xfId="1099"/>
    <cellStyle name="Note 2 2 10" xfId="2452"/>
    <cellStyle name="Note 2 2 11" xfId="2531"/>
    <cellStyle name="Note 2 2 12" xfId="2632"/>
    <cellStyle name="Note 2 2 13" xfId="2588"/>
    <cellStyle name="Note 2 2 14" xfId="2814"/>
    <cellStyle name="Note 2 2 15" xfId="2740"/>
    <cellStyle name="Note 2 2 2" xfId="1964"/>
    <cellStyle name="Note 2 2 3" xfId="2082"/>
    <cellStyle name="Note 2 2 4" xfId="1606"/>
    <cellStyle name="Note 2 2 5" xfId="1627"/>
    <cellStyle name="Note 2 2 6" xfId="2178"/>
    <cellStyle name="Note 2 2 7" xfId="2206"/>
    <cellStyle name="Note 2 2 8" xfId="2288"/>
    <cellStyle name="Note 2 2 9" xfId="2364"/>
    <cellStyle name="Note 2 20" xfId="2449"/>
    <cellStyle name="Note 2 21" xfId="2528"/>
    <cellStyle name="Note 2 22" xfId="2629"/>
    <cellStyle name="Note 2 23" xfId="2446"/>
    <cellStyle name="Note 2 24" xfId="2811"/>
    <cellStyle name="Note 2 25" xfId="2737"/>
    <cellStyle name="Note 2 3" xfId="1100"/>
    <cellStyle name="Note 2 3 10" xfId="2473"/>
    <cellStyle name="Note 2 3 11" xfId="2552"/>
    <cellStyle name="Note 2 3 12" xfId="2653"/>
    <cellStyle name="Note 2 3 13" xfId="2589"/>
    <cellStyle name="Note 2 3 14" xfId="2815"/>
    <cellStyle name="Note 2 3 15" xfId="2781"/>
    <cellStyle name="Note 2 3 2" xfId="1963"/>
    <cellStyle name="Note 2 3 3" xfId="2083"/>
    <cellStyle name="Note 2 3 4" xfId="1607"/>
    <cellStyle name="Note 2 3 5" xfId="1628"/>
    <cellStyle name="Note 2 3 6" xfId="2179"/>
    <cellStyle name="Note 2 3 7" xfId="2227"/>
    <cellStyle name="Note 2 3 8" xfId="2309"/>
    <cellStyle name="Note 2 3 9" xfId="2385"/>
    <cellStyle name="Note 2 4" xfId="1101"/>
    <cellStyle name="Note 2 4 10" xfId="2474"/>
    <cellStyle name="Note 2 4 11" xfId="2553"/>
    <cellStyle name="Note 2 4 12" xfId="2654"/>
    <cellStyle name="Note 2 4 13" xfId="2590"/>
    <cellStyle name="Note 2 4 14" xfId="2816"/>
    <cellStyle name="Note 2 4 15" xfId="2782"/>
    <cellStyle name="Note 2 4 2" xfId="1962"/>
    <cellStyle name="Note 2 4 3" xfId="2084"/>
    <cellStyle name="Note 2 4 4" xfId="1608"/>
    <cellStyle name="Note 2 4 5" xfId="1629"/>
    <cellStyle name="Note 2 4 6" xfId="2180"/>
    <cellStyle name="Note 2 4 7" xfId="2228"/>
    <cellStyle name="Note 2 4 8" xfId="2310"/>
    <cellStyle name="Note 2 4 9" xfId="2386"/>
    <cellStyle name="Note 2 5" xfId="1102"/>
    <cellStyle name="Note 2 5 10" xfId="2475"/>
    <cellStyle name="Note 2 5 11" xfId="2554"/>
    <cellStyle name="Note 2 5 12" xfId="2655"/>
    <cellStyle name="Note 2 5 13" xfId="2591"/>
    <cellStyle name="Note 2 5 14" xfId="2817"/>
    <cellStyle name="Note 2 5 15" xfId="2783"/>
    <cellStyle name="Note 2 5 2" xfId="1961"/>
    <cellStyle name="Note 2 5 3" xfId="2085"/>
    <cellStyle name="Note 2 5 4" xfId="1609"/>
    <cellStyle name="Note 2 5 5" xfId="1630"/>
    <cellStyle name="Note 2 5 6" xfId="2181"/>
    <cellStyle name="Note 2 5 7" xfId="2229"/>
    <cellStyle name="Note 2 5 8" xfId="2311"/>
    <cellStyle name="Note 2 5 9" xfId="2387"/>
    <cellStyle name="Note 2 6" xfId="1103"/>
    <cellStyle name="Note 2 6 10" xfId="2476"/>
    <cellStyle name="Note 2 6 11" xfId="2555"/>
    <cellStyle name="Note 2 6 12" xfId="2656"/>
    <cellStyle name="Note 2 6 13" xfId="2592"/>
    <cellStyle name="Note 2 6 14" xfId="2818"/>
    <cellStyle name="Note 2 6 15" xfId="2784"/>
    <cellStyle name="Note 2 6 2" xfId="1960"/>
    <cellStyle name="Note 2 6 3" xfId="2086"/>
    <cellStyle name="Note 2 6 4" xfId="1610"/>
    <cellStyle name="Note 2 6 5" xfId="1631"/>
    <cellStyle name="Note 2 6 6" xfId="2182"/>
    <cellStyle name="Note 2 6 7" xfId="2230"/>
    <cellStyle name="Note 2 6 8" xfId="2312"/>
    <cellStyle name="Note 2 6 9" xfId="2388"/>
    <cellStyle name="Note 2 7" xfId="1104"/>
    <cellStyle name="Note 2 7 10" xfId="2477"/>
    <cellStyle name="Note 2 7 11" xfId="2556"/>
    <cellStyle name="Note 2 7 12" xfId="2657"/>
    <cellStyle name="Note 2 7 13" xfId="2593"/>
    <cellStyle name="Note 2 7 14" xfId="2819"/>
    <cellStyle name="Note 2 7 15" xfId="2785"/>
    <cellStyle name="Note 2 7 2" xfId="1959"/>
    <cellStyle name="Note 2 7 3" xfId="2087"/>
    <cellStyle name="Note 2 7 4" xfId="1611"/>
    <cellStyle name="Note 2 7 5" xfId="1632"/>
    <cellStyle name="Note 2 7 6" xfId="2183"/>
    <cellStyle name="Note 2 7 7" xfId="2231"/>
    <cellStyle name="Note 2 7 8" xfId="2313"/>
    <cellStyle name="Note 2 7 9" xfId="2389"/>
    <cellStyle name="Note 2 8" xfId="1105"/>
    <cellStyle name="Note 2 8 10" xfId="2478"/>
    <cellStyle name="Note 2 8 11" xfId="2557"/>
    <cellStyle name="Note 2 8 12" xfId="2658"/>
    <cellStyle name="Note 2 8 13" xfId="2594"/>
    <cellStyle name="Note 2 8 14" xfId="2820"/>
    <cellStyle name="Note 2 8 15" xfId="2786"/>
    <cellStyle name="Note 2 8 2" xfId="1958"/>
    <cellStyle name="Note 2 8 3" xfId="2088"/>
    <cellStyle name="Note 2 8 4" xfId="1612"/>
    <cellStyle name="Note 2 8 5" xfId="1633"/>
    <cellStyle name="Note 2 8 6" xfId="2184"/>
    <cellStyle name="Note 2 8 7" xfId="2232"/>
    <cellStyle name="Note 2 8 8" xfId="2314"/>
    <cellStyle name="Note 2 8 9" xfId="2390"/>
    <cellStyle name="Note 2 9" xfId="1106"/>
    <cellStyle name="Note 2 9 10" xfId="2479"/>
    <cellStyle name="Note 2 9 11" xfId="2558"/>
    <cellStyle name="Note 2 9 12" xfId="2659"/>
    <cellStyle name="Note 2 9 13" xfId="2595"/>
    <cellStyle name="Note 2 9 14" xfId="2821"/>
    <cellStyle name="Note 2 9 15" xfId="2787"/>
    <cellStyle name="Note 2 9 2" xfId="1957"/>
    <cellStyle name="Note 2 9 3" xfId="2089"/>
    <cellStyle name="Note 2 9 4" xfId="1613"/>
    <cellStyle name="Note 2 9 5" xfId="1634"/>
    <cellStyle name="Note 2 9 6" xfId="2185"/>
    <cellStyle name="Note 2 9 7" xfId="2233"/>
    <cellStyle name="Note 2 9 8" xfId="2315"/>
    <cellStyle name="Note 2 9 9" xfId="2391"/>
    <cellStyle name="Note 3" xfId="1107"/>
    <cellStyle name="Note 3 10" xfId="2480"/>
    <cellStyle name="Note 3 11" xfId="2559"/>
    <cellStyle name="Note 3 12" xfId="2660"/>
    <cellStyle name="Note 3 13" xfId="2596"/>
    <cellStyle name="Note 3 14" xfId="2822"/>
    <cellStyle name="Note 3 15" xfId="2788"/>
    <cellStyle name="Note 3 2" xfId="1956"/>
    <cellStyle name="Note 3 3" xfId="2090"/>
    <cellStyle name="Note 3 4" xfId="1715"/>
    <cellStyle name="Note 3 5" xfId="1635"/>
    <cellStyle name="Note 3 6" xfId="2186"/>
    <cellStyle name="Note 3 7" xfId="2234"/>
    <cellStyle name="Note 3 8" xfId="2316"/>
    <cellStyle name="Note 3 9" xfId="2392"/>
    <cellStyle name="Note 4" xfId="1108"/>
    <cellStyle name="Note 4 10" xfId="2481"/>
    <cellStyle name="Note 4 11" xfId="2560"/>
    <cellStyle name="Note 4 12" xfId="2661"/>
    <cellStyle name="Note 4 13" xfId="2597"/>
    <cellStyle name="Note 4 14" xfId="2823"/>
    <cellStyle name="Note 4 15" xfId="2789"/>
    <cellStyle name="Note 4 2" xfId="1955"/>
    <cellStyle name="Note 4 3" xfId="2091"/>
    <cellStyle name="Note 4 4" xfId="1255"/>
    <cellStyle name="Note 4 5" xfId="1636"/>
    <cellStyle name="Note 4 6" xfId="2187"/>
    <cellStyle name="Note 4 7" xfId="2235"/>
    <cellStyle name="Note 4 8" xfId="2317"/>
    <cellStyle name="Note 4 9" xfId="2393"/>
    <cellStyle name="Note 5" xfId="1109"/>
    <cellStyle name="Note 5 10" xfId="2482"/>
    <cellStyle name="Note 5 11" xfId="2561"/>
    <cellStyle name="Note 5 12" xfId="2662"/>
    <cellStyle name="Note 5 13" xfId="2598"/>
    <cellStyle name="Note 5 14" xfId="2824"/>
    <cellStyle name="Note 5 15" xfId="2790"/>
    <cellStyle name="Note 5 2" xfId="1954"/>
    <cellStyle name="Note 5 3" xfId="2092"/>
    <cellStyle name="Note 5 4" xfId="1810"/>
    <cellStyle name="Note 5 5" xfId="1637"/>
    <cellStyle name="Note 5 6" xfId="2188"/>
    <cellStyle name="Note 5 7" xfId="2236"/>
    <cellStyle name="Note 5 8" xfId="2318"/>
    <cellStyle name="Note 5 9" xfId="2394"/>
    <cellStyle name="Note 6" xfId="1110"/>
    <cellStyle name="Note 6 10" xfId="2483"/>
    <cellStyle name="Note 6 11" xfId="2562"/>
    <cellStyle name="Note 6 12" xfId="2663"/>
    <cellStyle name="Note 6 13" xfId="2599"/>
    <cellStyle name="Note 6 14" xfId="2825"/>
    <cellStyle name="Note 6 15" xfId="2791"/>
    <cellStyle name="Note 6 2" xfId="1953"/>
    <cellStyle name="Note 6 3" xfId="2093"/>
    <cellStyle name="Note 6 4" xfId="1714"/>
    <cellStyle name="Note 6 5" xfId="1638"/>
    <cellStyle name="Note 6 6" xfId="2189"/>
    <cellStyle name="Note 6 7" xfId="2237"/>
    <cellStyle name="Note 6 8" xfId="2319"/>
    <cellStyle name="Note 6 9" xfId="2395"/>
    <cellStyle name="Note 7" xfId="1111"/>
    <cellStyle name="Note 7 10" xfId="2484"/>
    <cellStyle name="Note 7 11" xfId="2563"/>
    <cellStyle name="Note 7 12" xfId="2664"/>
    <cellStyle name="Note 7 13" xfId="2600"/>
    <cellStyle name="Note 7 14" xfId="2826"/>
    <cellStyle name="Note 7 15" xfId="2792"/>
    <cellStyle name="Note 7 2" xfId="1952"/>
    <cellStyle name="Note 7 3" xfId="2094"/>
    <cellStyle name="Note 7 4" xfId="1254"/>
    <cellStyle name="Note 7 5" xfId="1639"/>
    <cellStyle name="Note 7 6" xfId="2190"/>
    <cellStyle name="Note 7 7" xfId="2238"/>
    <cellStyle name="Note 7 8" xfId="2320"/>
    <cellStyle name="Note 7 9" xfId="2396"/>
    <cellStyle name="Note 8" xfId="1112"/>
    <cellStyle name="Note 8 10" xfId="2485"/>
    <cellStyle name="Note 8 11" xfId="2564"/>
    <cellStyle name="Note 8 12" xfId="2665"/>
    <cellStyle name="Note 8 13" xfId="2602"/>
    <cellStyle name="Note 8 14" xfId="2827"/>
    <cellStyle name="Note 8 15" xfId="2793"/>
    <cellStyle name="Note 8 2" xfId="1951"/>
    <cellStyle name="Note 8 3" xfId="2095"/>
    <cellStyle name="Note 8 4" xfId="1809"/>
    <cellStyle name="Note 8 5" xfId="1640"/>
    <cellStyle name="Note 8 6" xfId="2191"/>
    <cellStyle name="Note 8 7" xfId="2239"/>
    <cellStyle name="Note 8 8" xfId="2321"/>
    <cellStyle name="Note 8 9" xfId="2397"/>
    <cellStyle name="Note 9" xfId="1113"/>
    <cellStyle name="Note 9 10" xfId="2486"/>
    <cellStyle name="Note 9 11" xfId="2565"/>
    <cellStyle name="Note 9 12" xfId="2666"/>
    <cellStyle name="Note 9 13" xfId="2603"/>
    <cellStyle name="Note 9 14" xfId="2828"/>
    <cellStyle name="Note 9 15" xfId="2794"/>
    <cellStyle name="Note 9 2" xfId="1950"/>
    <cellStyle name="Note 9 3" xfId="2096"/>
    <cellStyle name="Note 9 4" xfId="1713"/>
    <cellStyle name="Note 9 5" xfId="1641"/>
    <cellStyle name="Note 9 6" xfId="2192"/>
    <cellStyle name="Note 9 7" xfId="2240"/>
    <cellStyle name="Note 9 8" xfId="2322"/>
    <cellStyle name="Note 9 9" xfId="2398"/>
    <cellStyle name="Notes_multi" xfId="1114"/>
    <cellStyle name="Output 10" xfId="1115"/>
    <cellStyle name="Output 10 10" xfId="2488"/>
    <cellStyle name="Output 10 11" xfId="2566"/>
    <cellStyle name="Output 10 12" xfId="2667"/>
    <cellStyle name="Output 10 13" xfId="2604"/>
    <cellStyle name="Output 10 14" xfId="2829"/>
    <cellStyle name="Output 10 15" xfId="2795"/>
    <cellStyle name="Output 10 2" xfId="1949"/>
    <cellStyle name="Output 10 3" xfId="2097"/>
    <cellStyle name="Output 10 4" xfId="1808"/>
    <cellStyle name="Output 10 5" xfId="1643"/>
    <cellStyle name="Output 10 6" xfId="2194"/>
    <cellStyle name="Output 10 7" xfId="2241"/>
    <cellStyle name="Output 10 8" xfId="2323"/>
    <cellStyle name="Output 10 9" xfId="2399"/>
    <cellStyle name="Output 11" xfId="1116"/>
    <cellStyle name="Output 11 10" xfId="2489"/>
    <cellStyle name="Output 11 11" xfId="2567"/>
    <cellStyle name="Output 11 12" xfId="2668"/>
    <cellStyle name="Output 11 13" xfId="2605"/>
    <cellStyle name="Output 11 14" xfId="2830"/>
    <cellStyle name="Output 11 15" xfId="2796"/>
    <cellStyle name="Output 11 2" xfId="1948"/>
    <cellStyle name="Output 11 3" xfId="2101"/>
    <cellStyle name="Output 11 4" xfId="1712"/>
    <cellStyle name="Output 11 5" xfId="1644"/>
    <cellStyle name="Output 11 6" xfId="2195"/>
    <cellStyle name="Output 11 7" xfId="2242"/>
    <cellStyle name="Output 11 8" xfId="2324"/>
    <cellStyle name="Output 11 9" xfId="2400"/>
    <cellStyle name="Output 2" xfId="1117"/>
    <cellStyle name="Output 2 10" xfId="1118"/>
    <cellStyle name="Output 2 10 10" xfId="2490"/>
    <cellStyle name="Output 2 10 11" xfId="2568"/>
    <cellStyle name="Output 2 10 12" xfId="2669"/>
    <cellStyle name="Output 2 10 13" xfId="2607"/>
    <cellStyle name="Output 2 10 14" xfId="2831"/>
    <cellStyle name="Output 2 10 15" xfId="2797"/>
    <cellStyle name="Output 2 10 2" xfId="1946"/>
    <cellStyle name="Output 2 10 3" xfId="2099"/>
    <cellStyle name="Output 2 10 4" xfId="1807"/>
    <cellStyle name="Output 2 10 5" xfId="1646"/>
    <cellStyle name="Output 2 10 6" xfId="2196"/>
    <cellStyle name="Output 2 10 7" xfId="2243"/>
    <cellStyle name="Output 2 10 8" xfId="2325"/>
    <cellStyle name="Output 2 10 9" xfId="2401"/>
    <cellStyle name="Output 2 11" xfId="1119"/>
    <cellStyle name="Output 2 11 10" xfId="2491"/>
    <cellStyle name="Output 2 11 11" xfId="2569"/>
    <cellStyle name="Output 2 11 12" xfId="2670"/>
    <cellStyle name="Output 2 11 13" xfId="2608"/>
    <cellStyle name="Output 2 11 14" xfId="2832"/>
    <cellStyle name="Output 2 11 15" xfId="2835"/>
    <cellStyle name="Output 2 11 2" xfId="1945"/>
    <cellStyle name="Output 2 11 3" xfId="2100"/>
    <cellStyle name="Output 2 11 4" xfId="1711"/>
    <cellStyle name="Output 2 11 5" xfId="1647"/>
    <cellStyle name="Output 2 11 6" xfId="2197"/>
    <cellStyle name="Output 2 11 7" xfId="2244"/>
    <cellStyle name="Output 2 11 8" xfId="2326"/>
    <cellStyle name="Output 2 11 9" xfId="2402"/>
    <cellStyle name="Output 2 12" xfId="1947"/>
    <cellStyle name="Output 2 13" xfId="2098"/>
    <cellStyle name="Output 2 14" xfId="1253"/>
    <cellStyle name="Output 2 15" xfId="1645"/>
    <cellStyle name="Output 2 16" xfId="2200"/>
    <cellStyle name="Output 2 17" xfId="2247"/>
    <cellStyle name="Output 2 18" xfId="2328"/>
    <cellStyle name="Output 2 19" xfId="2404"/>
    <cellStyle name="Output 2 2" xfId="1120"/>
    <cellStyle name="Output 2 2 10" xfId="2492"/>
    <cellStyle name="Output 2 2 11" xfId="2570"/>
    <cellStyle name="Output 2 2 12" xfId="2671"/>
    <cellStyle name="Output 2 2 13" xfId="2609"/>
    <cellStyle name="Output 2 2 14" xfId="2833"/>
    <cellStyle name="Output 2 2 15" xfId="2836"/>
    <cellStyle name="Output 2 2 2" xfId="1944"/>
    <cellStyle name="Output 2 2 3" xfId="2102"/>
    <cellStyle name="Output 2 2 4" xfId="1252"/>
    <cellStyle name="Output 2 2 5" xfId="1648"/>
    <cellStyle name="Output 2 2 6" xfId="2198"/>
    <cellStyle name="Output 2 2 7" xfId="2245"/>
    <cellStyle name="Output 2 2 8" xfId="2327"/>
    <cellStyle name="Output 2 2 9" xfId="2403"/>
    <cellStyle name="Output 2 20" xfId="2493"/>
    <cellStyle name="Output 2 21" xfId="2572"/>
    <cellStyle name="Output 2 22" xfId="2672"/>
    <cellStyle name="Output 2 23" xfId="2606"/>
    <cellStyle name="Output 2 24" xfId="2834"/>
    <cellStyle name="Output 2 25" xfId="2837"/>
    <cellStyle name="Output 2 3" xfId="1121"/>
    <cellStyle name="Output 2 3 10" xfId="2574"/>
    <cellStyle name="Output 2 3 11" xfId="2674"/>
    <cellStyle name="Output 2 3 12" xfId="2714"/>
    <cellStyle name="Output 2 3 13" xfId="2610"/>
    <cellStyle name="Output 2 3 14" xfId="2839"/>
    <cellStyle name="Output 2 3 15" xfId="2878"/>
    <cellStyle name="Output 2 3 2" xfId="1943"/>
    <cellStyle name="Output 2 3 3" xfId="2103"/>
    <cellStyle name="Output 2 3 4" xfId="1806"/>
    <cellStyle name="Output 2 3 5" xfId="1649"/>
    <cellStyle name="Output 2 3 6" xfId="2249"/>
    <cellStyle name="Output 2 3 7" xfId="2331"/>
    <cellStyle name="Output 2 3 8" xfId="2406"/>
    <cellStyle name="Output 2 3 9" xfId="2495"/>
    <cellStyle name="Output 2 4" xfId="1122"/>
    <cellStyle name="Output 2 4 10" xfId="2575"/>
    <cellStyle name="Output 2 4 11" xfId="2675"/>
    <cellStyle name="Output 2 4 12" xfId="2715"/>
    <cellStyle name="Output 2 4 13" xfId="2611"/>
    <cellStyle name="Output 2 4 14" xfId="2840"/>
    <cellStyle name="Output 2 4 15" xfId="2879"/>
    <cellStyle name="Output 2 4 2" xfId="1942"/>
    <cellStyle name="Output 2 4 3" xfId="2104"/>
    <cellStyle name="Output 2 4 4" xfId="1710"/>
    <cellStyle name="Output 2 4 5" xfId="1650"/>
    <cellStyle name="Output 2 4 6" xfId="2250"/>
    <cellStyle name="Output 2 4 7" xfId="2332"/>
    <cellStyle name="Output 2 4 8" xfId="2407"/>
    <cellStyle name="Output 2 4 9" xfId="2496"/>
    <cellStyle name="Output 2 5" xfId="1123"/>
    <cellStyle name="Output 2 5 10" xfId="2576"/>
    <cellStyle name="Output 2 5 11" xfId="2676"/>
    <cellStyle name="Output 2 5 12" xfId="2716"/>
    <cellStyle name="Output 2 5 13" xfId="2615"/>
    <cellStyle name="Output 2 5 14" xfId="2841"/>
    <cellStyle name="Output 2 5 15" xfId="2880"/>
    <cellStyle name="Output 2 5 2" xfId="1941"/>
    <cellStyle name="Output 2 5 3" xfId="2105"/>
    <cellStyle name="Output 2 5 4" xfId="1251"/>
    <cellStyle name="Output 2 5 5" xfId="1651"/>
    <cellStyle name="Output 2 5 6" xfId="2251"/>
    <cellStyle name="Output 2 5 7" xfId="2333"/>
    <cellStyle name="Output 2 5 8" xfId="2408"/>
    <cellStyle name="Output 2 5 9" xfId="2497"/>
    <cellStyle name="Output 2 6" xfId="1124"/>
    <cellStyle name="Output 2 6 10" xfId="2577"/>
    <cellStyle name="Output 2 6 11" xfId="2677"/>
    <cellStyle name="Output 2 6 12" xfId="2717"/>
    <cellStyle name="Output 2 6 13" xfId="2616"/>
    <cellStyle name="Output 2 6 14" xfId="2842"/>
    <cellStyle name="Output 2 6 15" xfId="2881"/>
    <cellStyle name="Output 2 6 2" xfId="1940"/>
    <cellStyle name="Output 2 6 3" xfId="2106"/>
    <cellStyle name="Output 2 6 4" xfId="1805"/>
    <cellStyle name="Output 2 6 5" xfId="1652"/>
    <cellStyle name="Output 2 6 6" xfId="2252"/>
    <cellStyle name="Output 2 6 7" xfId="2334"/>
    <cellStyle name="Output 2 6 8" xfId="2409"/>
    <cellStyle name="Output 2 6 9" xfId="2498"/>
    <cellStyle name="Output 2 7" xfId="1125"/>
    <cellStyle name="Output 2 7 10" xfId="2578"/>
    <cellStyle name="Output 2 7 11" xfId="2678"/>
    <cellStyle name="Output 2 7 12" xfId="2718"/>
    <cellStyle name="Output 2 7 13" xfId="2617"/>
    <cellStyle name="Output 2 7 14" xfId="2843"/>
    <cellStyle name="Output 2 7 15" xfId="2882"/>
    <cellStyle name="Output 2 7 2" xfId="1939"/>
    <cellStyle name="Output 2 7 3" xfId="2107"/>
    <cellStyle name="Output 2 7 4" xfId="1709"/>
    <cellStyle name="Output 2 7 5" xfId="1653"/>
    <cellStyle name="Output 2 7 6" xfId="2253"/>
    <cellStyle name="Output 2 7 7" xfId="2335"/>
    <cellStyle name="Output 2 7 8" xfId="2410"/>
    <cellStyle name="Output 2 7 9" xfId="2499"/>
    <cellStyle name="Output 2 8" xfId="1126"/>
    <cellStyle name="Output 2 8 10" xfId="2579"/>
    <cellStyle name="Output 2 8 11" xfId="2679"/>
    <cellStyle name="Output 2 8 12" xfId="2719"/>
    <cellStyle name="Output 2 8 13" xfId="2618"/>
    <cellStyle name="Output 2 8 14" xfId="2844"/>
    <cellStyle name="Output 2 8 15" xfId="2883"/>
    <cellStyle name="Output 2 8 2" xfId="1938"/>
    <cellStyle name="Output 2 8 3" xfId="2108"/>
    <cellStyle name="Output 2 8 4" xfId="1250"/>
    <cellStyle name="Output 2 8 5" xfId="1654"/>
    <cellStyle name="Output 2 8 6" xfId="2254"/>
    <cellStyle name="Output 2 8 7" xfId="2336"/>
    <cellStyle name="Output 2 8 8" xfId="2411"/>
    <cellStyle name="Output 2 8 9" xfId="2500"/>
    <cellStyle name="Output 2 9" xfId="1127"/>
    <cellStyle name="Output 2 9 10" xfId="2580"/>
    <cellStyle name="Output 2 9 11" xfId="2680"/>
    <cellStyle name="Output 2 9 12" xfId="2720"/>
    <cellStyle name="Output 2 9 13" xfId="2713"/>
    <cellStyle name="Output 2 9 14" xfId="2845"/>
    <cellStyle name="Output 2 9 15" xfId="2884"/>
    <cellStyle name="Output 2 9 2" xfId="1937"/>
    <cellStyle name="Output 2 9 3" xfId="2109"/>
    <cellStyle name="Output 2 9 4" xfId="1804"/>
    <cellStyle name="Output 2 9 5" xfId="1655"/>
    <cellStyle name="Output 2 9 6" xfId="2255"/>
    <cellStyle name="Output 2 9 7" xfId="2337"/>
    <cellStyle name="Output 2 9 8" xfId="2412"/>
    <cellStyle name="Output 2 9 9" xfId="2501"/>
    <cellStyle name="Output 3" xfId="1128"/>
    <cellStyle name="Output 3 10" xfId="2581"/>
    <cellStyle name="Output 3 11" xfId="2681"/>
    <cellStyle name="Output 3 12" xfId="2721"/>
    <cellStyle name="Output 3 13" xfId="2619"/>
    <cellStyle name="Output 3 14" xfId="2846"/>
    <cellStyle name="Output 3 15" xfId="2885"/>
    <cellStyle name="Output 3 2" xfId="1936"/>
    <cellStyle name="Output 3 3" xfId="2110"/>
    <cellStyle name="Output 3 4" xfId="1708"/>
    <cellStyle name="Output 3 5" xfId="1656"/>
    <cellStyle name="Output 3 6" xfId="2256"/>
    <cellStyle name="Output 3 7" xfId="2338"/>
    <cellStyle name="Output 3 8" xfId="2413"/>
    <cellStyle name="Output 3 9" xfId="2502"/>
    <cellStyle name="Output 4" xfId="1129"/>
    <cellStyle name="Output 4 10" xfId="2582"/>
    <cellStyle name="Output 4 11" xfId="2682"/>
    <cellStyle name="Output 4 12" xfId="2722"/>
    <cellStyle name="Output 4 13" xfId="2620"/>
    <cellStyle name="Output 4 14" xfId="2847"/>
    <cellStyle name="Output 4 15" xfId="2886"/>
    <cellStyle name="Output 4 2" xfId="1935"/>
    <cellStyle name="Output 4 3" xfId="2111"/>
    <cellStyle name="Output 4 4" xfId="1249"/>
    <cellStyle name="Output 4 5" xfId="1657"/>
    <cellStyle name="Output 4 6" xfId="2257"/>
    <cellStyle name="Output 4 7" xfId="2339"/>
    <cellStyle name="Output 4 8" xfId="2414"/>
    <cellStyle name="Output 4 9" xfId="2503"/>
    <cellStyle name="Output 5" xfId="1130"/>
    <cellStyle name="Output 5 10" xfId="2583"/>
    <cellStyle name="Output 5 11" xfId="2683"/>
    <cellStyle name="Output 5 12" xfId="2723"/>
    <cellStyle name="Output 5 13" xfId="2621"/>
    <cellStyle name="Output 5 14" xfId="2848"/>
    <cellStyle name="Output 5 15" xfId="2887"/>
    <cellStyle name="Output 5 2" xfId="1934"/>
    <cellStyle name="Output 5 3" xfId="2112"/>
    <cellStyle name="Output 5 4" xfId="1803"/>
    <cellStyle name="Output 5 5" xfId="1658"/>
    <cellStyle name="Output 5 6" xfId="2258"/>
    <cellStyle name="Output 5 7" xfId="2340"/>
    <cellStyle name="Output 5 8" xfId="2415"/>
    <cellStyle name="Output 5 9" xfId="2504"/>
    <cellStyle name="Output 6" xfId="1131"/>
    <cellStyle name="Output 6 10" xfId="2584"/>
    <cellStyle name="Output 6 11" xfId="2684"/>
    <cellStyle name="Output 6 12" xfId="2724"/>
    <cellStyle name="Output 6 13" xfId="2622"/>
    <cellStyle name="Output 6 14" xfId="2849"/>
    <cellStyle name="Output 6 15" xfId="2888"/>
    <cellStyle name="Output 6 2" xfId="1933"/>
    <cellStyle name="Output 6 3" xfId="2113"/>
    <cellStyle name="Output 6 4" xfId="1707"/>
    <cellStyle name="Output 6 5" xfId="1659"/>
    <cellStyle name="Output 6 6" xfId="2259"/>
    <cellStyle name="Output 6 7" xfId="2341"/>
    <cellStyle name="Output 6 8" xfId="2416"/>
    <cellStyle name="Output 6 9" xfId="2505"/>
    <cellStyle name="Output 7" xfId="1132"/>
    <cellStyle name="Output 7 10" xfId="2585"/>
    <cellStyle name="Output 7 11" xfId="2685"/>
    <cellStyle name="Output 7 12" xfId="2725"/>
    <cellStyle name="Output 7 13" xfId="2623"/>
    <cellStyle name="Output 7 14" xfId="2850"/>
    <cellStyle name="Output 7 15" xfId="2889"/>
    <cellStyle name="Output 7 2" xfId="1932"/>
    <cellStyle name="Output 7 3" xfId="2114"/>
    <cellStyle name="Output 7 4" xfId="1248"/>
    <cellStyle name="Output 7 5" xfId="1660"/>
    <cellStyle name="Output 7 6" xfId="2260"/>
    <cellStyle name="Output 7 7" xfId="2342"/>
    <cellStyle name="Output 7 8" xfId="2417"/>
    <cellStyle name="Output 7 9" xfId="2506"/>
    <cellStyle name="Output 8" xfId="1133"/>
    <cellStyle name="Output 8 10" xfId="2586"/>
    <cellStyle name="Output 8 11" xfId="2686"/>
    <cellStyle name="Output 8 12" xfId="2726"/>
    <cellStyle name="Output 8 13" xfId="2624"/>
    <cellStyle name="Output 8 14" xfId="2851"/>
    <cellStyle name="Output 8 15" xfId="2890"/>
    <cellStyle name="Output 8 2" xfId="1931"/>
    <cellStyle name="Output 8 3" xfId="2115"/>
    <cellStyle name="Output 8 4" xfId="1247"/>
    <cellStyle name="Output 8 5" xfId="1661"/>
    <cellStyle name="Output 8 6" xfId="2261"/>
    <cellStyle name="Output 8 7" xfId="2343"/>
    <cellStyle name="Output 8 8" xfId="2418"/>
    <cellStyle name="Output 8 9" xfId="2507"/>
    <cellStyle name="Output 9" xfId="1134"/>
    <cellStyle name="Output 9 10" xfId="2587"/>
    <cellStyle name="Output 9 11" xfId="2687"/>
    <cellStyle name="Output 9 12" xfId="2727"/>
    <cellStyle name="Output 9 13" xfId="2625"/>
    <cellStyle name="Output 9 14" xfId="2852"/>
    <cellStyle name="Output 9 15" xfId="2891"/>
    <cellStyle name="Output 9 2" xfId="1930"/>
    <cellStyle name="Output 9 3" xfId="2116"/>
    <cellStyle name="Output 9 4" xfId="1246"/>
    <cellStyle name="Output 9 5" xfId="1662"/>
    <cellStyle name="Output 9 6" xfId="2262"/>
    <cellStyle name="Output 9 7" xfId="2344"/>
    <cellStyle name="Output 9 8" xfId="2419"/>
    <cellStyle name="Output 9 9" xfId="2508"/>
    <cellStyle name="P" xfId="1135"/>
    <cellStyle name="Percent 2" xfId="1136"/>
    <cellStyle name="Percent 3" xfId="1137"/>
    <cellStyle name="rngLCDatePaste" xfId="1138"/>
    <cellStyle name="single" xfId="1139"/>
    <cellStyle name="Single Cell Column Heading" xfId="1140"/>
    <cellStyle name="Style 1" xfId="1141"/>
    <cellStyle name="Style1" xfId="1142"/>
    <cellStyle name="Style2" xfId="1143"/>
    <cellStyle name="Style3" xfId="1144"/>
    <cellStyle name="Style4" xfId="1145"/>
    <cellStyle name="Style5" xfId="1146"/>
    <cellStyle name="Style6" xfId="1147"/>
    <cellStyle name="System" xfId="1148"/>
    <cellStyle name="System 10" xfId="2688"/>
    <cellStyle name="System 11" xfId="2731"/>
    <cellStyle name="System 12" xfId="2626"/>
    <cellStyle name="System 13" xfId="2853"/>
    <cellStyle name="System 14" xfId="2892"/>
    <cellStyle name="System 2" xfId="1929"/>
    <cellStyle name="System 3" xfId="2117"/>
    <cellStyle name="System 4" xfId="1669"/>
    <cellStyle name="System 5" xfId="2269"/>
    <cellStyle name="System 6" xfId="2345"/>
    <cellStyle name="System 7" xfId="2427"/>
    <cellStyle name="System 8" xfId="2515"/>
    <cellStyle name="System 9" xfId="2601"/>
    <cellStyle name="Table Footnote" xfId="1149"/>
    <cellStyle name="Table Header" xfId="1150"/>
    <cellStyle name="Table Heading 1" xfId="1151"/>
    <cellStyle name="Table Heading 2" xfId="1152"/>
    <cellStyle name="Table Of Which" xfId="1153"/>
    <cellStyle name="Table Row Billions" xfId="1154"/>
    <cellStyle name="Table Row Billions Check" xfId="1155"/>
    <cellStyle name="Table Row Millions" xfId="1156"/>
    <cellStyle name="Table Row Millions Check" xfId="1157"/>
    <cellStyle name="Table Row Percentage" xfId="1158"/>
    <cellStyle name="Table Row Percentage Check" xfId="1159"/>
    <cellStyle name="Table Total Billions" xfId="1160"/>
    <cellStyle name="Table Total Billions 10" xfId="2612"/>
    <cellStyle name="Table Total Billions 11" xfId="2689"/>
    <cellStyle name="Table Total Billions 12" xfId="2732"/>
    <cellStyle name="Table Total Billions 13" xfId="2728"/>
    <cellStyle name="Table Total Billions 14" xfId="2854"/>
    <cellStyle name="Table Total Billions 15" xfId="2893"/>
    <cellStyle name="Table Total Billions 2" xfId="1928"/>
    <cellStyle name="Table Total Billions 3" xfId="2118"/>
    <cellStyle name="Table Total Billions 4" xfId="2143"/>
    <cellStyle name="Table Total Billions 5" xfId="1681"/>
    <cellStyle name="Table Total Billions 6" xfId="2276"/>
    <cellStyle name="Table Total Billions 7" xfId="2352"/>
    <cellStyle name="Table Total Billions 8" xfId="2437"/>
    <cellStyle name="Table Total Billions 9" xfId="2523"/>
    <cellStyle name="Table Total Millions" xfId="1161"/>
    <cellStyle name="Table Total Millions 10" xfId="2613"/>
    <cellStyle name="Table Total Millions 11" xfId="2690"/>
    <cellStyle name="Table Total Millions 12" xfId="2733"/>
    <cellStyle name="Table Total Millions 13" xfId="2729"/>
    <cellStyle name="Table Total Millions 14" xfId="2855"/>
    <cellStyle name="Table Total Millions 15" xfId="2894"/>
    <cellStyle name="Table Total Millions 2" xfId="1927"/>
    <cellStyle name="Table Total Millions 3" xfId="2119"/>
    <cellStyle name="Table Total Millions 4" xfId="2144"/>
    <cellStyle name="Table Total Millions 5" xfId="1682"/>
    <cellStyle name="Table Total Millions 6" xfId="2277"/>
    <cellStyle name="Table Total Millions 7" xfId="2353"/>
    <cellStyle name="Table Total Millions 8" xfId="2438"/>
    <cellStyle name="Table Total Millions 9" xfId="2524"/>
    <cellStyle name="Table Total Percentage" xfId="1162"/>
    <cellStyle name="Table Total Percentage 10" xfId="2614"/>
    <cellStyle name="Table Total Percentage 11" xfId="2691"/>
    <cellStyle name="Table Total Percentage 12" xfId="2734"/>
    <cellStyle name="Table Total Percentage 13" xfId="2730"/>
    <cellStyle name="Table Total Percentage 14" xfId="2856"/>
    <cellStyle name="Table Total Percentage 15" xfId="2895"/>
    <cellStyle name="Table Total Percentage 2" xfId="1926"/>
    <cellStyle name="Table Total Percentage 3" xfId="2120"/>
    <cellStyle name="Table Total Percentage 4" xfId="2145"/>
    <cellStyle name="Table Total Percentage 5" xfId="1683"/>
    <cellStyle name="Table Total Percentage 6" xfId="2278"/>
    <cellStyle name="Table Total Percentage 7" xfId="2354"/>
    <cellStyle name="Table Total Percentage 8" xfId="2439"/>
    <cellStyle name="Table Total Percentage 9" xfId="2525"/>
    <cellStyle name="Table Units" xfId="1163"/>
    <cellStyle name="Table Units 2" xfId="2121"/>
    <cellStyle name="test" xfId="1164"/>
    <cellStyle name="Text" xfId="1165"/>
    <cellStyle name="Text Level 1" xfId="1166"/>
    <cellStyle name="Text Level 2" xfId="1167"/>
    <cellStyle name="Text Level 3" xfId="1168"/>
    <cellStyle name="Text Level 4" xfId="1169"/>
    <cellStyle name="Tickmark" xfId="1170"/>
    <cellStyle name="TIME Detail" xfId="1171"/>
    <cellStyle name="TIME Period Start" xfId="1172"/>
    <cellStyle name="Title 10" xfId="1173"/>
    <cellStyle name="Title 11" xfId="1174"/>
    <cellStyle name="Title 2" xfId="1175"/>
    <cellStyle name="Title 2 10" xfId="1176"/>
    <cellStyle name="Title 2 11" xfId="1177"/>
    <cellStyle name="Title 2 2" xfId="1178"/>
    <cellStyle name="Title 2 3" xfId="1179"/>
    <cellStyle name="Title 2 4" xfId="1180"/>
    <cellStyle name="Title 2 5" xfId="1181"/>
    <cellStyle name="Title 2 6" xfId="1182"/>
    <cellStyle name="Title 2 7" xfId="1183"/>
    <cellStyle name="Title 2 8" xfId="1184"/>
    <cellStyle name="Title 2 9" xfId="1185"/>
    <cellStyle name="Title 3" xfId="1186"/>
    <cellStyle name="Title 4" xfId="1187"/>
    <cellStyle name="Title 5" xfId="1188"/>
    <cellStyle name="Title 6" xfId="1189"/>
    <cellStyle name="Title 7" xfId="1190"/>
    <cellStyle name="Title 8" xfId="1191"/>
    <cellStyle name="Title 9" xfId="1192"/>
    <cellStyle name="Title1" xfId="1193"/>
    <cellStyle name="Title2" xfId="1194"/>
    <cellStyle name="Title3" xfId="1195"/>
    <cellStyle name="Title4" xfId="1196"/>
    <cellStyle name="Title5" xfId="1197"/>
    <cellStyle name="Title6" xfId="1198"/>
    <cellStyle name="Total 10" xfId="1199"/>
    <cellStyle name="Total 10 10" xfId="2633"/>
    <cellStyle name="Total 10 11" xfId="2692"/>
    <cellStyle name="Total 10 12" xfId="2758"/>
    <cellStyle name="Total 10 13" xfId="2741"/>
    <cellStyle name="Total 10 14" xfId="2857"/>
    <cellStyle name="Total 10 15" xfId="2896"/>
    <cellStyle name="Total 10 2" xfId="1925"/>
    <cellStyle name="Total 10 3" xfId="2122"/>
    <cellStyle name="Total 10 4" xfId="2158"/>
    <cellStyle name="Total 10 5" xfId="2207"/>
    <cellStyle name="Total 10 6" xfId="2289"/>
    <cellStyle name="Total 10 7" xfId="2365"/>
    <cellStyle name="Total 10 8" xfId="2453"/>
    <cellStyle name="Total 10 9" xfId="2532"/>
    <cellStyle name="Total 11" xfId="1200"/>
    <cellStyle name="Total 11 10" xfId="2634"/>
    <cellStyle name="Total 11 11" xfId="2693"/>
    <cellStyle name="Total 11 12" xfId="2759"/>
    <cellStyle name="Total 11 13" xfId="2742"/>
    <cellStyle name="Total 11 14" xfId="2858"/>
    <cellStyle name="Total 11 15" xfId="2897"/>
    <cellStyle name="Total 11 2" xfId="1924"/>
    <cellStyle name="Total 11 3" xfId="2123"/>
    <cellStyle name="Total 11 4" xfId="2159"/>
    <cellStyle name="Total 11 5" xfId="2208"/>
    <cellStyle name="Total 11 6" xfId="2290"/>
    <cellStyle name="Total 11 7" xfId="2366"/>
    <cellStyle name="Total 11 8" xfId="2454"/>
    <cellStyle name="Total 11 9" xfId="2533"/>
    <cellStyle name="Total 2" xfId="1201"/>
    <cellStyle name="Total 2 10" xfId="1202"/>
    <cellStyle name="Total 2 10 10" xfId="2636"/>
    <cellStyle name="Total 2 10 11" xfId="2695"/>
    <cellStyle name="Total 2 10 12" xfId="2761"/>
    <cellStyle name="Total 2 10 13" xfId="2744"/>
    <cellStyle name="Total 2 10 14" xfId="2860"/>
    <cellStyle name="Total 2 10 15" xfId="2899"/>
    <cellStyle name="Total 2 10 2" xfId="1922"/>
    <cellStyle name="Total 2 10 3" xfId="2125"/>
    <cellStyle name="Total 2 10 4" xfId="2161"/>
    <cellStyle name="Total 2 10 5" xfId="2210"/>
    <cellStyle name="Total 2 10 6" xfId="2292"/>
    <cellStyle name="Total 2 10 7" xfId="2368"/>
    <cellStyle name="Total 2 10 8" xfId="2456"/>
    <cellStyle name="Total 2 10 9" xfId="2535"/>
    <cellStyle name="Total 2 11" xfId="1203"/>
    <cellStyle name="Total 2 11 10" xfId="2637"/>
    <cellStyle name="Total 2 11 11" xfId="2696"/>
    <cellStyle name="Total 2 11 12" xfId="2762"/>
    <cellStyle name="Total 2 11 13" xfId="2745"/>
    <cellStyle name="Total 2 11 14" xfId="2861"/>
    <cellStyle name="Total 2 11 15" xfId="2900"/>
    <cellStyle name="Total 2 11 2" xfId="1921"/>
    <cellStyle name="Total 2 11 3" xfId="2126"/>
    <cellStyle name="Total 2 11 4" xfId="2162"/>
    <cellStyle name="Total 2 11 5" xfId="2211"/>
    <cellStyle name="Total 2 11 6" xfId="2293"/>
    <cellStyle name="Total 2 11 7" xfId="2369"/>
    <cellStyle name="Total 2 11 8" xfId="2457"/>
    <cellStyle name="Total 2 11 9" xfId="2536"/>
    <cellStyle name="Total 2 12" xfId="1923"/>
    <cellStyle name="Total 2 13" xfId="2124"/>
    <cellStyle name="Total 2 14" xfId="2160"/>
    <cellStyle name="Total 2 15" xfId="2209"/>
    <cellStyle name="Total 2 16" xfId="2291"/>
    <cellStyle name="Total 2 17" xfId="2367"/>
    <cellStyle name="Total 2 18" xfId="2455"/>
    <cellStyle name="Total 2 19" xfId="2534"/>
    <cellStyle name="Total 2 2" xfId="1204"/>
    <cellStyle name="Total 2 2 10" xfId="2638"/>
    <cellStyle name="Total 2 2 11" xfId="2697"/>
    <cellStyle name="Total 2 2 12" xfId="2763"/>
    <cellStyle name="Total 2 2 13" xfId="2746"/>
    <cellStyle name="Total 2 2 14" xfId="2862"/>
    <cellStyle name="Total 2 2 15" xfId="2901"/>
    <cellStyle name="Total 2 2 2" xfId="1920"/>
    <cellStyle name="Total 2 2 3" xfId="2127"/>
    <cellStyle name="Total 2 2 4" xfId="2163"/>
    <cellStyle name="Total 2 2 5" xfId="2212"/>
    <cellStyle name="Total 2 2 6" xfId="2294"/>
    <cellStyle name="Total 2 2 7" xfId="2370"/>
    <cellStyle name="Total 2 2 8" xfId="2458"/>
    <cellStyle name="Total 2 2 9" xfId="2537"/>
    <cellStyle name="Total 2 20" xfId="2635"/>
    <cellStyle name="Total 2 21" xfId="2694"/>
    <cellStyle name="Total 2 22" xfId="2760"/>
    <cellStyle name="Total 2 23" xfId="2743"/>
    <cellStyle name="Total 2 24" xfId="2859"/>
    <cellStyle name="Total 2 25" xfId="2898"/>
    <cellStyle name="Total 2 3" xfId="1205"/>
    <cellStyle name="Total 2 3 10" xfId="2639"/>
    <cellStyle name="Total 2 3 11" xfId="2698"/>
    <cellStyle name="Total 2 3 12" xfId="2764"/>
    <cellStyle name="Total 2 3 13" xfId="2747"/>
    <cellStyle name="Total 2 3 14" xfId="2863"/>
    <cellStyle name="Total 2 3 15" xfId="2902"/>
    <cellStyle name="Total 2 3 2" xfId="1919"/>
    <cellStyle name="Total 2 3 3" xfId="2128"/>
    <cellStyle name="Total 2 3 4" xfId="2164"/>
    <cellStyle name="Total 2 3 5" xfId="2213"/>
    <cellStyle name="Total 2 3 6" xfId="2295"/>
    <cellStyle name="Total 2 3 7" xfId="2371"/>
    <cellStyle name="Total 2 3 8" xfId="2459"/>
    <cellStyle name="Total 2 3 9" xfId="2538"/>
    <cellStyle name="Total 2 4" xfId="1206"/>
    <cellStyle name="Total 2 4 10" xfId="2640"/>
    <cellStyle name="Total 2 4 11" xfId="2699"/>
    <cellStyle name="Total 2 4 12" xfId="2765"/>
    <cellStyle name="Total 2 4 13" xfId="2748"/>
    <cellStyle name="Total 2 4 14" xfId="2864"/>
    <cellStyle name="Total 2 4 15" xfId="2903"/>
    <cellStyle name="Total 2 4 2" xfId="1918"/>
    <cellStyle name="Total 2 4 3" xfId="2129"/>
    <cellStyle name="Total 2 4 4" xfId="2165"/>
    <cellStyle name="Total 2 4 5" xfId="2214"/>
    <cellStyle name="Total 2 4 6" xfId="2296"/>
    <cellStyle name="Total 2 4 7" xfId="2372"/>
    <cellStyle name="Total 2 4 8" xfId="2460"/>
    <cellStyle name="Total 2 4 9" xfId="2539"/>
    <cellStyle name="Total 2 5" xfId="1207"/>
    <cellStyle name="Total 2 5 10" xfId="2641"/>
    <cellStyle name="Total 2 5 11" xfId="2700"/>
    <cellStyle name="Total 2 5 12" xfId="2766"/>
    <cellStyle name="Total 2 5 13" xfId="2749"/>
    <cellStyle name="Total 2 5 14" xfId="2865"/>
    <cellStyle name="Total 2 5 15" xfId="2904"/>
    <cellStyle name="Total 2 5 2" xfId="1917"/>
    <cellStyle name="Total 2 5 3" xfId="2130"/>
    <cellStyle name="Total 2 5 4" xfId="2166"/>
    <cellStyle name="Total 2 5 5" xfId="2215"/>
    <cellStyle name="Total 2 5 6" xfId="2297"/>
    <cellStyle name="Total 2 5 7" xfId="2373"/>
    <cellStyle name="Total 2 5 8" xfId="2461"/>
    <cellStyle name="Total 2 5 9" xfId="2540"/>
    <cellStyle name="Total 2 6" xfId="1208"/>
    <cellStyle name="Total 2 6 10" xfId="2642"/>
    <cellStyle name="Total 2 6 11" xfId="2701"/>
    <cellStyle name="Total 2 6 12" xfId="2767"/>
    <cellStyle name="Total 2 6 13" xfId="2750"/>
    <cellStyle name="Total 2 6 14" xfId="2866"/>
    <cellStyle name="Total 2 6 15" xfId="2905"/>
    <cellStyle name="Total 2 6 2" xfId="1916"/>
    <cellStyle name="Total 2 6 3" xfId="2131"/>
    <cellStyle name="Total 2 6 4" xfId="2167"/>
    <cellStyle name="Total 2 6 5" xfId="2216"/>
    <cellStyle name="Total 2 6 6" xfId="2298"/>
    <cellStyle name="Total 2 6 7" xfId="2374"/>
    <cellStyle name="Total 2 6 8" xfId="2462"/>
    <cellStyle name="Total 2 6 9" xfId="2541"/>
    <cellStyle name="Total 2 7" xfId="1209"/>
    <cellStyle name="Total 2 7 10" xfId="2643"/>
    <cellStyle name="Total 2 7 11" xfId="2702"/>
    <cellStyle name="Total 2 7 12" xfId="2768"/>
    <cellStyle name="Total 2 7 13" xfId="2751"/>
    <cellStyle name="Total 2 7 14" xfId="2867"/>
    <cellStyle name="Total 2 7 15" xfId="2906"/>
    <cellStyle name="Total 2 7 2" xfId="1915"/>
    <cellStyle name="Total 2 7 3" xfId="2132"/>
    <cellStyle name="Total 2 7 4" xfId="2168"/>
    <cellStyle name="Total 2 7 5" xfId="2217"/>
    <cellStyle name="Total 2 7 6" xfId="2299"/>
    <cellStyle name="Total 2 7 7" xfId="2375"/>
    <cellStyle name="Total 2 7 8" xfId="2463"/>
    <cellStyle name="Total 2 7 9" xfId="2542"/>
    <cellStyle name="Total 2 8" xfId="1210"/>
    <cellStyle name="Total 2 8 10" xfId="2644"/>
    <cellStyle name="Total 2 8 11" xfId="2703"/>
    <cellStyle name="Total 2 8 12" xfId="2769"/>
    <cellStyle name="Total 2 8 13" xfId="2752"/>
    <cellStyle name="Total 2 8 14" xfId="2868"/>
    <cellStyle name="Total 2 8 15" xfId="2907"/>
    <cellStyle name="Total 2 8 2" xfId="1914"/>
    <cellStyle name="Total 2 8 3" xfId="2133"/>
    <cellStyle name="Total 2 8 4" xfId="2169"/>
    <cellStyle name="Total 2 8 5" xfId="2218"/>
    <cellStyle name="Total 2 8 6" xfId="2300"/>
    <cellStyle name="Total 2 8 7" xfId="2376"/>
    <cellStyle name="Total 2 8 8" xfId="2464"/>
    <cellStyle name="Total 2 8 9" xfId="2543"/>
    <cellStyle name="Total 2 9" xfId="1211"/>
    <cellStyle name="Total 2 9 10" xfId="2645"/>
    <cellStyle name="Total 2 9 11" xfId="2704"/>
    <cellStyle name="Total 2 9 12" xfId="2770"/>
    <cellStyle name="Total 2 9 13" xfId="2753"/>
    <cellStyle name="Total 2 9 14" xfId="2869"/>
    <cellStyle name="Total 2 9 15" xfId="2908"/>
    <cellStyle name="Total 2 9 2" xfId="1913"/>
    <cellStyle name="Total 2 9 3" xfId="2134"/>
    <cellStyle name="Total 2 9 4" xfId="2170"/>
    <cellStyle name="Total 2 9 5" xfId="2219"/>
    <cellStyle name="Total 2 9 6" xfId="2301"/>
    <cellStyle name="Total 2 9 7" xfId="2377"/>
    <cellStyle name="Total 2 9 8" xfId="2465"/>
    <cellStyle name="Total 2 9 9" xfId="2544"/>
    <cellStyle name="Total 3" xfId="1212"/>
    <cellStyle name="Total 3 10" xfId="2646"/>
    <cellStyle name="Total 3 11" xfId="2705"/>
    <cellStyle name="Total 3 12" xfId="2771"/>
    <cellStyle name="Total 3 13" xfId="2754"/>
    <cellStyle name="Total 3 14" xfId="2870"/>
    <cellStyle name="Total 3 15" xfId="2909"/>
    <cellStyle name="Total 3 2" xfId="1912"/>
    <cellStyle name="Total 3 3" xfId="2135"/>
    <cellStyle name="Total 3 4" xfId="2171"/>
    <cellStyle name="Total 3 5" xfId="2220"/>
    <cellStyle name="Total 3 6" xfId="2302"/>
    <cellStyle name="Total 3 7" xfId="2378"/>
    <cellStyle name="Total 3 8" xfId="2466"/>
    <cellStyle name="Total 3 9" xfId="2545"/>
    <cellStyle name="Total 4" xfId="1213"/>
    <cellStyle name="Total 4 10" xfId="2647"/>
    <cellStyle name="Total 4 11" xfId="2706"/>
    <cellStyle name="Total 4 12" xfId="2772"/>
    <cellStyle name="Total 4 13" xfId="2755"/>
    <cellStyle name="Total 4 14" xfId="2871"/>
    <cellStyle name="Total 4 15" xfId="2910"/>
    <cellStyle name="Total 4 2" xfId="1911"/>
    <cellStyle name="Total 4 3" xfId="2136"/>
    <cellStyle name="Total 4 4" xfId="2172"/>
    <cellStyle name="Total 4 5" xfId="2221"/>
    <cellStyle name="Total 4 6" xfId="2303"/>
    <cellStyle name="Total 4 7" xfId="2379"/>
    <cellStyle name="Total 4 8" xfId="2467"/>
    <cellStyle name="Total 4 9" xfId="2546"/>
    <cellStyle name="Total 5" xfId="1214"/>
    <cellStyle name="Total 5 10" xfId="2648"/>
    <cellStyle name="Total 5 11" xfId="2707"/>
    <cellStyle name="Total 5 12" xfId="2773"/>
    <cellStyle name="Total 5 13" xfId="2756"/>
    <cellStyle name="Total 5 14" xfId="2872"/>
    <cellStyle name="Total 5 15" xfId="2911"/>
    <cellStyle name="Total 5 2" xfId="1910"/>
    <cellStyle name="Total 5 3" xfId="2137"/>
    <cellStyle name="Total 5 4" xfId="2173"/>
    <cellStyle name="Total 5 5" xfId="2222"/>
    <cellStyle name="Total 5 6" xfId="2304"/>
    <cellStyle name="Total 5 7" xfId="2380"/>
    <cellStyle name="Total 5 8" xfId="2468"/>
    <cellStyle name="Total 5 9" xfId="2547"/>
    <cellStyle name="Total 6" xfId="1215"/>
    <cellStyle name="Total 6 10" xfId="2649"/>
    <cellStyle name="Total 6 11" xfId="2708"/>
    <cellStyle name="Total 6 12" xfId="2774"/>
    <cellStyle name="Total 6 13" xfId="2757"/>
    <cellStyle name="Total 6 14" xfId="2873"/>
    <cellStyle name="Total 6 15" xfId="2912"/>
    <cellStyle name="Total 6 2" xfId="1909"/>
    <cellStyle name="Total 6 3" xfId="2138"/>
    <cellStyle name="Total 6 4" xfId="2174"/>
    <cellStyle name="Total 6 5" xfId="2223"/>
    <cellStyle name="Total 6 6" xfId="2305"/>
    <cellStyle name="Total 6 7" xfId="2381"/>
    <cellStyle name="Total 6 8" xfId="2469"/>
    <cellStyle name="Total 6 9" xfId="2548"/>
    <cellStyle name="Total 7" xfId="1216"/>
    <cellStyle name="Total 7 10" xfId="2650"/>
    <cellStyle name="Total 7 11" xfId="2709"/>
    <cellStyle name="Total 7 12" xfId="2775"/>
    <cellStyle name="Total 7 13" xfId="2778"/>
    <cellStyle name="Total 7 14" xfId="2874"/>
    <cellStyle name="Total 7 15" xfId="2913"/>
    <cellStyle name="Total 7 2" xfId="1908"/>
    <cellStyle name="Total 7 3" xfId="2139"/>
    <cellStyle name="Total 7 4" xfId="2175"/>
    <cellStyle name="Total 7 5" xfId="2224"/>
    <cellStyle name="Total 7 6" xfId="2306"/>
    <cellStyle name="Total 7 7" xfId="2382"/>
    <cellStyle name="Total 7 8" xfId="2470"/>
    <cellStyle name="Total 7 9" xfId="2549"/>
    <cellStyle name="Total 8" xfId="1217"/>
    <cellStyle name="Total 8 10" xfId="2651"/>
    <cellStyle name="Total 8 11" xfId="2710"/>
    <cellStyle name="Total 8 12" xfId="2776"/>
    <cellStyle name="Total 8 13" xfId="2779"/>
    <cellStyle name="Total 8 14" xfId="2875"/>
    <cellStyle name="Total 8 15" xfId="2914"/>
    <cellStyle name="Total 8 2" xfId="1907"/>
    <cellStyle name="Total 8 3" xfId="2140"/>
    <cellStyle name="Total 8 4" xfId="2176"/>
    <cellStyle name="Total 8 5" xfId="2225"/>
    <cellStyle name="Total 8 6" xfId="2307"/>
    <cellStyle name="Total 8 7" xfId="2383"/>
    <cellStyle name="Total 8 8" xfId="2471"/>
    <cellStyle name="Total 8 9" xfId="2550"/>
    <cellStyle name="Total 9" xfId="1218"/>
    <cellStyle name="Total 9 10" xfId="2652"/>
    <cellStyle name="Total 9 11" xfId="2711"/>
    <cellStyle name="Total 9 12" xfId="2777"/>
    <cellStyle name="Total 9 13" xfId="2780"/>
    <cellStyle name="Total 9 14" xfId="2876"/>
    <cellStyle name="Total 9 15" xfId="2915"/>
    <cellStyle name="Total 9 2" xfId="1906"/>
    <cellStyle name="Total 9 3" xfId="2141"/>
    <cellStyle name="Total 9 4" xfId="2177"/>
    <cellStyle name="Total 9 5" xfId="2226"/>
    <cellStyle name="Total 9 6" xfId="2308"/>
    <cellStyle name="Total 9 7" xfId="2384"/>
    <cellStyle name="Total 9 8" xfId="2472"/>
    <cellStyle name="Total 9 9" xfId="2551"/>
    <cellStyle name="Warning Text 10" xfId="1219"/>
    <cellStyle name="Warning Text 11" xfId="1220"/>
    <cellStyle name="Warning Text 2" xfId="1221"/>
    <cellStyle name="Warning Text 2 10" xfId="1222"/>
    <cellStyle name="Warning Text 2 11" xfId="1223"/>
    <cellStyle name="Warning Text 2 2" xfId="1224"/>
    <cellStyle name="Warning Text 2 3" xfId="1225"/>
    <cellStyle name="Warning Text 2 4" xfId="1226"/>
    <cellStyle name="Warning Text 2 5" xfId="1227"/>
    <cellStyle name="Warning Text 2 6" xfId="1228"/>
    <cellStyle name="Warning Text 2 7" xfId="1229"/>
    <cellStyle name="Warning Text 2 8" xfId="1230"/>
    <cellStyle name="Warning Text 2 9" xfId="1231"/>
    <cellStyle name="Warning Text 3" xfId="1232"/>
    <cellStyle name="Warning Text 4" xfId="1233"/>
    <cellStyle name="Warning Text 5" xfId="1234"/>
    <cellStyle name="Warning Text 6" xfId="1235"/>
    <cellStyle name="Warning Text 7" xfId="1236"/>
    <cellStyle name="Warning Text 8" xfId="1237"/>
    <cellStyle name="Warning Text 9" xfId="1238"/>
    <cellStyle name="whole number" xfId="1239"/>
    <cellStyle name="WIP" xfId="1240"/>
    <cellStyle name="Work in progress" xfId="1241"/>
    <cellStyle name="Work in progress 10" xfId="2712"/>
    <cellStyle name="Work in progress 11" xfId="2798"/>
    <cellStyle name="Work in progress 12" xfId="2838"/>
    <cellStyle name="Work in progress 13" xfId="2877"/>
    <cellStyle name="Work in progress 14" xfId="2916"/>
    <cellStyle name="Work in progress 2" xfId="1905"/>
    <cellStyle name="Work in progress 3" xfId="2142"/>
    <cellStyle name="Work in progress 4" xfId="2248"/>
    <cellStyle name="Work in progress 5" xfId="2329"/>
    <cellStyle name="Work in progress 6" xfId="2405"/>
    <cellStyle name="Work in progress 7" xfId="2494"/>
    <cellStyle name="Work in progress 8" xfId="2573"/>
    <cellStyle name="Work in progress 9" xfId="2673"/>
    <cellStyle name="Year" xfId="1242"/>
  </cellStyles>
  <dxfs count="31">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auto="1"/>
        </left>
        <right/>
        <top style="thin">
          <color auto="1"/>
        </top>
        <bottom style="thin">
          <color auto="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right style="thin">
          <color auto="1"/>
        </right>
        <top style="thin">
          <color auto="1"/>
        </top>
        <bottom style="thin">
          <color auto="1"/>
        </bottom>
      </border>
    </dxf>
    <dxf>
      <border>
        <top style="thin">
          <color indexed="64"/>
        </top>
        <vertical/>
        <horizontal/>
      </border>
    </dxf>
    <dxf>
      <border diagonalUp="0" diagonalDown="0">
        <left style="double">
          <color indexed="64"/>
        </left>
        <right style="double">
          <color indexed="64"/>
        </right>
        <top style="double">
          <color indexed="64"/>
        </top>
        <bottom style="double">
          <color indexed="64"/>
        </bottom>
      </border>
    </dxf>
    <dxf>
      <border outline="0">
        <bottom style="thin">
          <color auto="1"/>
        </bottom>
      </border>
    </dxf>
    <dxf>
      <font>
        <strike val="0"/>
        <outline val="0"/>
        <shadow val="0"/>
        <u val="none"/>
        <vertAlign val="baseline"/>
        <sz val="12"/>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left style="double">
          <color auto="1"/>
        </left>
        <right style="double">
          <color auto="1"/>
        </right>
        <top style="double">
          <color auto="1"/>
        </top>
        <bottom style="double">
          <color auto="1"/>
        </bottom>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left style="double">
          <color auto="1"/>
        </left>
        <right style="double">
          <color auto="1"/>
        </right>
        <top style="double">
          <color auto="1"/>
        </top>
        <bottom style="double">
          <color auto="1"/>
        </bottom>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indexed="8"/>
        <name val="Cambria"/>
        <scheme val="none"/>
      </font>
      <fill>
        <patternFill patternType="none">
          <fgColor indexed="64"/>
          <bgColor indexed="65"/>
        </patternFill>
      </fill>
      <alignment horizontal="left" vertical="top"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left style="double">
          <color auto="1"/>
        </left>
        <right style="double">
          <color auto="1"/>
        </right>
        <top style="double">
          <color auto="1"/>
        </top>
        <bottom style="double">
          <color auto="1"/>
        </bottom>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left style="double">
          <color auto="1"/>
        </left>
        <right style="double">
          <color auto="1"/>
        </right>
        <top style="double">
          <color auto="1"/>
        </top>
        <bottom style="double">
          <color auto="1"/>
        </bottom>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left/>
        <right style="thin">
          <color auto="1"/>
        </right>
        <top style="thin">
          <color auto="1"/>
        </top>
        <bottom style="thin">
          <color auto="1"/>
        </bottom>
        <vertical/>
        <horizontal/>
      </border>
    </dxf>
    <dxf>
      <border outline="0">
        <top style="thin">
          <color auto="1"/>
        </top>
      </border>
    </dxf>
    <dxf>
      <border outline="0">
        <left style="double">
          <color auto="1"/>
        </left>
        <right style="double">
          <color auto="1"/>
        </right>
        <top style="double">
          <color auto="1"/>
        </top>
        <bottom style="double">
          <color auto="1"/>
        </bottom>
      </border>
    </dxf>
    <dxf>
      <border outline="0">
        <bottom style="thin">
          <color auto="1"/>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0</xdr:col>
      <xdr:colOff>238125</xdr:colOff>
      <xdr:row>4</xdr:row>
      <xdr:rowOff>81557</xdr:rowOff>
    </xdr:from>
    <xdr:to>
      <xdr:col>16</xdr:col>
      <xdr:colOff>238125</xdr:colOff>
      <xdr:row>27</xdr:row>
      <xdr:rowOff>2921</xdr:rowOff>
    </xdr:to>
    <xdr:sp macro="" textlink="">
      <xdr:nvSpPr>
        <xdr:cNvPr id="2" name="TextBox 1"/>
        <xdr:cNvSpPr txBox="1"/>
      </xdr:nvSpPr>
      <xdr:spPr>
        <a:xfrm>
          <a:off x="238125" y="843557"/>
          <a:ext cx="9753600" cy="4512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2800" b="1">
              <a:solidFill>
                <a:schemeClr val="tx2"/>
              </a:solidFill>
            </a:rPr>
            <a:t>Government</a:t>
          </a:r>
          <a:r>
            <a:rPr lang="en-GB" sz="2800" b="1" baseline="0">
              <a:solidFill>
                <a:schemeClr val="tx2"/>
              </a:solidFill>
            </a:rPr>
            <a:t> construction and </a:t>
          </a:r>
        </a:p>
        <a:p>
          <a:pPr algn="ctr"/>
          <a:r>
            <a:rPr lang="en-GB" sz="2800" b="1" baseline="0">
              <a:solidFill>
                <a:schemeClr val="tx2"/>
              </a:solidFill>
            </a:rPr>
            <a:t>Local Authority highways maintenance </a:t>
          </a:r>
          <a:r>
            <a:rPr lang="en-GB" sz="2800" b="1">
              <a:solidFill>
                <a:schemeClr val="tx2"/>
              </a:solidFill>
            </a:rPr>
            <a:t>pipeline</a:t>
          </a:r>
        </a:p>
        <a:p>
          <a:pPr algn="ctr"/>
          <a:endParaRPr lang="en-GB" sz="1400" b="1">
            <a:solidFill>
              <a:schemeClr val="tx2"/>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400" b="0">
              <a:solidFill>
                <a:schemeClr val="tx2"/>
              </a:solidFill>
              <a:latin typeface="+mn-lt"/>
              <a:ea typeface="+mn-ea"/>
              <a:cs typeface="+mn-cs"/>
            </a:rPr>
            <a:t>Colour key</a:t>
          </a:r>
        </a:p>
        <a:p>
          <a:pPr marL="0" marR="0" indent="0" algn="ctr"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u="sng">
              <a:solidFill>
                <a:schemeClr val="tx2"/>
              </a:solidFill>
              <a:latin typeface="+mn-lt"/>
              <a:ea typeface="+mn-ea"/>
              <a:cs typeface="+mn-cs"/>
            </a:rPr>
            <a:t>Key</a:t>
          </a:r>
          <a:r>
            <a:rPr lang="en-GB" sz="1400" b="1" u="sng" baseline="0">
              <a:solidFill>
                <a:schemeClr val="tx2"/>
              </a:solidFill>
              <a:latin typeface="+mn-lt"/>
              <a:ea typeface="+mn-ea"/>
              <a:cs typeface="+mn-cs"/>
            </a:rPr>
            <a:t> to indicators used for construction pipeline:</a:t>
          </a: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1" u="sng" baseline="0">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Scheme Status</a:t>
          </a:r>
          <a:r>
            <a:rPr lang="en-GB" sz="1400" b="0" baseline="0">
              <a:solidFill>
                <a:schemeClr val="tx2"/>
              </a:solidFill>
              <a:latin typeface="+mn-lt"/>
              <a:ea typeface="+mn-ea"/>
              <a:cs typeface="+mn-cs"/>
            </a:rPr>
            <a:t> 	</a:t>
          </a:r>
          <a:r>
            <a:rPr lang="en-GB" sz="1400" b="0" baseline="0">
              <a:solidFill>
                <a:srgbClr val="FF5050"/>
              </a:solidFill>
              <a:latin typeface="+mn-lt"/>
              <a:ea typeface="+mn-ea"/>
              <a:cs typeface="+mn-cs"/>
              <a:sym typeface="Wingdings 2"/>
            </a:rPr>
            <a:t> =  Proposed </a:t>
          </a:r>
          <a:r>
            <a:rPr lang="en-GB" sz="1400" b="0" baseline="0">
              <a:solidFill>
                <a:srgbClr val="FF0000"/>
              </a:solidFill>
              <a:latin typeface="+mn-lt"/>
              <a:ea typeface="+mn-ea"/>
              <a:cs typeface="+mn-cs"/>
              <a:sym typeface="Wingdings 2"/>
            </a:rPr>
            <a:t>	</a:t>
          </a:r>
          <a:r>
            <a:rPr lang="en-GB" sz="1400" b="0" baseline="0">
              <a:solidFill>
                <a:srgbClr val="FFC000"/>
              </a:solidFill>
              <a:latin typeface="+mn-lt"/>
              <a:ea typeface="+mn-ea"/>
              <a:cs typeface="+mn-cs"/>
              <a:sym typeface="Wingdings 2"/>
            </a:rPr>
            <a:t> = Planned</a:t>
          </a:r>
          <a:r>
            <a:rPr lang="en-GB" sz="1400" b="0" baseline="0">
              <a:solidFill>
                <a:schemeClr val="dk1"/>
              </a:solidFill>
              <a:latin typeface="+mn-lt"/>
              <a:ea typeface="+mn-ea"/>
              <a:cs typeface="+mn-cs"/>
              <a:sym typeface="Wingdings 2"/>
            </a:rPr>
            <a:t>		</a:t>
          </a:r>
          <a:r>
            <a:rPr lang="en-GB" sz="1400" b="0" baseline="0">
              <a:solidFill>
                <a:srgbClr val="00B050"/>
              </a:solidFill>
              <a:latin typeface="+mn-lt"/>
              <a:ea typeface="+mn-ea"/>
              <a:cs typeface="+mn-cs"/>
              <a:sym typeface="Wingdings 2"/>
            </a:rPr>
            <a:t> =  Confirmed or started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endParaRPr lang="en-GB" sz="1400" b="0">
            <a:solidFill>
              <a:schemeClr val="tx1">
                <a:lumMod val="75000"/>
                <a:lumOff val="25000"/>
              </a:schemeClr>
            </a:solidFill>
            <a:latin typeface="+mn-lt"/>
            <a:ea typeface="+mn-ea"/>
            <a:cs typeface="+mn-cs"/>
          </a:endParaRP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1">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On Schedule 	</a:t>
          </a:r>
          <a:r>
            <a:rPr lang="en-GB" sz="1400" b="0" baseline="0">
              <a:solidFill>
                <a:srgbClr val="FF5050"/>
              </a:solidFill>
              <a:latin typeface="+mn-lt"/>
              <a:ea typeface="+mn-ea"/>
              <a:cs typeface="+mn-cs"/>
              <a:sym typeface="Wingdings 2"/>
            </a:rPr>
            <a:t></a:t>
          </a:r>
          <a:r>
            <a:rPr lang="en-GB" sz="1400" b="0" baseline="0">
              <a:solidFill>
                <a:srgbClr val="FF5050"/>
              </a:solidFill>
              <a:latin typeface="+mn-lt"/>
              <a:ea typeface="+mn-ea"/>
              <a:cs typeface="+mn-cs"/>
            </a:rPr>
            <a:t> =  No </a:t>
          </a:r>
          <a:r>
            <a:rPr lang="en-GB" sz="1400" b="0" baseline="0">
              <a:solidFill>
                <a:srgbClr val="FF0000"/>
              </a:solidFill>
              <a:latin typeface="+mn-lt"/>
              <a:ea typeface="+mn-ea"/>
              <a:cs typeface="+mn-cs"/>
            </a:rPr>
            <a:t>		</a:t>
          </a:r>
          <a:r>
            <a:rPr lang="en-GB" sz="1400" b="0" baseline="0">
              <a:solidFill>
                <a:srgbClr val="00B050"/>
              </a:solidFill>
              <a:latin typeface="+mn-lt"/>
              <a:ea typeface="+mn-ea"/>
              <a:cs typeface="+mn-cs"/>
              <a:sym typeface="Wingdings 2"/>
            </a:rPr>
            <a:t></a:t>
          </a:r>
          <a:r>
            <a:rPr lang="en-GB" sz="1400" b="0" baseline="0">
              <a:solidFill>
                <a:srgbClr val="00B050"/>
              </a:solidFill>
              <a:latin typeface="+mn-lt"/>
              <a:ea typeface="+mn-ea"/>
              <a:cs typeface="+mn-cs"/>
            </a:rPr>
            <a:t> =  Yes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1" u="sng">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u="sng">
              <a:solidFill>
                <a:schemeClr val="tx2"/>
              </a:solidFill>
              <a:latin typeface="+mn-lt"/>
              <a:ea typeface="+mn-ea"/>
              <a:cs typeface="+mn-cs"/>
            </a:rPr>
            <a:t>Key</a:t>
          </a:r>
          <a:r>
            <a:rPr lang="en-GB" sz="1400" b="1" u="sng" baseline="0">
              <a:solidFill>
                <a:schemeClr val="tx2"/>
              </a:solidFill>
              <a:latin typeface="+mn-lt"/>
              <a:ea typeface="+mn-ea"/>
              <a:cs typeface="+mn-cs"/>
            </a:rPr>
            <a:t> to indicators used for Local Authority highway maintenance pipeline:</a:t>
          </a:r>
          <a:endParaRPr lang="en-GB" sz="1400">
            <a:solidFill>
              <a:schemeClr val="tx2"/>
            </a:solidFill>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On Schedule </a:t>
          </a:r>
          <a:r>
            <a:rPr lang="en-GB" sz="1400" b="1">
              <a:solidFill>
                <a:schemeClr val="dk1"/>
              </a:solidFill>
              <a:latin typeface="+mn-lt"/>
              <a:ea typeface="+mn-ea"/>
              <a:cs typeface="+mn-cs"/>
            </a:rPr>
            <a:t>	</a:t>
          </a:r>
          <a:r>
            <a:rPr lang="en-GB" sz="1400" b="0" baseline="0">
              <a:solidFill>
                <a:srgbClr val="FF5050"/>
              </a:solidFill>
              <a:latin typeface="+mn-lt"/>
              <a:ea typeface="+mn-ea"/>
              <a:cs typeface="+mn-cs"/>
              <a:sym typeface="Wingdings 2"/>
            </a:rPr>
            <a:t></a:t>
          </a:r>
          <a:r>
            <a:rPr lang="en-GB" sz="1400" b="0" baseline="0">
              <a:solidFill>
                <a:srgbClr val="FF5050"/>
              </a:solidFill>
              <a:latin typeface="+mn-lt"/>
              <a:ea typeface="+mn-ea"/>
              <a:cs typeface="+mn-cs"/>
            </a:rPr>
            <a:t> =  Contract renewal date passed</a:t>
          </a:r>
          <a:r>
            <a:rPr lang="en-GB" sz="1400" b="0" baseline="0">
              <a:solidFill>
                <a:schemeClr val="dk1"/>
              </a:solidFill>
              <a:latin typeface="+mn-lt"/>
              <a:ea typeface="+mn-ea"/>
              <a:cs typeface="+mn-cs"/>
            </a:rPr>
            <a:t>	</a:t>
          </a:r>
          <a:r>
            <a:rPr lang="en-GB" sz="1400" b="0" baseline="0">
              <a:solidFill>
                <a:srgbClr val="00B050"/>
              </a:solidFill>
              <a:latin typeface="+mn-lt"/>
              <a:ea typeface="+mn-ea"/>
              <a:cs typeface="+mn-cs"/>
              <a:sym typeface="Wingdings 2"/>
            </a:rPr>
            <a:t></a:t>
          </a:r>
          <a:r>
            <a:rPr lang="en-GB" sz="1400" b="0" baseline="0">
              <a:solidFill>
                <a:srgbClr val="00B050"/>
              </a:solidFill>
              <a:latin typeface="+mn-lt"/>
              <a:ea typeface="+mn-ea"/>
              <a:cs typeface="+mn-cs"/>
            </a:rPr>
            <a:t> =  Current contract</a:t>
          </a:r>
          <a:r>
            <a:rPr lang="en-GB" sz="1400" b="0" baseline="0">
              <a:solidFill>
                <a:schemeClr val="dk1"/>
              </a:solidFill>
              <a:latin typeface="+mn-lt"/>
              <a:ea typeface="+mn-ea"/>
              <a:cs typeface="+mn-cs"/>
            </a:rPr>
            <a:t>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endParaRPr lang="en-GB" sz="1400">
            <a:solidFill>
              <a:schemeClr val="tx1">
                <a:lumMod val="75000"/>
                <a:lumOff val="25000"/>
              </a:schemeClr>
            </a:solidFill>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m-treasury.gov.uk/Data/rhmtacouzens/Temp/15%2011%2011%20Infrastructure%20Pipelin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1111%20Infrastructure%20Pipeline%20final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hm-treasury.gov.uk/281111%20Infrastructure%20Pipeline%20fin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UK\Strategy\Pipeline\New%20pipeline\Construction%20pipeline\Consolidated\Pipeline_consolidated_281111_working_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81111%20Infrastructure%20Pipeline%20fin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irago.internal.dtlr.gov.uk\Data\rhmtmbarnes\Temp\latestpipeline_consolidated_251011_working_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our Key"/>
      <sheetName val="Notes"/>
      <sheetName val="Infrastructure Pipeline"/>
      <sheetName val="Sector breakdown"/>
      <sheetName val="Detail sector breakdown"/>
      <sheetName val="Funding"/>
      <sheetName val="Deflators and variables"/>
    </sheetNames>
    <sheetDataSet>
      <sheetData sheetId="0" refreshError="1"/>
      <sheetData sheetId="1" refreshError="1"/>
      <sheetData sheetId="2"/>
      <sheetData sheetId="3" refreshError="1"/>
      <sheetData sheetId="4" refreshError="1"/>
      <sheetData sheetId="5" refreshError="1"/>
      <sheetData sheetId="6">
        <row r="1">
          <cell r="B1" t="str">
            <v>1992/93</v>
          </cell>
        </row>
        <row r="19">
          <cell r="B19" t="str">
            <v>2010/11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Introduction"/>
      <sheetName val="Summary_Government_construction"/>
      <sheetName val="Governement_construction"/>
      <sheetName val="Variables"/>
      <sheetName val="Govt_Construction_notes"/>
    </sheetNames>
    <sheetDataSet>
      <sheetData sheetId="0"/>
      <sheetData sheetId="1"/>
      <sheetData sheetId="2"/>
      <sheetData sheetId="3"/>
      <sheetData sheetId="4">
        <row r="2">
          <cell r="B2" t="str">
            <v>Public</v>
          </cell>
          <cell r="C2" t="str">
            <v>Yes</v>
          </cell>
          <cell r="D2" t="str">
            <v>Public</v>
          </cell>
          <cell r="G2" t="str">
            <v>Yes</v>
          </cell>
          <cell r="H2" t="str">
            <v>Pre-project</v>
          </cell>
          <cell r="I2" t="str">
            <v>East of England</v>
          </cell>
          <cell r="J2" t="str">
            <v>Existing framework</v>
          </cell>
        </row>
        <row r="3">
          <cell r="B3" t="str">
            <v>Private</v>
          </cell>
          <cell r="C3" t="str">
            <v>No</v>
          </cell>
          <cell r="D3" t="str">
            <v>Private</v>
          </cell>
          <cell r="G3" t="str">
            <v>No</v>
          </cell>
          <cell r="H3" t="str">
            <v>Concept</v>
          </cell>
          <cell r="I3" t="str">
            <v>East Midlands</v>
          </cell>
          <cell r="J3" t="str">
            <v>New framework</v>
          </cell>
        </row>
        <row r="4">
          <cell r="B4" t="str">
            <v>Public/Private</v>
          </cell>
          <cell r="D4" t="str">
            <v>Combination</v>
          </cell>
          <cell r="G4" t="str">
            <v>Unknown</v>
          </cell>
          <cell r="H4" t="str">
            <v>Pre-procurement</v>
          </cell>
          <cell r="I4" t="str">
            <v>London</v>
          </cell>
          <cell r="J4" t="str">
            <v>Stand-alone</v>
          </cell>
        </row>
        <row r="5">
          <cell r="H5" t="str">
            <v>Bid price</v>
          </cell>
          <cell r="I5" t="str">
            <v>North East</v>
          </cell>
          <cell r="J5" t="str">
            <v>Other (include details in notes)</v>
          </cell>
        </row>
        <row r="6">
          <cell r="H6" t="str">
            <v>Completed cost</v>
          </cell>
          <cell r="I6" t="str">
            <v>North West</v>
          </cell>
        </row>
        <row r="7">
          <cell r="I7" t="str">
            <v>South East</v>
          </cell>
        </row>
        <row r="8">
          <cell r="I8" t="str">
            <v>South West</v>
          </cell>
        </row>
        <row r="9">
          <cell r="I9" t="str">
            <v>West Midlands</v>
          </cell>
        </row>
        <row r="10">
          <cell r="I10" t="str">
            <v>Yorkshire &amp; the Humber</v>
          </cell>
        </row>
        <row r="11">
          <cell r="I11" t="str">
            <v>England</v>
          </cell>
        </row>
        <row r="12">
          <cell r="I12" t="str">
            <v>Scotland</v>
          </cell>
        </row>
        <row r="13">
          <cell r="I13" t="str">
            <v>Wales</v>
          </cell>
        </row>
        <row r="14">
          <cell r="I14" t="str">
            <v>Northern Ireland</v>
          </cell>
        </row>
        <row r="15">
          <cell r="I15" t="str">
            <v>Great Britain</v>
          </cell>
        </row>
        <row r="16">
          <cell r="I16" t="str">
            <v>UK</v>
          </cell>
        </row>
        <row r="17">
          <cell r="I17" t="str">
            <v>Offshore</v>
          </cell>
        </row>
      </sheetData>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Introduction"/>
      <sheetName val="Simple_summary"/>
      <sheetName val="Pipeline_consolidated"/>
      <sheetName val="Variables"/>
    </sheetNames>
    <sheetDataSet>
      <sheetData sheetId="0"/>
      <sheetData sheetId="1"/>
      <sheetData sheetId="2"/>
      <sheetData sheetId="3"/>
      <sheetData sheetId="4">
        <row r="2">
          <cell r="E2" t="str">
            <v>Proposed</v>
          </cell>
        </row>
        <row r="3">
          <cell r="E3" t="str">
            <v>Planned</v>
          </cell>
        </row>
        <row r="4">
          <cell r="E4" t="str">
            <v>Confirmed</v>
          </cell>
        </row>
        <row r="5">
          <cell r="E5" t="str">
            <v>Started</v>
          </cell>
        </row>
      </sheetData>
    </sheetDataSet>
  </externalBook>
</externalLink>
</file>

<file path=xl/tables/table1.xml><?xml version="1.0" encoding="utf-8"?>
<table xmlns="http://schemas.openxmlformats.org/spreadsheetml/2006/main" id="3" name="Table3" displayName="Table3" ref="A64:B77" totalsRowShown="0" headerRowBorderDxfId="30" tableBorderDxfId="29" totalsRowBorderDxfId="28">
  <tableColumns count="2">
    <tableColumn id="1" name="Description  " dataDxfId="27"/>
    <tableColumn id="2" name="Definition" dataDxfId="26"/>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79:B83" totalsRowShown="0" headerRowBorderDxfId="25" tableBorderDxfId="24" totalsRowBorderDxfId="23">
  <tableColumns count="2">
    <tableColumn id="1" name="Timing" dataDxfId="22"/>
    <tableColumn id="2" name="Definition" dataDxfId="21"/>
  </tableColumns>
  <tableStyleInfo name="TableStyleMedium9" showFirstColumn="0" showLastColumn="0" showRowStripes="1" showColumnStripes="0"/>
</table>
</file>

<file path=xl/tables/table3.xml><?xml version="1.0" encoding="utf-8"?>
<table xmlns="http://schemas.openxmlformats.org/spreadsheetml/2006/main" id="5" name="Table5" displayName="Table5" ref="A85:B94" totalsRowShown="0" headerRowBorderDxfId="20" tableBorderDxfId="19" totalsRowBorderDxfId="18">
  <tableColumns count="2">
    <tableColumn id="1" name="Costs" dataDxfId="17"/>
    <tableColumn id="2" name="Definition" dataDxfId="16"/>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96:B100" totalsRowShown="0" headerRowBorderDxfId="15" tableBorderDxfId="14" totalsRowBorderDxfId="13">
  <tableColumns count="2">
    <tableColumn id="1" name="Procurement Route" dataDxfId="12"/>
    <tableColumn id="2" name="Definition" dataDxfId="11"/>
  </tableColumns>
  <tableStyleInfo name="TableStyleMedium9" showFirstColumn="0" showLastColumn="0" showRowStripes="1" showColumnStripes="0"/>
</table>
</file>

<file path=xl/tables/table5.xml><?xml version="1.0" encoding="utf-8"?>
<table xmlns="http://schemas.openxmlformats.org/spreadsheetml/2006/main" id="7" name="Table7" displayName="Table7" ref="A102:B104" totalsRowShown="0" headerRowBorderDxfId="10" tableBorderDxfId="9" totalsRowBorderDxfId="8">
  <tableColumns count="2">
    <tableColumn id="1" name="Notes and references" dataDxfId="7"/>
    <tableColumn id="2" name="Definition" dataDxfId="6"/>
  </tableColumns>
  <tableStyleInfo name="TableStyleMedium9" showFirstColumn="0" showLastColumn="0" showRowStripes="1" showColumnStripes="0"/>
</table>
</file>

<file path=xl/tables/table6.xml><?xml version="1.0" encoding="utf-8"?>
<table xmlns="http://schemas.openxmlformats.org/spreadsheetml/2006/main" id="1" name="Table256" displayName="Table256" ref="A1:B31" totalsRowShown="0" headerRowDxfId="5" headerRowBorderDxfId="4" tableBorderDxfId="3" totalsRowBorderDxfId="2">
  <tableColumns count="2">
    <tableColumn id="1" name="Sector" dataDxfId="1"/>
    <tableColumn id="2" name="Government Construction Pipeline 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peter.cockett@dh.gov.gsi.uk"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10"/>
  <sheetViews>
    <sheetView showGridLines="0" showRowColHeaders="0" tabSelected="1" view="pageBreakPreview" zoomScaleNormal="100" zoomScaleSheetLayoutView="100" workbookViewId="0">
      <selection activeCell="B1" sqref="B1"/>
    </sheetView>
  </sheetViews>
  <sheetFormatPr defaultRowHeight="15"/>
  <cols>
    <col min="1" max="1" width="119.5703125" customWidth="1"/>
    <col min="257" max="257" width="119.5703125" customWidth="1"/>
    <col min="513" max="513" width="119.5703125" customWidth="1"/>
    <col min="769" max="769" width="119.5703125" customWidth="1"/>
    <col min="1025" max="1025" width="119.5703125" customWidth="1"/>
    <col min="1281" max="1281" width="119.5703125" customWidth="1"/>
    <col min="1537" max="1537" width="119.5703125" customWidth="1"/>
    <col min="1793" max="1793" width="119.5703125" customWidth="1"/>
    <col min="2049" max="2049" width="119.5703125" customWidth="1"/>
    <col min="2305" max="2305" width="119.5703125" customWidth="1"/>
    <col min="2561" max="2561" width="119.5703125" customWidth="1"/>
    <col min="2817" max="2817" width="119.5703125" customWidth="1"/>
    <col min="3073" max="3073" width="119.5703125" customWidth="1"/>
    <col min="3329" max="3329" width="119.5703125" customWidth="1"/>
    <col min="3585" max="3585" width="119.5703125" customWidth="1"/>
    <col min="3841" max="3841" width="119.5703125" customWidth="1"/>
    <col min="4097" max="4097" width="119.5703125" customWidth="1"/>
    <col min="4353" max="4353" width="119.5703125" customWidth="1"/>
    <col min="4609" max="4609" width="119.5703125" customWidth="1"/>
    <col min="4865" max="4865" width="119.5703125" customWidth="1"/>
    <col min="5121" max="5121" width="119.5703125" customWidth="1"/>
    <col min="5377" max="5377" width="119.5703125" customWidth="1"/>
    <col min="5633" max="5633" width="119.5703125" customWidth="1"/>
    <col min="5889" max="5889" width="119.5703125" customWidth="1"/>
    <col min="6145" max="6145" width="119.5703125" customWidth="1"/>
    <col min="6401" max="6401" width="119.5703125" customWidth="1"/>
    <col min="6657" max="6657" width="119.5703125" customWidth="1"/>
    <col min="6913" max="6913" width="119.5703125" customWidth="1"/>
    <col min="7169" max="7169" width="119.5703125" customWidth="1"/>
    <col min="7425" max="7425" width="119.5703125" customWidth="1"/>
    <col min="7681" max="7681" width="119.5703125" customWidth="1"/>
    <col min="7937" max="7937" width="119.5703125" customWidth="1"/>
    <col min="8193" max="8193" width="119.5703125" customWidth="1"/>
    <col min="8449" max="8449" width="119.5703125" customWidth="1"/>
    <col min="8705" max="8705" width="119.5703125" customWidth="1"/>
    <col min="8961" max="8961" width="119.5703125" customWidth="1"/>
    <col min="9217" max="9217" width="119.5703125" customWidth="1"/>
    <col min="9473" max="9473" width="119.5703125" customWidth="1"/>
    <col min="9729" max="9729" width="119.5703125" customWidth="1"/>
    <col min="9985" max="9985" width="119.5703125" customWidth="1"/>
    <col min="10241" max="10241" width="119.5703125" customWidth="1"/>
    <col min="10497" max="10497" width="119.5703125" customWidth="1"/>
    <col min="10753" max="10753" width="119.5703125" customWidth="1"/>
    <col min="11009" max="11009" width="119.5703125" customWidth="1"/>
    <col min="11265" max="11265" width="119.5703125" customWidth="1"/>
    <col min="11521" max="11521" width="119.5703125" customWidth="1"/>
    <col min="11777" max="11777" width="119.5703125" customWidth="1"/>
    <col min="12033" max="12033" width="119.5703125" customWidth="1"/>
    <col min="12289" max="12289" width="119.5703125" customWidth="1"/>
    <col min="12545" max="12545" width="119.5703125" customWidth="1"/>
    <col min="12801" max="12801" width="119.5703125" customWidth="1"/>
    <col min="13057" max="13057" width="119.5703125" customWidth="1"/>
    <col min="13313" max="13313" width="119.5703125" customWidth="1"/>
    <col min="13569" max="13569" width="119.5703125" customWidth="1"/>
    <col min="13825" max="13825" width="119.5703125" customWidth="1"/>
    <col min="14081" max="14081" width="119.5703125" customWidth="1"/>
    <col min="14337" max="14337" width="119.5703125" customWidth="1"/>
    <col min="14593" max="14593" width="119.5703125" customWidth="1"/>
    <col min="14849" max="14849" width="119.5703125" customWidth="1"/>
    <col min="15105" max="15105" width="119.5703125" customWidth="1"/>
    <col min="15361" max="15361" width="119.5703125" customWidth="1"/>
    <col min="15617" max="15617" width="119.5703125" customWidth="1"/>
    <col min="15873" max="15873" width="119.5703125" customWidth="1"/>
    <col min="16129" max="16129" width="119.5703125" customWidth="1"/>
  </cols>
  <sheetData>
    <row r="1" spans="1:1" ht="46.5">
      <c r="A1" s="13" t="s">
        <v>1965</v>
      </c>
    </row>
    <row r="2" spans="1:1" ht="18.75">
      <c r="A2" s="14"/>
    </row>
    <row r="3" spans="1:1" ht="37.5">
      <c r="A3" s="15" t="s">
        <v>2419</v>
      </c>
    </row>
    <row r="4" spans="1:1" ht="18.75">
      <c r="A4" s="14"/>
    </row>
    <row r="5" spans="1:1" ht="150">
      <c r="A5" s="16" t="s">
        <v>2418</v>
      </c>
    </row>
    <row r="6" spans="1:1" ht="18.75">
      <c r="A6" s="14"/>
    </row>
    <row r="7" spans="1:1" ht="18.75">
      <c r="A7" s="14"/>
    </row>
    <row r="8" spans="1:1" ht="18.75">
      <c r="A8" s="14"/>
    </row>
    <row r="9" spans="1:1" ht="18.75">
      <c r="A9" s="14"/>
    </row>
    <row r="10" spans="1:1" ht="18.75">
      <c r="A10" s="17" t="s">
        <v>1893</v>
      </c>
    </row>
  </sheetData>
  <pageMargins left="0.70866141732283472" right="0.70866141732283472" top="0.74803149606299213" bottom="0.74803149606299213" header="0.31496062992125984" footer="0.31496062992125984"/>
  <pageSetup paperSize="9" orientation="landscape" r:id="rId1"/>
  <headerFooter>
    <oddHeader>&amp;L&amp;12Government construction pipeline April 2012 update</oddHeader>
  </headerFooter>
</worksheet>
</file>

<file path=xl/worksheets/sheet2.xml><?xml version="1.0" encoding="utf-8"?>
<worksheet xmlns="http://schemas.openxmlformats.org/spreadsheetml/2006/main" xmlns:r="http://schemas.openxmlformats.org/officeDocument/2006/relationships">
  <dimension ref="A1:B107"/>
  <sheetViews>
    <sheetView showGridLines="0" showRowColHeaders="0" view="pageBreakPreview" zoomScaleNormal="100" zoomScaleSheetLayoutView="100" workbookViewId="0">
      <selection activeCell="C1" sqref="C1"/>
    </sheetView>
  </sheetViews>
  <sheetFormatPr defaultRowHeight="15"/>
  <cols>
    <col min="1" max="1" width="46.140625" style="18" customWidth="1"/>
    <col min="2" max="2" width="82.7109375" style="18" customWidth="1"/>
    <col min="3" max="256" width="9.140625" style="18"/>
    <col min="257" max="257" width="46.140625" style="18" customWidth="1"/>
    <col min="258" max="258" width="82.7109375" style="18" customWidth="1"/>
    <col min="259" max="512" width="9.140625" style="18"/>
    <col min="513" max="513" width="46.140625" style="18" customWidth="1"/>
    <col min="514" max="514" width="82.7109375" style="18" customWidth="1"/>
    <col min="515" max="768" width="9.140625" style="18"/>
    <col min="769" max="769" width="46.140625" style="18" customWidth="1"/>
    <col min="770" max="770" width="82.7109375" style="18" customWidth="1"/>
    <col min="771" max="1024" width="9.140625" style="18"/>
    <col min="1025" max="1025" width="46.140625" style="18" customWidth="1"/>
    <col min="1026" max="1026" width="82.7109375" style="18" customWidth="1"/>
    <col min="1027" max="1280" width="9.140625" style="18"/>
    <col min="1281" max="1281" width="46.140625" style="18" customWidth="1"/>
    <col min="1282" max="1282" width="82.7109375" style="18" customWidth="1"/>
    <col min="1283" max="1536" width="9.140625" style="18"/>
    <col min="1537" max="1537" width="46.140625" style="18" customWidth="1"/>
    <col min="1538" max="1538" width="82.7109375" style="18" customWidth="1"/>
    <col min="1539" max="1792" width="9.140625" style="18"/>
    <col min="1793" max="1793" width="46.140625" style="18" customWidth="1"/>
    <col min="1794" max="1794" width="82.7109375" style="18" customWidth="1"/>
    <col min="1795" max="2048" width="9.140625" style="18"/>
    <col min="2049" max="2049" width="46.140625" style="18" customWidth="1"/>
    <col min="2050" max="2050" width="82.7109375" style="18" customWidth="1"/>
    <col min="2051" max="2304" width="9.140625" style="18"/>
    <col min="2305" max="2305" width="46.140625" style="18" customWidth="1"/>
    <col min="2306" max="2306" width="82.7109375" style="18" customWidth="1"/>
    <col min="2307" max="2560" width="9.140625" style="18"/>
    <col min="2561" max="2561" width="46.140625" style="18" customWidth="1"/>
    <col min="2562" max="2562" width="82.7109375" style="18" customWidth="1"/>
    <col min="2563" max="2816" width="9.140625" style="18"/>
    <col min="2817" max="2817" width="46.140625" style="18" customWidth="1"/>
    <col min="2818" max="2818" width="82.7109375" style="18" customWidth="1"/>
    <col min="2819" max="3072" width="9.140625" style="18"/>
    <col min="3073" max="3073" width="46.140625" style="18" customWidth="1"/>
    <col min="3074" max="3074" width="82.7109375" style="18" customWidth="1"/>
    <col min="3075" max="3328" width="9.140625" style="18"/>
    <col min="3329" max="3329" width="46.140625" style="18" customWidth="1"/>
    <col min="3330" max="3330" width="82.7109375" style="18" customWidth="1"/>
    <col min="3331" max="3584" width="9.140625" style="18"/>
    <col min="3585" max="3585" width="46.140625" style="18" customWidth="1"/>
    <col min="3586" max="3586" width="82.7109375" style="18" customWidth="1"/>
    <col min="3587" max="3840" width="9.140625" style="18"/>
    <col min="3841" max="3841" width="46.140625" style="18" customWidth="1"/>
    <col min="3842" max="3842" width="82.7109375" style="18" customWidth="1"/>
    <col min="3843" max="4096" width="9.140625" style="18"/>
    <col min="4097" max="4097" width="46.140625" style="18" customWidth="1"/>
    <col min="4098" max="4098" width="82.7109375" style="18" customWidth="1"/>
    <col min="4099" max="4352" width="9.140625" style="18"/>
    <col min="4353" max="4353" width="46.140625" style="18" customWidth="1"/>
    <col min="4354" max="4354" width="82.7109375" style="18" customWidth="1"/>
    <col min="4355" max="4608" width="9.140625" style="18"/>
    <col min="4609" max="4609" width="46.140625" style="18" customWidth="1"/>
    <col min="4610" max="4610" width="82.7109375" style="18" customWidth="1"/>
    <col min="4611" max="4864" width="9.140625" style="18"/>
    <col min="4865" max="4865" width="46.140625" style="18" customWidth="1"/>
    <col min="4866" max="4866" width="82.7109375" style="18" customWidth="1"/>
    <col min="4867" max="5120" width="9.140625" style="18"/>
    <col min="5121" max="5121" width="46.140625" style="18" customWidth="1"/>
    <col min="5122" max="5122" width="82.7109375" style="18" customWidth="1"/>
    <col min="5123" max="5376" width="9.140625" style="18"/>
    <col min="5377" max="5377" width="46.140625" style="18" customWidth="1"/>
    <col min="5378" max="5378" width="82.7109375" style="18" customWidth="1"/>
    <col min="5379" max="5632" width="9.140625" style="18"/>
    <col min="5633" max="5633" width="46.140625" style="18" customWidth="1"/>
    <col min="5634" max="5634" width="82.7109375" style="18" customWidth="1"/>
    <col min="5635" max="5888" width="9.140625" style="18"/>
    <col min="5889" max="5889" width="46.140625" style="18" customWidth="1"/>
    <col min="5890" max="5890" width="82.7109375" style="18" customWidth="1"/>
    <col min="5891" max="6144" width="9.140625" style="18"/>
    <col min="6145" max="6145" width="46.140625" style="18" customWidth="1"/>
    <col min="6146" max="6146" width="82.7109375" style="18" customWidth="1"/>
    <col min="6147" max="6400" width="9.140625" style="18"/>
    <col min="6401" max="6401" width="46.140625" style="18" customWidth="1"/>
    <col min="6402" max="6402" width="82.7109375" style="18" customWidth="1"/>
    <col min="6403" max="6656" width="9.140625" style="18"/>
    <col min="6657" max="6657" width="46.140625" style="18" customWidth="1"/>
    <col min="6658" max="6658" width="82.7109375" style="18" customWidth="1"/>
    <col min="6659" max="6912" width="9.140625" style="18"/>
    <col min="6913" max="6913" width="46.140625" style="18" customWidth="1"/>
    <col min="6914" max="6914" width="82.7109375" style="18" customWidth="1"/>
    <col min="6915" max="7168" width="9.140625" style="18"/>
    <col min="7169" max="7169" width="46.140625" style="18" customWidth="1"/>
    <col min="7170" max="7170" width="82.7109375" style="18" customWidth="1"/>
    <col min="7171" max="7424" width="9.140625" style="18"/>
    <col min="7425" max="7425" width="46.140625" style="18" customWidth="1"/>
    <col min="7426" max="7426" width="82.7109375" style="18" customWidth="1"/>
    <col min="7427" max="7680" width="9.140625" style="18"/>
    <col min="7681" max="7681" width="46.140625" style="18" customWidth="1"/>
    <col min="7682" max="7682" width="82.7109375" style="18" customWidth="1"/>
    <col min="7683" max="7936" width="9.140625" style="18"/>
    <col min="7937" max="7937" width="46.140625" style="18" customWidth="1"/>
    <col min="7938" max="7938" width="82.7109375" style="18" customWidth="1"/>
    <col min="7939" max="8192" width="9.140625" style="18"/>
    <col min="8193" max="8193" width="46.140625" style="18" customWidth="1"/>
    <col min="8194" max="8194" width="82.7109375" style="18" customWidth="1"/>
    <col min="8195" max="8448" width="9.140625" style="18"/>
    <col min="8449" max="8449" width="46.140625" style="18" customWidth="1"/>
    <col min="8450" max="8450" width="82.7109375" style="18" customWidth="1"/>
    <col min="8451" max="8704" width="9.140625" style="18"/>
    <col min="8705" max="8705" width="46.140625" style="18" customWidth="1"/>
    <col min="8706" max="8706" width="82.7109375" style="18" customWidth="1"/>
    <col min="8707" max="8960" width="9.140625" style="18"/>
    <col min="8961" max="8961" width="46.140625" style="18" customWidth="1"/>
    <col min="8962" max="8962" width="82.7109375" style="18" customWidth="1"/>
    <col min="8963" max="9216" width="9.140625" style="18"/>
    <col min="9217" max="9217" width="46.140625" style="18" customWidth="1"/>
    <col min="9218" max="9218" width="82.7109375" style="18" customWidth="1"/>
    <col min="9219" max="9472" width="9.140625" style="18"/>
    <col min="9473" max="9473" width="46.140625" style="18" customWidth="1"/>
    <col min="9474" max="9474" width="82.7109375" style="18" customWidth="1"/>
    <col min="9475" max="9728" width="9.140625" style="18"/>
    <col min="9729" max="9729" width="46.140625" style="18" customWidth="1"/>
    <col min="9730" max="9730" width="82.7109375" style="18" customWidth="1"/>
    <col min="9731" max="9984" width="9.140625" style="18"/>
    <col min="9985" max="9985" width="46.140625" style="18" customWidth="1"/>
    <col min="9986" max="9986" width="82.7109375" style="18" customWidth="1"/>
    <col min="9987" max="10240" width="9.140625" style="18"/>
    <col min="10241" max="10241" width="46.140625" style="18" customWidth="1"/>
    <col min="10242" max="10242" width="82.7109375" style="18" customWidth="1"/>
    <col min="10243" max="10496" width="9.140625" style="18"/>
    <col min="10497" max="10497" width="46.140625" style="18" customWidth="1"/>
    <col min="10498" max="10498" width="82.7109375" style="18" customWidth="1"/>
    <col min="10499" max="10752" width="9.140625" style="18"/>
    <col min="10753" max="10753" width="46.140625" style="18" customWidth="1"/>
    <col min="10754" max="10754" width="82.7109375" style="18" customWidth="1"/>
    <col min="10755" max="11008" width="9.140625" style="18"/>
    <col min="11009" max="11009" width="46.140625" style="18" customWidth="1"/>
    <col min="11010" max="11010" width="82.7109375" style="18" customWidth="1"/>
    <col min="11011" max="11264" width="9.140625" style="18"/>
    <col min="11265" max="11265" width="46.140625" style="18" customWidth="1"/>
    <col min="11266" max="11266" width="82.7109375" style="18" customWidth="1"/>
    <col min="11267" max="11520" width="9.140625" style="18"/>
    <col min="11521" max="11521" width="46.140625" style="18" customWidth="1"/>
    <col min="11522" max="11522" width="82.7109375" style="18" customWidth="1"/>
    <col min="11523" max="11776" width="9.140625" style="18"/>
    <col min="11777" max="11777" width="46.140625" style="18" customWidth="1"/>
    <col min="11778" max="11778" width="82.7109375" style="18" customWidth="1"/>
    <col min="11779" max="12032" width="9.140625" style="18"/>
    <col min="12033" max="12033" width="46.140625" style="18" customWidth="1"/>
    <col min="12034" max="12034" width="82.7109375" style="18" customWidth="1"/>
    <col min="12035" max="12288" width="9.140625" style="18"/>
    <col min="12289" max="12289" width="46.140625" style="18" customWidth="1"/>
    <col min="12290" max="12290" width="82.7109375" style="18" customWidth="1"/>
    <col min="12291" max="12544" width="9.140625" style="18"/>
    <col min="12545" max="12545" width="46.140625" style="18" customWidth="1"/>
    <col min="12546" max="12546" width="82.7109375" style="18" customWidth="1"/>
    <col min="12547" max="12800" width="9.140625" style="18"/>
    <col min="12801" max="12801" width="46.140625" style="18" customWidth="1"/>
    <col min="12802" max="12802" width="82.7109375" style="18" customWidth="1"/>
    <col min="12803" max="13056" width="9.140625" style="18"/>
    <col min="13057" max="13057" width="46.140625" style="18" customWidth="1"/>
    <col min="13058" max="13058" width="82.7109375" style="18" customWidth="1"/>
    <col min="13059" max="13312" width="9.140625" style="18"/>
    <col min="13313" max="13313" width="46.140625" style="18" customWidth="1"/>
    <col min="13314" max="13314" width="82.7109375" style="18" customWidth="1"/>
    <col min="13315" max="13568" width="9.140625" style="18"/>
    <col min="13569" max="13569" width="46.140625" style="18" customWidth="1"/>
    <col min="13570" max="13570" width="82.7109375" style="18" customWidth="1"/>
    <col min="13571" max="13824" width="9.140625" style="18"/>
    <col min="13825" max="13825" width="46.140625" style="18" customWidth="1"/>
    <col min="13826" max="13826" width="82.7109375" style="18" customWidth="1"/>
    <col min="13827" max="14080" width="9.140625" style="18"/>
    <col min="14081" max="14081" width="46.140625" style="18" customWidth="1"/>
    <col min="14082" max="14082" width="82.7109375" style="18" customWidth="1"/>
    <col min="14083" max="14336" width="9.140625" style="18"/>
    <col min="14337" max="14337" width="46.140625" style="18" customWidth="1"/>
    <col min="14338" max="14338" width="82.7109375" style="18" customWidth="1"/>
    <col min="14339" max="14592" width="9.140625" style="18"/>
    <col min="14593" max="14593" width="46.140625" style="18" customWidth="1"/>
    <col min="14594" max="14594" width="82.7109375" style="18" customWidth="1"/>
    <col min="14595" max="14848" width="9.140625" style="18"/>
    <col min="14849" max="14849" width="46.140625" style="18" customWidth="1"/>
    <col min="14850" max="14850" width="82.7109375" style="18" customWidth="1"/>
    <col min="14851" max="15104" width="9.140625" style="18"/>
    <col min="15105" max="15105" width="46.140625" style="18" customWidth="1"/>
    <col min="15106" max="15106" width="82.7109375" style="18" customWidth="1"/>
    <col min="15107" max="15360" width="9.140625" style="18"/>
    <col min="15361" max="15361" width="46.140625" style="18" customWidth="1"/>
    <col min="15362" max="15362" width="82.7109375" style="18" customWidth="1"/>
    <col min="15363" max="15616" width="9.140625" style="18"/>
    <col min="15617" max="15617" width="46.140625" style="18" customWidth="1"/>
    <col min="15618" max="15618" width="82.7109375" style="18" customWidth="1"/>
    <col min="15619" max="15872" width="9.140625" style="18"/>
    <col min="15873" max="15873" width="46.140625" style="18" customWidth="1"/>
    <col min="15874" max="15874" width="82.7109375" style="18" customWidth="1"/>
    <col min="15875" max="16128" width="9.140625" style="18"/>
    <col min="16129" max="16129" width="46.140625" style="18" customWidth="1"/>
    <col min="16130" max="16130" width="82.7109375" style="18" customWidth="1"/>
    <col min="16131" max="16384" width="9.140625" style="18"/>
  </cols>
  <sheetData>
    <row r="1" spans="1:2" ht="40.5" customHeight="1">
      <c r="A1" s="157" t="s">
        <v>1894</v>
      </c>
      <c r="B1" s="157"/>
    </row>
    <row r="2" spans="1:2" ht="17.25">
      <c r="A2" s="19" t="s">
        <v>1895</v>
      </c>
      <c r="B2" s="20"/>
    </row>
    <row r="3" spans="1:2" ht="155.25" customHeight="1">
      <c r="A3" s="154" t="s">
        <v>2399</v>
      </c>
      <c r="B3" s="154"/>
    </row>
    <row r="4" spans="1:2" ht="16.5" customHeight="1">
      <c r="A4" s="89"/>
      <c r="B4" s="89"/>
    </row>
    <row r="5" spans="1:2" ht="17.25">
      <c r="A5" s="19" t="s">
        <v>1896</v>
      </c>
      <c r="B5" s="20"/>
    </row>
    <row r="6" spans="1:2" ht="75" customHeight="1">
      <c r="A6" s="154" t="s">
        <v>2400</v>
      </c>
      <c r="B6" s="154"/>
    </row>
    <row r="7" spans="1:2" ht="18" customHeight="1">
      <c r="A7" s="21"/>
      <c r="B7" s="22"/>
    </row>
    <row r="8" spans="1:2" ht="17.25">
      <c r="A8" s="19" t="s">
        <v>1966</v>
      </c>
      <c r="B8" s="21"/>
    </row>
    <row r="9" spans="1:2" ht="45" customHeight="1">
      <c r="A9" s="154" t="s">
        <v>2401</v>
      </c>
      <c r="B9" s="154"/>
    </row>
    <row r="10" spans="1:2" ht="14.25" customHeight="1">
      <c r="A10" s="21"/>
      <c r="B10" s="22"/>
    </row>
    <row r="11" spans="1:2" ht="17.25">
      <c r="A11" s="19" t="s">
        <v>1897</v>
      </c>
      <c r="B11" s="20"/>
    </row>
    <row r="12" spans="1:2" ht="15" customHeight="1">
      <c r="A12" s="154" t="s">
        <v>2402</v>
      </c>
      <c r="B12" s="154"/>
    </row>
    <row r="13" spans="1:2" ht="15" customHeight="1">
      <c r="A13" s="21" t="s">
        <v>1898</v>
      </c>
      <c r="B13" s="21"/>
    </row>
    <row r="14" spans="1:2">
      <c r="A14" s="21" t="s">
        <v>1899</v>
      </c>
      <c r="B14" s="21"/>
    </row>
    <row r="15" spans="1:2">
      <c r="A15" s="21" t="s">
        <v>1900</v>
      </c>
      <c r="B15" s="21"/>
    </row>
    <row r="16" spans="1:2" ht="15" customHeight="1">
      <c r="A16" s="154" t="s">
        <v>1901</v>
      </c>
      <c r="B16" s="154"/>
    </row>
    <row r="17" spans="1:2" ht="15" customHeight="1">
      <c r="A17" s="21" t="s">
        <v>1902</v>
      </c>
      <c r="B17" s="21"/>
    </row>
    <row r="18" spans="1:2" ht="15" customHeight="1">
      <c r="A18" s="154" t="s">
        <v>1903</v>
      </c>
      <c r="B18" s="154"/>
    </row>
    <row r="19" spans="1:2" ht="19.5" customHeight="1">
      <c r="A19" s="21" t="s">
        <v>1904</v>
      </c>
      <c r="B19" s="21"/>
    </row>
    <row r="20" spans="1:2" ht="15" customHeight="1">
      <c r="A20" s="154" t="s">
        <v>1905</v>
      </c>
      <c r="B20" s="154"/>
    </row>
    <row r="21" spans="1:2" ht="15" customHeight="1">
      <c r="A21" s="154" t="s">
        <v>1906</v>
      </c>
      <c r="B21" s="154"/>
    </row>
    <row r="22" spans="1:2" ht="15" customHeight="1">
      <c r="A22" s="154" t="s">
        <v>1907</v>
      </c>
      <c r="B22" s="154"/>
    </row>
    <row r="23" spans="1:2" ht="15" customHeight="1">
      <c r="A23" s="21" t="s">
        <v>1908</v>
      </c>
      <c r="B23" s="21"/>
    </row>
    <row r="24" spans="1:2">
      <c r="A24" s="21" t="s">
        <v>1909</v>
      </c>
      <c r="B24" s="21"/>
    </row>
    <row r="25" spans="1:2">
      <c r="A25" s="21" t="s">
        <v>1910</v>
      </c>
      <c r="B25" s="21"/>
    </row>
    <row r="26" spans="1:2" ht="15" customHeight="1">
      <c r="A26" s="154" t="s">
        <v>1911</v>
      </c>
      <c r="B26" s="154"/>
    </row>
    <row r="27" spans="1:2" ht="15" customHeight="1">
      <c r="A27" s="154" t="s">
        <v>1912</v>
      </c>
      <c r="B27" s="154"/>
    </row>
    <row r="28" spans="1:2" ht="15" customHeight="1">
      <c r="A28" s="21"/>
      <c r="B28" s="21"/>
    </row>
    <row r="29" spans="1:2" ht="30" customHeight="1">
      <c r="A29" s="154" t="s">
        <v>2403</v>
      </c>
      <c r="B29" s="154"/>
    </row>
    <row r="30" spans="1:2" ht="15" customHeight="1">
      <c r="A30" s="22"/>
      <c r="B30" s="22"/>
    </row>
    <row r="31" spans="1:2" ht="17.25">
      <c r="A31" s="19" t="s">
        <v>1913</v>
      </c>
      <c r="B31" s="20"/>
    </row>
    <row r="32" spans="1:2" ht="45" customHeight="1">
      <c r="A32" s="154" t="s">
        <v>2404</v>
      </c>
      <c r="B32" s="154"/>
    </row>
    <row r="33" spans="1:2" ht="21" customHeight="1">
      <c r="A33" s="22"/>
      <c r="B33" s="22"/>
    </row>
    <row r="34" spans="1:2" ht="17.25">
      <c r="A34" s="19" t="s">
        <v>1914</v>
      </c>
      <c r="B34" s="20"/>
    </row>
    <row r="35" spans="1:2" ht="60" customHeight="1">
      <c r="A35" s="154" t="s">
        <v>2405</v>
      </c>
      <c r="B35" s="154"/>
    </row>
    <row r="36" spans="1:2" ht="15.75" customHeight="1">
      <c r="A36" s="22"/>
      <c r="B36" s="22"/>
    </row>
    <row r="37" spans="1:2" ht="60" customHeight="1">
      <c r="A37" s="154" t="s">
        <v>2406</v>
      </c>
      <c r="B37" s="154"/>
    </row>
    <row r="38" spans="1:2" ht="19.5" customHeight="1">
      <c r="A38" s="22"/>
      <c r="B38" s="22"/>
    </row>
    <row r="39" spans="1:2" ht="45" customHeight="1">
      <c r="A39" s="154" t="s">
        <v>2407</v>
      </c>
      <c r="B39" s="154"/>
    </row>
    <row r="40" spans="1:2" ht="13.5" customHeight="1">
      <c r="A40" s="22"/>
      <c r="B40" s="22"/>
    </row>
    <row r="41" spans="1:2" ht="45" customHeight="1">
      <c r="A41" s="154" t="s">
        <v>2408</v>
      </c>
      <c r="B41" s="154"/>
    </row>
    <row r="42" spans="1:2" ht="15" customHeight="1">
      <c r="A42" s="154"/>
      <c r="B42" s="154"/>
    </row>
    <row r="43" spans="1:2" ht="32.25" customHeight="1">
      <c r="A43" s="19" t="s">
        <v>1915</v>
      </c>
      <c r="B43" s="20"/>
    </row>
    <row r="44" spans="1:2" ht="45" customHeight="1">
      <c r="A44" s="154" t="s">
        <v>2409</v>
      </c>
      <c r="B44" s="154"/>
    </row>
    <row r="45" spans="1:2" ht="17.25" customHeight="1">
      <c r="A45" s="22"/>
      <c r="B45" s="22"/>
    </row>
    <row r="46" spans="1:2" ht="23.25" customHeight="1">
      <c r="A46" s="156" t="s">
        <v>1916</v>
      </c>
      <c r="B46" s="156"/>
    </row>
    <row r="47" spans="1:2" ht="17.25" customHeight="1">
      <c r="A47" s="154" t="s">
        <v>1917</v>
      </c>
      <c r="B47" s="154"/>
    </row>
    <row r="48" spans="1:2" ht="36" customHeight="1">
      <c r="A48" s="154" t="s">
        <v>2410</v>
      </c>
      <c r="B48" s="154"/>
    </row>
    <row r="49" spans="1:2" ht="18" customHeight="1">
      <c r="A49" s="154" t="s">
        <v>2411</v>
      </c>
      <c r="B49" s="154"/>
    </row>
    <row r="50" spans="1:2" ht="16.5" customHeight="1">
      <c r="A50" s="21"/>
      <c r="B50" s="21"/>
    </row>
    <row r="51" spans="1:2" ht="30" customHeight="1">
      <c r="A51" s="154" t="s">
        <v>1918</v>
      </c>
      <c r="B51" s="154"/>
    </row>
    <row r="52" spans="1:2" ht="15" customHeight="1">
      <c r="A52" s="22"/>
      <c r="B52" s="22"/>
    </row>
    <row r="53" spans="1:2" ht="30" customHeight="1">
      <c r="A53" s="154" t="s">
        <v>2412</v>
      </c>
      <c r="B53" s="154"/>
    </row>
    <row r="54" spans="1:2" ht="14.25" customHeight="1">
      <c r="A54" s="89"/>
      <c r="B54" s="89"/>
    </row>
    <row r="55" spans="1:2" ht="30" customHeight="1">
      <c r="A55" s="154" t="s">
        <v>2413</v>
      </c>
      <c r="B55" s="154"/>
    </row>
    <row r="56" spans="1:2" ht="15.75" customHeight="1">
      <c r="A56" s="154"/>
      <c r="B56" s="154"/>
    </row>
    <row r="57" spans="1:2" ht="48" customHeight="1">
      <c r="A57" s="154" t="s">
        <v>2414</v>
      </c>
      <c r="B57" s="154"/>
    </row>
    <row r="58" spans="1:2" ht="15" customHeight="1">
      <c r="A58" s="154"/>
      <c r="B58" s="154"/>
    </row>
    <row r="59" spans="1:2" ht="24.75" customHeight="1">
      <c r="A59" s="58" t="s">
        <v>2332</v>
      </c>
      <c r="B59" s="57"/>
    </row>
    <row r="60" spans="1:2" ht="33" customHeight="1">
      <c r="A60" s="94" t="s">
        <v>2333</v>
      </c>
      <c r="B60" s="57"/>
    </row>
    <row r="61" spans="1:2">
      <c r="A61" s="59"/>
      <c r="B61" s="22"/>
    </row>
    <row r="62" spans="1:2" ht="17.25">
      <c r="A62" s="19" t="s">
        <v>1919</v>
      </c>
      <c r="B62" s="22"/>
    </row>
    <row r="63" spans="1:2">
      <c r="A63" s="154" t="s">
        <v>1920</v>
      </c>
      <c r="B63" s="155"/>
    </row>
    <row r="64" spans="1:2" ht="15.75">
      <c r="A64" s="49" t="s">
        <v>1921</v>
      </c>
      <c r="B64" s="86" t="s">
        <v>2322</v>
      </c>
    </row>
    <row r="65" spans="1:2" ht="30">
      <c r="A65" s="40" t="s">
        <v>1922</v>
      </c>
      <c r="B65" s="42" t="s">
        <v>1923</v>
      </c>
    </row>
    <row r="66" spans="1:2" ht="30">
      <c r="A66" s="40" t="s">
        <v>3</v>
      </c>
      <c r="B66" s="42" t="s">
        <v>1924</v>
      </c>
    </row>
    <row r="67" spans="1:2">
      <c r="A67" s="40" t="s">
        <v>1868</v>
      </c>
      <c r="B67" s="42" t="s">
        <v>1925</v>
      </c>
    </row>
    <row r="68" spans="1:2">
      <c r="A68" s="40" t="s">
        <v>1926</v>
      </c>
      <c r="B68" s="42" t="s">
        <v>1927</v>
      </c>
    </row>
    <row r="69" spans="1:2">
      <c r="A69" s="41" t="s">
        <v>29</v>
      </c>
      <c r="B69" s="43" t="s">
        <v>1928</v>
      </c>
    </row>
    <row r="70" spans="1:2" ht="45">
      <c r="A70" s="41" t="s">
        <v>1929</v>
      </c>
      <c r="B70" s="43" t="s">
        <v>1930</v>
      </c>
    </row>
    <row r="71" spans="1:2">
      <c r="A71" s="41" t="s">
        <v>29</v>
      </c>
      <c r="B71" s="44" t="s">
        <v>1928</v>
      </c>
    </row>
    <row r="72" spans="1:2">
      <c r="A72" s="41"/>
      <c r="B72" s="43"/>
    </row>
    <row r="73" spans="1:2" ht="30">
      <c r="A73" s="40" t="s">
        <v>30</v>
      </c>
      <c r="B73" s="42" t="s">
        <v>1931</v>
      </c>
    </row>
    <row r="74" spans="1:2" ht="45">
      <c r="A74" s="40"/>
      <c r="B74" s="42" t="s">
        <v>1932</v>
      </c>
    </row>
    <row r="75" spans="1:2">
      <c r="A75" s="40" t="s">
        <v>1933</v>
      </c>
      <c r="B75" s="42" t="s">
        <v>1934</v>
      </c>
    </row>
    <row r="76" spans="1:2">
      <c r="A76" s="40" t="s">
        <v>32</v>
      </c>
      <c r="B76" s="42" t="s">
        <v>1935</v>
      </c>
    </row>
    <row r="77" spans="1:2">
      <c r="A77" s="45" t="s">
        <v>33</v>
      </c>
      <c r="B77" s="46" t="s">
        <v>1936</v>
      </c>
    </row>
    <row r="78" spans="1:2">
      <c r="A78" s="38"/>
      <c r="B78" s="39"/>
    </row>
    <row r="79" spans="1:2">
      <c r="A79" s="50" t="s">
        <v>1937</v>
      </c>
      <c r="B79" s="47" t="s">
        <v>2322</v>
      </c>
    </row>
    <row r="80" spans="1:2" ht="45">
      <c r="A80" s="40" t="s">
        <v>1938</v>
      </c>
      <c r="B80" s="48" t="s">
        <v>2318</v>
      </c>
    </row>
    <row r="81" spans="1:2" ht="30">
      <c r="A81" s="40" t="s">
        <v>1939</v>
      </c>
      <c r="B81" s="42" t="s">
        <v>1940</v>
      </c>
    </row>
    <row r="82" spans="1:2">
      <c r="A82" s="40" t="s">
        <v>1941</v>
      </c>
      <c r="B82" s="42" t="s">
        <v>1942</v>
      </c>
    </row>
    <row r="83" spans="1:2">
      <c r="A83" s="45"/>
      <c r="B83" s="46" t="s">
        <v>1943</v>
      </c>
    </row>
    <row r="84" spans="1:2">
      <c r="A84" s="38"/>
      <c r="B84" s="39"/>
    </row>
    <row r="85" spans="1:2">
      <c r="A85" s="50" t="s">
        <v>1944</v>
      </c>
      <c r="B85" s="53" t="s">
        <v>2322</v>
      </c>
    </row>
    <row r="86" spans="1:2" ht="30">
      <c r="A86" s="40" t="s">
        <v>49</v>
      </c>
      <c r="B86" s="42" t="s">
        <v>1945</v>
      </c>
    </row>
    <row r="87" spans="1:2" ht="45">
      <c r="A87" s="40" t="s">
        <v>50</v>
      </c>
      <c r="B87" s="42" t="s">
        <v>1946</v>
      </c>
    </row>
    <row r="88" spans="1:2">
      <c r="A88" s="40" t="s">
        <v>2319</v>
      </c>
      <c r="B88" s="42" t="s">
        <v>1947</v>
      </c>
    </row>
    <row r="89" spans="1:2">
      <c r="A89" s="40" t="s">
        <v>56</v>
      </c>
      <c r="B89" s="42" t="s">
        <v>1948</v>
      </c>
    </row>
    <row r="90" spans="1:2">
      <c r="A90" s="40"/>
      <c r="B90" s="42" t="s">
        <v>1949</v>
      </c>
    </row>
    <row r="91" spans="1:2">
      <c r="A91" s="40" t="s">
        <v>1950</v>
      </c>
      <c r="B91" s="42" t="s">
        <v>1951</v>
      </c>
    </row>
    <row r="92" spans="1:2" ht="45">
      <c r="A92" s="51" t="s">
        <v>59</v>
      </c>
      <c r="B92" s="52" t="s">
        <v>1952</v>
      </c>
    </row>
    <row r="93" spans="1:2" ht="45">
      <c r="A93" s="51" t="s">
        <v>60</v>
      </c>
      <c r="B93" s="52" t="s">
        <v>1952</v>
      </c>
    </row>
    <row r="94" spans="1:2" ht="45">
      <c r="A94" s="54" t="s">
        <v>2323</v>
      </c>
      <c r="B94" s="52" t="s">
        <v>1952</v>
      </c>
    </row>
    <row r="95" spans="1:2">
      <c r="A95" s="55"/>
      <c r="B95" s="56"/>
    </row>
    <row r="96" spans="1:2">
      <c r="A96" s="50" t="s">
        <v>1953</v>
      </c>
      <c r="B96" s="53" t="s">
        <v>2322</v>
      </c>
    </row>
    <row r="97" spans="1:2" ht="30">
      <c r="A97" s="40" t="s">
        <v>62</v>
      </c>
      <c r="B97" s="42" t="s">
        <v>1954</v>
      </c>
    </row>
    <row r="98" spans="1:2">
      <c r="A98" s="40" t="s">
        <v>1955</v>
      </c>
      <c r="B98" s="42" t="s">
        <v>1956</v>
      </c>
    </row>
    <row r="99" spans="1:2" ht="30">
      <c r="A99" s="40" t="s">
        <v>64</v>
      </c>
      <c r="B99" s="42" t="s">
        <v>1957</v>
      </c>
    </row>
    <row r="100" spans="1:2" ht="30">
      <c r="A100" s="45" t="s">
        <v>1958</v>
      </c>
      <c r="B100" s="46" t="s">
        <v>1959</v>
      </c>
    </row>
    <row r="101" spans="1:2">
      <c r="A101" s="38"/>
      <c r="B101" s="39"/>
    </row>
    <row r="102" spans="1:2">
      <c r="A102" s="50" t="s">
        <v>1960</v>
      </c>
      <c r="B102" s="53" t="s">
        <v>2322</v>
      </c>
    </row>
    <row r="103" spans="1:2">
      <c r="A103" s="40" t="s">
        <v>1961</v>
      </c>
      <c r="B103" s="42" t="s">
        <v>1962</v>
      </c>
    </row>
    <row r="104" spans="1:2">
      <c r="A104" s="45" t="s">
        <v>1963</v>
      </c>
      <c r="B104" s="46" t="s">
        <v>1964</v>
      </c>
    </row>
    <row r="105" spans="1:2">
      <c r="A105" s="23"/>
    </row>
    <row r="106" spans="1:2" ht="18.75">
      <c r="A106" s="24"/>
    </row>
    <row r="107" spans="1:2" ht="18.75">
      <c r="A107" s="24"/>
    </row>
  </sheetData>
  <mergeCells count="31">
    <mergeCell ref="A27:B27"/>
    <mergeCell ref="A1:B1"/>
    <mergeCell ref="A3:B3"/>
    <mergeCell ref="A6:B6"/>
    <mergeCell ref="A9:B9"/>
    <mergeCell ref="A12:B12"/>
    <mergeCell ref="A16:B16"/>
    <mergeCell ref="A18:B18"/>
    <mergeCell ref="A20:B20"/>
    <mergeCell ref="A21:B21"/>
    <mergeCell ref="A22:B22"/>
    <mergeCell ref="A26:B26"/>
    <mergeCell ref="A41:B41"/>
    <mergeCell ref="A42:B42"/>
    <mergeCell ref="A29:B29"/>
    <mergeCell ref="A32:B32"/>
    <mergeCell ref="A35:B35"/>
    <mergeCell ref="A37:B37"/>
    <mergeCell ref="A39:B39"/>
    <mergeCell ref="A44:B44"/>
    <mergeCell ref="A46:B46"/>
    <mergeCell ref="A47:B47"/>
    <mergeCell ref="A55:B55"/>
    <mergeCell ref="A56:B56"/>
    <mergeCell ref="A63:B63"/>
    <mergeCell ref="A48:B48"/>
    <mergeCell ref="A49:B49"/>
    <mergeCell ref="A51:B51"/>
    <mergeCell ref="A53:B53"/>
    <mergeCell ref="A57:B57"/>
    <mergeCell ref="A58:B58"/>
  </mergeCells>
  <printOptions horizontalCentered="1"/>
  <pageMargins left="0.70866141732283472" right="0.70866141732283472" top="0.74803149606299213" bottom="0.74803149606299213" header="0.31496062992125984" footer="0.31496062992125984"/>
  <pageSetup paperSize="9" orientation="landscape" r:id="rId1"/>
  <headerFooter>
    <oddHeader>&amp;L&amp;12Government construction pipeline April 2012 update</oddHeader>
  </headerFooter>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dimension ref="D5:J27"/>
  <sheetViews>
    <sheetView showGridLines="0" showRowColHeaders="0" view="pageBreakPreview" zoomScaleNormal="100" zoomScaleSheetLayoutView="100" zoomScalePageLayoutView="70" workbookViewId="0">
      <selection activeCell="R1" sqref="R1"/>
    </sheetView>
  </sheetViews>
  <sheetFormatPr defaultRowHeight="15"/>
  <sheetData>
    <row r="5" spans="4:8">
      <c r="D5" s="25"/>
    </row>
    <row r="13" spans="4:8" ht="31.5">
      <c r="H13" s="26"/>
    </row>
    <row r="27" spans="10:10">
      <c r="J27" s="27"/>
    </row>
  </sheetData>
  <printOptions horizontalCentered="1"/>
  <pageMargins left="0.70866141732283472" right="0.70866141732283472" top="0.74803149606299213" bottom="0.74803149606299213" header="0.31496062992125984" footer="0.31496062992125984"/>
  <pageSetup paperSize="9" scale="68" orientation="landscape" r:id="rId1"/>
  <headerFooter>
    <oddHeader>&amp;L&amp;12Government construction pipeline April 2012 update</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K66"/>
  <sheetViews>
    <sheetView showGridLines="0" showRowColHeaders="0" view="pageBreakPreview" zoomScaleNormal="100" zoomScaleSheetLayoutView="100" workbookViewId="0">
      <selection activeCell="C18" sqref="C18:E18"/>
    </sheetView>
  </sheetViews>
  <sheetFormatPr defaultRowHeight="15"/>
  <cols>
    <col min="1" max="1" width="24.42578125" bestFit="1" customWidth="1"/>
    <col min="2" max="2" width="24.42578125" customWidth="1"/>
    <col min="3" max="4" width="19.28515625" customWidth="1"/>
    <col min="5" max="5" width="18.28515625" customWidth="1"/>
    <col min="6" max="6" width="23.5703125" customWidth="1"/>
    <col min="7" max="7" width="18.5703125" customWidth="1"/>
    <col min="8" max="9" width="19.42578125" customWidth="1"/>
    <col min="10" max="10" width="19.42578125" bestFit="1" customWidth="1"/>
  </cols>
  <sheetData>
    <row r="1" spans="1:11" ht="33" thickTop="1" thickBot="1">
      <c r="A1" s="93" t="s">
        <v>0</v>
      </c>
      <c r="B1" s="92" t="s">
        <v>1892</v>
      </c>
      <c r="C1" s="93" t="s">
        <v>1887</v>
      </c>
      <c r="D1" s="92" t="s">
        <v>1888</v>
      </c>
      <c r="E1" s="93" t="s">
        <v>1889</v>
      </c>
      <c r="F1" s="92" t="s">
        <v>2324</v>
      </c>
      <c r="G1" s="93" t="s">
        <v>1890</v>
      </c>
      <c r="H1" s="92" t="s">
        <v>1891</v>
      </c>
      <c r="I1" s="60"/>
      <c r="J1" s="60"/>
      <c r="K1" s="60"/>
    </row>
    <row r="2" spans="1:11" ht="15.75" thickTop="1">
      <c r="A2" s="78" t="s">
        <v>1104</v>
      </c>
      <c r="B2" s="75">
        <v>2</v>
      </c>
      <c r="C2" s="76">
        <v>4.1999999999999993</v>
      </c>
      <c r="D2" s="76">
        <v>5.6000000000000005</v>
      </c>
      <c r="E2" s="76">
        <v>8.5</v>
      </c>
      <c r="F2" s="76">
        <v>18.3</v>
      </c>
      <c r="G2" s="76">
        <v>37.300000000000004</v>
      </c>
      <c r="H2" s="77">
        <v>75.800000000000011</v>
      </c>
      <c r="I2" s="60"/>
      <c r="J2" s="60"/>
      <c r="K2" s="60"/>
    </row>
    <row r="3" spans="1:11">
      <c r="A3" s="81" t="s">
        <v>4</v>
      </c>
      <c r="B3" s="83">
        <v>4</v>
      </c>
      <c r="C3" s="79">
        <v>410.38</v>
      </c>
      <c r="D3" s="79">
        <v>116.66999999999999</v>
      </c>
      <c r="E3" s="79">
        <v>3.83</v>
      </c>
      <c r="F3" s="79">
        <v>530.88</v>
      </c>
      <c r="G3" s="79"/>
      <c r="H3" s="80"/>
      <c r="I3" s="60"/>
      <c r="J3" s="60"/>
      <c r="K3" s="60"/>
    </row>
    <row r="4" spans="1:11">
      <c r="A4" s="81" t="s">
        <v>15</v>
      </c>
      <c r="B4" s="83">
        <v>3</v>
      </c>
      <c r="C4" s="79">
        <v>3551</v>
      </c>
      <c r="D4" s="79">
        <v>724</v>
      </c>
      <c r="E4" s="79">
        <v>687</v>
      </c>
      <c r="F4" s="79">
        <v>4962</v>
      </c>
      <c r="G4" s="79"/>
      <c r="H4" s="80"/>
      <c r="I4" s="60"/>
      <c r="J4" s="60"/>
      <c r="K4" s="60"/>
    </row>
    <row r="5" spans="1:11">
      <c r="A5" s="81" t="s">
        <v>17</v>
      </c>
      <c r="B5" s="83">
        <v>2</v>
      </c>
      <c r="C5" s="79">
        <v>92.899999999999991</v>
      </c>
      <c r="D5" s="79">
        <v>156</v>
      </c>
      <c r="E5" s="79">
        <v>124.5</v>
      </c>
      <c r="F5" s="79">
        <v>373.4</v>
      </c>
      <c r="G5" s="79"/>
      <c r="H5" s="80"/>
      <c r="I5" s="60"/>
      <c r="J5" s="60"/>
      <c r="K5" s="60"/>
    </row>
    <row r="6" spans="1:11">
      <c r="A6" s="81" t="s">
        <v>1105</v>
      </c>
      <c r="B6" s="83">
        <v>41</v>
      </c>
      <c r="C6" s="79">
        <v>362.59701940365591</v>
      </c>
      <c r="D6" s="79">
        <v>472.38263893947089</v>
      </c>
      <c r="E6" s="79">
        <v>352.50448492033206</v>
      </c>
      <c r="F6" s="79">
        <v>1187.4841432634591</v>
      </c>
      <c r="G6" s="79">
        <v>1623.1143260474169</v>
      </c>
      <c r="H6" s="80">
        <v>1985.7141803889426</v>
      </c>
      <c r="I6" s="60"/>
      <c r="J6" s="60"/>
      <c r="K6" s="60"/>
    </row>
    <row r="7" spans="1:11">
      <c r="A7" s="81" t="s">
        <v>21</v>
      </c>
      <c r="B7" s="83">
        <v>3</v>
      </c>
      <c r="C7" s="79">
        <v>353</v>
      </c>
      <c r="D7" s="79"/>
      <c r="E7" s="79"/>
      <c r="F7" s="79">
        <v>353</v>
      </c>
      <c r="G7" s="79"/>
      <c r="H7" s="80"/>
      <c r="I7" s="60"/>
      <c r="J7" s="60"/>
      <c r="K7" s="60"/>
    </row>
    <row r="8" spans="1:11">
      <c r="A8" s="81" t="s">
        <v>88</v>
      </c>
      <c r="B8" s="83">
        <v>137</v>
      </c>
      <c r="C8" s="79">
        <v>1262.2199999999998</v>
      </c>
      <c r="D8" s="79">
        <v>972.92</v>
      </c>
      <c r="E8" s="79">
        <v>620.60000000000014</v>
      </c>
      <c r="F8" s="79">
        <v>2855.7400000000007</v>
      </c>
      <c r="G8" s="79">
        <v>1676.58</v>
      </c>
      <c r="H8" s="80">
        <v>3.82</v>
      </c>
      <c r="I8" s="60"/>
      <c r="J8" s="60"/>
      <c r="K8" s="60"/>
    </row>
    <row r="9" spans="1:11">
      <c r="A9" s="81" t="s">
        <v>103</v>
      </c>
      <c r="B9" s="83">
        <v>9</v>
      </c>
      <c r="C9" s="79">
        <v>17.065000000000001</v>
      </c>
      <c r="D9" s="79"/>
      <c r="E9" s="79"/>
      <c r="F9" s="79">
        <v>17.065000000000001</v>
      </c>
      <c r="G9" s="79"/>
      <c r="H9" s="80"/>
      <c r="I9" s="60"/>
      <c r="J9" s="60"/>
      <c r="K9" s="60"/>
    </row>
    <row r="10" spans="1:11">
      <c r="A10" s="81" t="s">
        <v>118</v>
      </c>
      <c r="B10" s="83">
        <v>60</v>
      </c>
      <c r="C10" s="79">
        <v>1426.8886502926002</v>
      </c>
      <c r="D10" s="79">
        <v>1448.3896502926002</v>
      </c>
      <c r="E10" s="79">
        <v>976.67</v>
      </c>
      <c r="F10" s="79">
        <v>3851.9483005852003</v>
      </c>
      <c r="G10" s="79">
        <v>1923.828251463</v>
      </c>
      <c r="H10" s="80">
        <v>51.463147366599998</v>
      </c>
      <c r="I10" s="60"/>
      <c r="J10" s="60"/>
      <c r="K10" s="60"/>
    </row>
    <row r="11" spans="1:11">
      <c r="A11" s="81" t="s">
        <v>254</v>
      </c>
      <c r="B11" s="83">
        <v>313</v>
      </c>
      <c r="C11" s="79">
        <v>189.72261436489995</v>
      </c>
      <c r="D11" s="79">
        <v>211.65465948541339</v>
      </c>
      <c r="E11" s="79">
        <v>253.4528332928403</v>
      </c>
      <c r="F11" s="79">
        <v>654.83010714315367</v>
      </c>
      <c r="G11" s="79"/>
      <c r="H11" s="80"/>
      <c r="I11" s="60"/>
    </row>
    <row r="12" spans="1:11">
      <c r="A12" s="33" t="s">
        <v>1989</v>
      </c>
      <c r="B12" s="34">
        <v>154</v>
      </c>
      <c r="C12" s="35">
        <v>904.08</v>
      </c>
      <c r="D12" s="35">
        <v>904.43</v>
      </c>
      <c r="E12" s="35">
        <v>857.04</v>
      </c>
      <c r="F12" s="35">
        <v>2665.55</v>
      </c>
      <c r="G12" s="35">
        <v>3039.0430000000001</v>
      </c>
      <c r="H12" s="36">
        <v>1770.1089999999999</v>
      </c>
      <c r="I12" s="60"/>
    </row>
    <row r="13" spans="1:11">
      <c r="A13" s="81" t="s">
        <v>565</v>
      </c>
      <c r="B13" s="83">
        <v>31</v>
      </c>
      <c r="C13" s="79">
        <v>501.05</v>
      </c>
      <c r="D13" s="79">
        <v>530.79999999999995</v>
      </c>
      <c r="E13" s="79">
        <v>487.9</v>
      </c>
      <c r="F13" s="79">
        <v>1519.75</v>
      </c>
      <c r="G13" s="79">
        <v>1120.25</v>
      </c>
      <c r="H13" s="80">
        <v>11607.75</v>
      </c>
      <c r="I13" s="60"/>
    </row>
    <row r="14" spans="1:11">
      <c r="A14" s="81" t="s">
        <v>710</v>
      </c>
      <c r="B14" s="83">
        <v>150</v>
      </c>
      <c r="C14" s="79">
        <v>364.85949999999997</v>
      </c>
      <c r="D14" s="79">
        <v>255.982</v>
      </c>
      <c r="E14" s="79">
        <v>100.78899999999999</v>
      </c>
      <c r="F14" s="79">
        <v>721.30550000000017</v>
      </c>
      <c r="G14" s="79">
        <v>15.988</v>
      </c>
      <c r="H14" s="80"/>
      <c r="I14" s="60"/>
    </row>
    <row r="15" spans="1:11">
      <c r="A15" s="81" t="s">
        <v>597</v>
      </c>
      <c r="B15" s="83">
        <v>14</v>
      </c>
      <c r="C15" s="79">
        <v>27</v>
      </c>
      <c r="D15" s="79">
        <v>39.9</v>
      </c>
      <c r="E15" s="79">
        <v>14.5</v>
      </c>
      <c r="F15" s="79">
        <v>81.400000000000006</v>
      </c>
      <c r="G15" s="79"/>
      <c r="H15" s="80"/>
      <c r="I15" s="60"/>
    </row>
    <row r="16" spans="1:11">
      <c r="A16" s="81" t="s">
        <v>614</v>
      </c>
      <c r="B16" s="83">
        <v>86</v>
      </c>
      <c r="C16" s="79">
        <v>6040.3094999999994</v>
      </c>
      <c r="D16" s="79">
        <v>6677.7145</v>
      </c>
      <c r="E16" s="79">
        <v>6858.5829999999987</v>
      </c>
      <c r="F16" s="79">
        <v>19576.606999999996</v>
      </c>
      <c r="G16" s="79">
        <v>38469.100999999995</v>
      </c>
      <c r="H16" s="80">
        <v>3835</v>
      </c>
      <c r="I16" s="60"/>
    </row>
    <row r="17" spans="1:10" ht="15.75" thickBot="1">
      <c r="A17" s="82" t="s">
        <v>988</v>
      </c>
      <c r="B17" s="83">
        <v>38</v>
      </c>
      <c r="C17" s="79">
        <v>1185.7666666666667</v>
      </c>
      <c r="D17" s="79">
        <v>864.649</v>
      </c>
      <c r="E17" s="84">
        <v>389.77299999999997</v>
      </c>
      <c r="F17" s="84">
        <v>2440.1886666666669</v>
      </c>
      <c r="G17" s="84">
        <v>126.047</v>
      </c>
      <c r="H17" s="80"/>
      <c r="I17" s="60"/>
    </row>
    <row r="18" spans="1:10" ht="17.25" thickTop="1" thickBot="1">
      <c r="A18" s="87" t="s">
        <v>2314</v>
      </c>
      <c r="B18" s="88">
        <f>SUM(B2:B17)</f>
        <v>1047</v>
      </c>
      <c r="C18" s="90">
        <f t="shared" ref="C18:H18" si="0">SUM(C2:C17)</f>
        <v>16693.038950727823</v>
      </c>
      <c r="D18" s="91">
        <f t="shared" si="0"/>
        <v>13381.092448717483</v>
      </c>
      <c r="E18" s="90">
        <f t="shared" si="0"/>
        <v>11735.642318213171</v>
      </c>
      <c r="F18" s="91">
        <f t="shared" si="0"/>
        <v>41809.448717658481</v>
      </c>
      <c r="G18" s="90">
        <f t="shared" si="0"/>
        <v>48031.251577510411</v>
      </c>
      <c r="H18" s="91">
        <f t="shared" si="0"/>
        <v>19329.656327755543</v>
      </c>
    </row>
    <row r="19" spans="1:10" ht="17.25" thickTop="1" thickBot="1">
      <c r="A19" s="147"/>
      <c r="B19" s="148"/>
      <c r="C19" s="149"/>
      <c r="D19" s="149"/>
      <c r="E19" s="149"/>
      <c r="F19" s="149"/>
      <c r="G19" s="149"/>
      <c r="H19" s="149"/>
    </row>
    <row r="20" spans="1:10" ht="16.5" thickTop="1">
      <c r="A20" s="164" t="s">
        <v>2389</v>
      </c>
      <c r="B20" s="165"/>
      <c r="C20" s="165"/>
      <c r="D20" s="165"/>
      <c r="E20" s="165"/>
      <c r="F20" s="165"/>
      <c r="G20" s="165"/>
      <c r="H20" s="166"/>
    </row>
    <row r="21" spans="1:10" ht="30" customHeight="1">
      <c r="A21" s="161" t="s">
        <v>2329</v>
      </c>
      <c r="B21" s="162"/>
      <c r="C21" s="162"/>
      <c r="D21" s="162"/>
      <c r="E21" s="162"/>
      <c r="F21" s="162"/>
      <c r="G21" s="162"/>
      <c r="H21" s="163"/>
    </row>
    <row r="22" spans="1:10" ht="30" customHeight="1">
      <c r="A22" s="161" t="s">
        <v>2386</v>
      </c>
      <c r="B22" s="162"/>
      <c r="C22" s="162"/>
      <c r="D22" s="162"/>
      <c r="E22" s="162"/>
      <c r="F22" s="162"/>
      <c r="G22" s="162"/>
      <c r="H22" s="163"/>
    </row>
    <row r="23" spans="1:10" ht="47.25" customHeight="1">
      <c r="A23" s="161" t="s">
        <v>2384</v>
      </c>
      <c r="B23" s="162"/>
      <c r="C23" s="162"/>
      <c r="D23" s="162"/>
      <c r="E23" s="162"/>
      <c r="F23" s="162"/>
      <c r="G23" s="162"/>
      <c r="H23" s="163"/>
    </row>
    <row r="24" spans="1:10" ht="50.25" customHeight="1">
      <c r="A24" s="161" t="s">
        <v>2387</v>
      </c>
      <c r="B24" s="162"/>
      <c r="C24" s="162"/>
      <c r="D24" s="162"/>
      <c r="E24" s="162"/>
      <c r="F24" s="162"/>
      <c r="G24" s="162"/>
      <c r="H24" s="163"/>
    </row>
    <row r="25" spans="1:10" s="73" customFormat="1" ht="16.5" customHeight="1">
      <c r="A25" s="161" t="s">
        <v>2398</v>
      </c>
      <c r="B25" s="162"/>
      <c r="C25" s="162"/>
      <c r="D25" s="162"/>
      <c r="E25" s="162"/>
      <c r="F25" s="162"/>
      <c r="G25" s="162"/>
      <c r="H25" s="163"/>
    </row>
    <row r="26" spans="1:10" ht="15.75" thickBot="1">
      <c r="A26" s="158" t="s">
        <v>2388</v>
      </c>
      <c r="B26" s="159"/>
      <c r="C26" s="159"/>
      <c r="D26" s="159"/>
      <c r="E26" s="159"/>
      <c r="F26" s="159"/>
      <c r="G26" s="159"/>
      <c r="H26" s="160"/>
    </row>
    <row r="27" spans="1:10" ht="15.75" thickTop="1"/>
    <row r="28" spans="1:10">
      <c r="A28" s="150"/>
      <c r="B28" s="150"/>
      <c r="C28" s="150"/>
      <c r="D28" s="150"/>
      <c r="E28" s="150"/>
      <c r="F28" s="150"/>
      <c r="G28" s="150"/>
      <c r="H28" s="150"/>
      <c r="I28" s="150"/>
      <c r="J28" s="150"/>
    </row>
    <row r="29" spans="1:10">
      <c r="A29" s="151"/>
      <c r="B29" s="150"/>
      <c r="C29" s="150"/>
      <c r="D29" s="150"/>
      <c r="E29" s="150"/>
      <c r="F29" s="150"/>
      <c r="G29" s="150"/>
      <c r="H29" s="150"/>
      <c r="I29" s="150"/>
      <c r="J29" s="150"/>
    </row>
    <row r="30" spans="1:10">
      <c r="A30" s="151"/>
      <c r="B30" s="152"/>
      <c r="C30" s="151"/>
      <c r="D30" s="151"/>
      <c r="E30" s="151"/>
      <c r="F30" s="151"/>
      <c r="G30" s="151"/>
      <c r="H30" s="151"/>
      <c r="I30" s="150"/>
      <c r="J30" s="150"/>
    </row>
    <row r="31" spans="1:10">
      <c r="A31" s="151"/>
      <c r="B31" s="152"/>
      <c r="C31" s="151"/>
      <c r="D31" s="151"/>
      <c r="E31" s="151"/>
      <c r="F31" s="151"/>
      <c r="G31" s="151"/>
      <c r="H31" s="151"/>
      <c r="I31" s="150"/>
      <c r="J31" s="150"/>
    </row>
    <row r="32" spans="1:10">
      <c r="A32" s="151"/>
      <c r="B32" s="152"/>
      <c r="C32" s="151"/>
      <c r="D32" s="151"/>
      <c r="E32" s="151"/>
      <c r="F32" s="151"/>
      <c r="G32" s="151"/>
      <c r="H32" s="151"/>
      <c r="I32" s="150"/>
      <c r="J32" s="150"/>
    </row>
    <row r="33" spans="1:10">
      <c r="A33" s="150"/>
      <c r="B33" s="152"/>
      <c r="C33" s="151"/>
      <c r="D33" s="151"/>
      <c r="E33" s="151"/>
      <c r="F33" s="151"/>
      <c r="G33" s="151"/>
      <c r="H33" s="151"/>
      <c r="I33" s="150"/>
      <c r="J33" s="150"/>
    </row>
    <row r="34" spans="1:10">
      <c r="A34" s="150"/>
      <c r="B34" s="152"/>
      <c r="C34" s="151"/>
      <c r="D34" s="151"/>
      <c r="E34" s="151"/>
      <c r="F34" s="151"/>
      <c r="G34" s="151"/>
      <c r="H34" s="151"/>
      <c r="I34" s="150"/>
      <c r="J34" s="150"/>
    </row>
    <row r="35" spans="1:10">
      <c r="A35" s="150"/>
      <c r="B35" s="152"/>
      <c r="C35" s="151"/>
      <c r="D35" s="151"/>
      <c r="E35" s="151"/>
      <c r="F35" s="151"/>
      <c r="G35" s="151"/>
      <c r="H35" s="151"/>
      <c r="I35" s="150"/>
      <c r="J35" s="150"/>
    </row>
    <row r="36" spans="1:10">
      <c r="A36" s="150"/>
      <c r="B36" s="152"/>
      <c r="C36" s="151"/>
      <c r="D36" s="151"/>
      <c r="E36" s="151"/>
      <c r="F36" s="151"/>
      <c r="G36" s="151"/>
      <c r="H36" s="151"/>
      <c r="I36" s="150"/>
      <c r="J36" s="150"/>
    </row>
    <row r="37" spans="1:10">
      <c r="A37" s="150"/>
      <c r="B37" s="152"/>
      <c r="C37" s="151"/>
      <c r="D37" s="151"/>
      <c r="E37" s="151"/>
      <c r="F37" s="151"/>
      <c r="G37" s="151"/>
      <c r="H37" s="151"/>
      <c r="I37" s="150"/>
      <c r="J37" s="150"/>
    </row>
    <row r="38" spans="1:10">
      <c r="A38" s="150"/>
      <c r="B38" s="152"/>
      <c r="C38" s="151"/>
      <c r="D38" s="151"/>
      <c r="E38" s="151"/>
      <c r="F38" s="151"/>
      <c r="G38" s="151"/>
      <c r="H38" s="151"/>
      <c r="I38" s="150"/>
      <c r="J38" s="150"/>
    </row>
    <row r="39" spans="1:10">
      <c r="A39" s="150"/>
      <c r="B39" s="152"/>
      <c r="C39" s="151"/>
      <c r="D39" s="151"/>
      <c r="E39" s="151"/>
      <c r="F39" s="151"/>
      <c r="G39" s="151"/>
      <c r="H39" s="151"/>
      <c r="I39" s="150"/>
      <c r="J39" s="150"/>
    </row>
    <row r="40" spans="1:10">
      <c r="A40" s="150"/>
      <c r="B40" s="152"/>
      <c r="C40" s="151"/>
      <c r="D40" s="151"/>
      <c r="E40" s="151"/>
      <c r="F40" s="151"/>
      <c r="G40" s="151"/>
      <c r="H40" s="151"/>
      <c r="I40" s="150"/>
      <c r="J40" s="150"/>
    </row>
    <row r="41" spans="1:10">
      <c r="A41" s="150"/>
      <c r="B41" s="152"/>
      <c r="C41" s="151"/>
      <c r="D41" s="151"/>
      <c r="E41" s="151"/>
      <c r="F41" s="151"/>
      <c r="G41" s="151"/>
      <c r="H41" s="151"/>
      <c r="I41" s="150"/>
      <c r="J41" s="150"/>
    </row>
    <row r="42" spans="1:10">
      <c r="A42" s="150"/>
      <c r="B42" s="152"/>
      <c r="C42" s="151"/>
      <c r="D42" s="151"/>
      <c r="E42" s="151"/>
      <c r="F42" s="151"/>
      <c r="G42" s="151"/>
      <c r="H42" s="151"/>
      <c r="I42" s="150"/>
      <c r="J42" s="150"/>
    </row>
    <row r="43" spans="1:10">
      <c r="A43" s="150"/>
      <c r="B43" s="152"/>
      <c r="C43" s="151"/>
      <c r="D43" s="151"/>
      <c r="E43" s="151"/>
      <c r="F43" s="151"/>
      <c r="G43" s="151"/>
      <c r="H43" s="151"/>
      <c r="I43" s="150"/>
      <c r="J43" s="150"/>
    </row>
    <row r="44" spans="1:10">
      <c r="A44" s="150"/>
      <c r="B44" s="152"/>
      <c r="C44" s="151"/>
      <c r="D44" s="151"/>
      <c r="E44" s="151"/>
      <c r="F44" s="151"/>
      <c r="G44" s="151"/>
      <c r="H44" s="151"/>
      <c r="I44" s="150"/>
      <c r="J44" s="150"/>
    </row>
    <row r="45" spans="1:10">
      <c r="A45" s="150"/>
      <c r="B45" s="152"/>
      <c r="C45" s="151"/>
      <c r="D45" s="151"/>
      <c r="E45" s="151"/>
      <c r="F45" s="151"/>
      <c r="G45" s="151"/>
      <c r="H45" s="151"/>
      <c r="I45" s="150"/>
      <c r="J45" s="150"/>
    </row>
    <row r="46" spans="1:10">
      <c r="A46" s="150"/>
      <c r="B46" s="152"/>
      <c r="C46" s="151"/>
      <c r="D46" s="151"/>
      <c r="E46" s="151"/>
      <c r="F46" s="151"/>
      <c r="G46" s="151"/>
      <c r="H46" s="151"/>
      <c r="I46" s="150"/>
      <c r="J46" s="150"/>
    </row>
    <row r="47" spans="1:10">
      <c r="A47" s="150"/>
      <c r="B47" s="150"/>
      <c r="C47" s="150"/>
      <c r="D47" s="150"/>
      <c r="E47" s="150"/>
      <c r="F47" s="150"/>
      <c r="G47" s="150"/>
      <c r="H47" s="150"/>
      <c r="I47" s="150"/>
      <c r="J47" s="150"/>
    </row>
    <row r="48" spans="1:10">
      <c r="A48" s="150"/>
      <c r="B48" s="150"/>
      <c r="C48" s="150"/>
      <c r="D48" s="150"/>
      <c r="E48" s="150"/>
      <c r="F48" s="150"/>
      <c r="G48" s="150"/>
      <c r="H48" s="150"/>
      <c r="I48" s="150"/>
      <c r="J48" s="150"/>
    </row>
    <row r="49" spans="1:10">
      <c r="A49" s="150"/>
      <c r="B49" s="150"/>
      <c r="C49" s="150"/>
      <c r="D49" s="150"/>
      <c r="E49" s="150"/>
      <c r="F49" s="150"/>
      <c r="G49" s="150"/>
      <c r="H49" s="150"/>
      <c r="I49" s="150"/>
      <c r="J49" s="150"/>
    </row>
    <row r="50" spans="1:10">
      <c r="A50" s="150"/>
      <c r="B50" s="150"/>
      <c r="C50" s="150"/>
      <c r="D50" s="150"/>
      <c r="E50" s="150"/>
      <c r="F50" s="150"/>
      <c r="G50" s="150"/>
      <c r="H50" s="150"/>
      <c r="I50" s="150"/>
      <c r="J50" s="150"/>
    </row>
    <row r="51" spans="1:10">
      <c r="A51" s="150"/>
      <c r="B51" s="150"/>
      <c r="C51" s="150"/>
      <c r="D51" s="150"/>
      <c r="E51" s="150"/>
      <c r="F51" s="150"/>
      <c r="G51" s="150"/>
      <c r="H51" s="150"/>
      <c r="I51" s="150"/>
      <c r="J51" s="150"/>
    </row>
    <row r="52" spans="1:10">
      <c r="A52" s="150"/>
      <c r="B52" s="150"/>
      <c r="C52" s="150"/>
      <c r="D52" s="150"/>
      <c r="E52" s="150"/>
      <c r="F52" s="150"/>
      <c r="G52" s="150"/>
      <c r="H52" s="150"/>
      <c r="I52" s="150"/>
      <c r="J52" s="150"/>
    </row>
    <row r="53" spans="1:10">
      <c r="A53" s="150"/>
      <c r="B53" s="150"/>
      <c r="C53" s="150"/>
      <c r="D53" s="150"/>
      <c r="E53" s="150"/>
      <c r="F53" s="150"/>
      <c r="G53" s="150"/>
      <c r="H53" s="150"/>
      <c r="I53" s="150"/>
      <c r="J53" s="150"/>
    </row>
    <row r="54" spans="1:10">
      <c r="A54" s="150"/>
      <c r="B54" s="150"/>
      <c r="C54" s="150"/>
      <c r="D54" s="150"/>
      <c r="E54" s="150"/>
      <c r="F54" s="150"/>
      <c r="G54" s="150"/>
      <c r="H54" s="150"/>
      <c r="I54" s="150"/>
      <c r="J54" s="150"/>
    </row>
    <row r="55" spans="1:10">
      <c r="A55" s="150"/>
      <c r="B55" s="150"/>
      <c r="C55" s="150"/>
      <c r="D55" s="150"/>
      <c r="E55" s="150"/>
      <c r="F55" s="150"/>
      <c r="G55" s="150"/>
      <c r="H55" s="150"/>
      <c r="I55" s="150"/>
      <c r="J55" s="150"/>
    </row>
    <row r="56" spans="1:10">
      <c r="A56" s="150"/>
      <c r="B56" s="150"/>
      <c r="C56" s="150"/>
      <c r="D56" s="150"/>
      <c r="E56" s="150"/>
      <c r="F56" s="150"/>
      <c r="G56" s="150"/>
      <c r="H56" s="150"/>
      <c r="I56" s="150"/>
      <c r="J56" s="150"/>
    </row>
    <row r="57" spans="1:10">
      <c r="A57" s="150"/>
      <c r="B57" s="150"/>
      <c r="C57" s="150"/>
      <c r="D57" s="150"/>
      <c r="E57" s="150"/>
      <c r="F57" s="150"/>
      <c r="G57" s="150"/>
      <c r="H57" s="150"/>
      <c r="I57" s="150"/>
      <c r="J57" s="150"/>
    </row>
    <row r="58" spans="1:10">
      <c r="A58" s="150"/>
      <c r="B58" s="150"/>
      <c r="C58" s="153"/>
      <c r="D58" s="153"/>
      <c r="E58" s="153"/>
      <c r="F58" s="153"/>
      <c r="G58" s="153"/>
      <c r="H58" s="153"/>
      <c r="I58" s="153"/>
      <c r="J58" s="150"/>
    </row>
    <row r="59" spans="1:10">
      <c r="A59" s="150"/>
      <c r="B59" s="150"/>
      <c r="C59" s="150"/>
      <c r="D59" s="150"/>
      <c r="E59" s="150"/>
      <c r="F59" s="150"/>
      <c r="G59" s="150"/>
      <c r="H59" s="150"/>
      <c r="I59" s="150"/>
      <c r="J59" s="150"/>
    </row>
    <row r="60" spans="1:10">
      <c r="A60" s="150"/>
      <c r="B60" s="150"/>
      <c r="C60" s="150"/>
      <c r="D60" s="150"/>
      <c r="E60" s="150"/>
      <c r="F60" s="150"/>
      <c r="G60" s="150"/>
      <c r="H60" s="150"/>
      <c r="I60" s="150"/>
      <c r="J60" s="150"/>
    </row>
    <row r="61" spans="1:10">
      <c r="A61" s="150"/>
      <c r="B61" s="150"/>
      <c r="C61" s="150"/>
      <c r="D61" s="150"/>
      <c r="E61" s="150"/>
      <c r="F61" s="150"/>
      <c r="G61" s="150"/>
      <c r="H61" s="150"/>
      <c r="I61" s="150"/>
      <c r="J61" s="150"/>
    </row>
    <row r="62" spans="1:10">
      <c r="A62" s="150"/>
      <c r="B62" s="150"/>
      <c r="C62" s="150"/>
      <c r="D62" s="150"/>
      <c r="E62" s="150"/>
      <c r="F62" s="150"/>
      <c r="G62" s="150"/>
      <c r="H62" s="150"/>
      <c r="I62" s="150"/>
      <c r="J62" s="150"/>
    </row>
    <row r="63" spans="1:10">
      <c r="A63" s="150"/>
      <c r="B63" s="150"/>
      <c r="C63" s="150"/>
      <c r="D63" s="150"/>
      <c r="E63" s="150"/>
      <c r="F63" s="150"/>
      <c r="G63" s="150"/>
      <c r="H63" s="150"/>
      <c r="I63" s="150"/>
      <c r="J63" s="150"/>
    </row>
    <row r="64" spans="1:10">
      <c r="A64" s="150"/>
      <c r="B64" s="150"/>
      <c r="C64" s="150"/>
      <c r="D64" s="150"/>
      <c r="E64" s="150"/>
      <c r="F64" s="150"/>
      <c r="G64" s="150"/>
      <c r="H64" s="150"/>
      <c r="I64" s="150"/>
      <c r="J64" s="150"/>
    </row>
    <row r="65" spans="1:10">
      <c r="A65" s="150"/>
      <c r="B65" s="150"/>
      <c r="C65" s="150"/>
      <c r="D65" s="150"/>
      <c r="E65" s="150"/>
      <c r="F65" s="150"/>
      <c r="G65" s="150"/>
      <c r="H65" s="150"/>
      <c r="I65" s="150"/>
      <c r="J65" s="150"/>
    </row>
    <row r="66" spans="1:10">
      <c r="A66" s="150"/>
      <c r="B66" s="150"/>
      <c r="C66" s="150"/>
      <c r="D66" s="150"/>
      <c r="E66" s="150"/>
      <c r="F66" s="150"/>
      <c r="G66" s="150"/>
      <c r="H66" s="150"/>
      <c r="I66" s="150"/>
      <c r="J66" s="150"/>
    </row>
  </sheetData>
  <mergeCells count="7">
    <mergeCell ref="A26:H26"/>
    <mergeCell ref="A21:H21"/>
    <mergeCell ref="A22:H22"/>
    <mergeCell ref="A20:H20"/>
    <mergeCell ref="A23:H23"/>
    <mergeCell ref="A24:H24"/>
    <mergeCell ref="A25:H25"/>
  </mergeCell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dimension ref="A1:AL1049"/>
  <sheetViews>
    <sheetView zoomScaleNormal="100" workbookViewId="0">
      <pane xSplit="1" ySplit="1" topLeftCell="B2" activePane="bottomRight" state="frozenSplit"/>
      <selection pane="topRight" activeCell="B1" sqref="B1"/>
      <selection pane="bottomLeft"/>
      <selection pane="bottomRight"/>
    </sheetView>
  </sheetViews>
  <sheetFormatPr defaultColWidth="9.140625" defaultRowHeight="30" customHeight="1"/>
  <cols>
    <col min="1" max="1" width="27.28515625" style="98" bestFit="1" customWidth="1"/>
    <col min="2" max="2" width="27.7109375" style="98" customWidth="1"/>
    <col min="3" max="3" width="46.42578125" style="98" customWidth="1"/>
    <col min="4" max="4" width="92.7109375" style="98" customWidth="1"/>
    <col min="5" max="5" width="29.85546875" style="98" customWidth="1"/>
    <col min="6" max="6" width="39.5703125" style="98" customWidth="1"/>
    <col min="7" max="7" width="30.7109375" style="98" customWidth="1"/>
    <col min="8" max="8" width="24.5703125" style="98" customWidth="1"/>
    <col min="9" max="9" width="27.85546875" style="98" customWidth="1"/>
    <col min="10" max="10" width="22.85546875" style="98" customWidth="1"/>
    <col min="11" max="12" width="25.85546875" style="98" customWidth="1"/>
    <col min="13" max="13" width="9.140625" style="98" hidden="1" customWidth="1"/>
    <col min="14" max="14" width="28.5703125" style="12" bestFit="1" customWidth="1"/>
    <col min="15" max="15" width="25.85546875" style="98" customWidth="1"/>
    <col min="16" max="16" width="17.7109375" style="98" customWidth="1"/>
    <col min="17" max="17" width="9.140625" style="98" hidden="1" customWidth="1"/>
    <col min="18" max="18" width="28.5703125" style="12" customWidth="1"/>
    <col min="19" max="19" width="18.85546875" style="98" customWidth="1"/>
    <col min="20" max="20" width="29.140625" style="98" customWidth="1"/>
    <col min="21" max="21" width="19.140625" style="98" customWidth="1"/>
    <col min="22" max="22" width="19.140625" style="98" bestFit="1" customWidth="1"/>
    <col min="23" max="23" width="19.140625" style="98" customWidth="1"/>
    <col min="24" max="24" width="24.140625" style="98" customWidth="1"/>
    <col min="25" max="26" width="18.42578125" style="98" bestFit="1" customWidth="1"/>
    <col min="27" max="27" width="26.5703125" style="98" bestFit="1" customWidth="1"/>
    <col min="28" max="28" width="25.85546875" style="98" bestFit="1" customWidth="1"/>
    <col min="29" max="29" width="19.140625" style="98" bestFit="1" customWidth="1"/>
    <col min="30" max="30" width="32.85546875" style="102" bestFit="1" customWidth="1"/>
    <col min="31" max="31" width="22.28515625" style="98" customWidth="1"/>
    <col min="32" max="32" width="26" style="98" customWidth="1"/>
    <col min="33" max="33" width="44.85546875" style="98" bestFit="1" customWidth="1"/>
    <col min="34" max="34" width="16.85546875" style="98" customWidth="1"/>
    <col min="35" max="35" width="55" style="98" bestFit="1" customWidth="1"/>
    <col min="36" max="36" width="84.7109375" style="98" customWidth="1"/>
    <col min="37" max="37" width="64.28515625" style="98" bestFit="1" customWidth="1"/>
    <col min="38" max="38" width="108" style="98" bestFit="1" customWidth="1"/>
    <col min="39" max="16384" width="9.140625" style="98"/>
  </cols>
  <sheetData>
    <row r="1" spans="1:38" ht="30" customHeight="1" thickTop="1">
      <c r="A1" s="96" t="s">
        <v>0</v>
      </c>
      <c r="B1" s="97" t="s">
        <v>1</v>
      </c>
      <c r="C1" s="96" t="s">
        <v>2</v>
      </c>
      <c r="D1" s="97" t="s">
        <v>3</v>
      </c>
      <c r="E1" s="96" t="s">
        <v>1868</v>
      </c>
      <c r="F1" s="97" t="s">
        <v>28</v>
      </c>
      <c r="G1" s="96" t="s">
        <v>29</v>
      </c>
      <c r="H1" s="97" t="s">
        <v>30</v>
      </c>
      <c r="I1" s="96" t="s">
        <v>31</v>
      </c>
      <c r="J1" s="97" t="s">
        <v>32</v>
      </c>
      <c r="K1" s="96" t="s">
        <v>44</v>
      </c>
      <c r="L1" s="97" t="s">
        <v>2383</v>
      </c>
      <c r="M1" s="96" t="s">
        <v>1869</v>
      </c>
      <c r="N1" s="146" t="s">
        <v>1886</v>
      </c>
      <c r="O1" s="96" t="s">
        <v>45</v>
      </c>
      <c r="P1" s="97" t="s">
        <v>46</v>
      </c>
      <c r="Q1" s="96" t="s">
        <v>1869</v>
      </c>
      <c r="R1" s="146" t="s">
        <v>1886</v>
      </c>
      <c r="S1" s="96" t="s">
        <v>49</v>
      </c>
      <c r="T1" s="97" t="s">
        <v>50</v>
      </c>
      <c r="U1" s="96" t="s">
        <v>51</v>
      </c>
      <c r="V1" s="97" t="s">
        <v>52</v>
      </c>
      <c r="W1" s="96" t="s">
        <v>53</v>
      </c>
      <c r="X1" s="97" t="s">
        <v>2320</v>
      </c>
      <c r="Y1" s="96" t="s">
        <v>54</v>
      </c>
      <c r="Z1" s="97" t="s">
        <v>55</v>
      </c>
      <c r="AA1" s="96" t="s">
        <v>56</v>
      </c>
      <c r="AB1" s="97" t="s">
        <v>57</v>
      </c>
      <c r="AC1" s="96" t="s">
        <v>58</v>
      </c>
      <c r="AD1" s="96" t="s">
        <v>59</v>
      </c>
      <c r="AE1" s="96" t="s">
        <v>60</v>
      </c>
      <c r="AF1" s="97" t="s">
        <v>61</v>
      </c>
      <c r="AG1" s="96" t="s">
        <v>62</v>
      </c>
      <c r="AH1" s="97" t="s">
        <v>63</v>
      </c>
      <c r="AI1" s="96" t="s">
        <v>64</v>
      </c>
      <c r="AJ1" s="97" t="s">
        <v>65</v>
      </c>
      <c r="AK1" s="96" t="s">
        <v>66</v>
      </c>
      <c r="AL1" s="97" t="s">
        <v>67</v>
      </c>
    </row>
    <row r="2" spans="1:38" ht="30" customHeight="1">
      <c r="A2" s="1" t="s">
        <v>1104</v>
      </c>
      <c r="B2" s="1" t="s">
        <v>1105</v>
      </c>
      <c r="C2" s="1" t="s">
        <v>1106</v>
      </c>
      <c r="D2" s="1" t="s">
        <v>1107</v>
      </c>
      <c r="E2" s="1" t="s">
        <v>1108</v>
      </c>
      <c r="G2" s="98" t="s">
        <v>121</v>
      </c>
      <c r="H2" s="1" t="s">
        <v>36</v>
      </c>
      <c r="I2" s="1" t="s">
        <v>37</v>
      </c>
      <c r="J2" s="1" t="s">
        <v>36</v>
      </c>
      <c r="K2" s="99">
        <v>40909</v>
      </c>
      <c r="L2" s="99" t="s">
        <v>41</v>
      </c>
      <c r="M2" s="100">
        <v>4</v>
      </c>
      <c r="N2" s="74">
        <f>M2</f>
        <v>4</v>
      </c>
      <c r="O2" s="101">
        <v>47848</v>
      </c>
      <c r="P2" s="1" t="s">
        <v>48</v>
      </c>
      <c r="Q2" s="100">
        <f>IF(P2="",1,(VLOOKUP(P2,LOOKUP!$A$16:$B$21,2,FALSE)))</f>
        <v>4</v>
      </c>
      <c r="R2" s="74">
        <f t="shared" ref="R2:R64" si="0">Q2</f>
        <v>4</v>
      </c>
      <c r="U2" s="102">
        <v>0.1</v>
      </c>
      <c r="V2" s="102">
        <v>0.2</v>
      </c>
      <c r="W2" s="102">
        <v>1.8</v>
      </c>
      <c r="X2" s="102">
        <v>2.1</v>
      </c>
      <c r="Y2" s="102">
        <v>7.2</v>
      </c>
      <c r="Z2" s="102">
        <v>18.100000000000001</v>
      </c>
      <c r="AA2" s="1" t="s">
        <v>79</v>
      </c>
      <c r="AB2" s="1" t="s">
        <v>69</v>
      </c>
      <c r="AC2" s="103">
        <v>40909</v>
      </c>
      <c r="AE2" s="102"/>
      <c r="AF2" s="102"/>
      <c r="AG2" s="1" t="s">
        <v>70</v>
      </c>
      <c r="AH2" s="104"/>
      <c r="AI2" s="105"/>
      <c r="AJ2" s="1" t="s">
        <v>1111</v>
      </c>
      <c r="AK2" s="1" t="s">
        <v>1112</v>
      </c>
    </row>
    <row r="3" spans="1:38" ht="30" customHeight="1">
      <c r="A3" s="1" t="s">
        <v>1104</v>
      </c>
      <c r="B3" s="1" t="s">
        <v>1109</v>
      </c>
      <c r="C3" s="1" t="s">
        <v>1106</v>
      </c>
      <c r="D3" s="1" t="s">
        <v>1870</v>
      </c>
      <c r="E3" s="1" t="s">
        <v>1110</v>
      </c>
      <c r="G3" s="98" t="s">
        <v>121</v>
      </c>
      <c r="H3" s="1" t="s">
        <v>36</v>
      </c>
      <c r="I3" s="1" t="s">
        <v>37</v>
      </c>
      <c r="J3" s="1" t="s">
        <v>36</v>
      </c>
      <c r="K3" s="99">
        <v>40909</v>
      </c>
      <c r="L3" s="99" t="s">
        <v>38</v>
      </c>
      <c r="M3" s="100">
        <v>4</v>
      </c>
      <c r="N3" s="74">
        <f t="shared" ref="N3:N66" si="1">M3</f>
        <v>4</v>
      </c>
      <c r="O3" s="101">
        <v>46752</v>
      </c>
      <c r="P3" s="1" t="s">
        <v>48</v>
      </c>
      <c r="Q3" s="100">
        <f>IF(P3="",1,(VLOOKUP(P3,LOOKUP!$A$16:$B$21,2,FALSE)))</f>
        <v>4</v>
      </c>
      <c r="R3" s="74">
        <f t="shared" si="0"/>
        <v>4</v>
      </c>
      <c r="U3" s="102">
        <v>4.0999999999999996</v>
      </c>
      <c r="V3" s="102">
        <v>5.4</v>
      </c>
      <c r="W3" s="102">
        <v>6.7</v>
      </c>
      <c r="X3" s="102">
        <v>16.2</v>
      </c>
      <c r="Y3" s="102">
        <v>30.1</v>
      </c>
      <c r="Z3" s="102">
        <v>57.7</v>
      </c>
      <c r="AA3" s="1" t="s">
        <v>68</v>
      </c>
      <c r="AB3" s="1" t="s">
        <v>69</v>
      </c>
      <c r="AC3" s="103">
        <v>40909</v>
      </c>
      <c r="AD3" s="102">
        <v>4.2</v>
      </c>
      <c r="AE3" s="102"/>
      <c r="AF3" s="102"/>
      <c r="AG3" s="1" t="s">
        <v>214</v>
      </c>
      <c r="AH3" s="104">
        <v>41640</v>
      </c>
      <c r="AI3" s="105"/>
      <c r="AJ3" s="1" t="s">
        <v>1113</v>
      </c>
      <c r="AK3" s="1" t="s">
        <v>1112</v>
      </c>
    </row>
    <row r="4" spans="1:38" ht="30" customHeight="1">
      <c r="A4" s="98" t="s">
        <v>4</v>
      </c>
      <c r="B4" s="98" t="s">
        <v>5</v>
      </c>
      <c r="C4" s="98" t="s">
        <v>6</v>
      </c>
      <c r="D4" s="98" t="s">
        <v>7</v>
      </c>
      <c r="E4" s="98" t="s">
        <v>1355</v>
      </c>
      <c r="F4" s="98" t="s">
        <v>34</v>
      </c>
      <c r="G4" s="98" t="s">
        <v>35</v>
      </c>
      <c r="H4" s="98" t="s">
        <v>36</v>
      </c>
      <c r="I4" s="98" t="s">
        <v>37</v>
      </c>
      <c r="J4" s="98" t="s">
        <v>1875</v>
      </c>
      <c r="K4" s="106" t="s">
        <v>47</v>
      </c>
      <c r="L4" s="106" t="s">
        <v>38</v>
      </c>
      <c r="M4" s="100">
        <v>4</v>
      </c>
      <c r="N4" s="74">
        <f t="shared" si="1"/>
        <v>4</v>
      </c>
      <c r="O4" s="107">
        <v>42369</v>
      </c>
      <c r="P4" s="98" t="s">
        <v>48</v>
      </c>
      <c r="Q4" s="100">
        <f>IF(P4="",1,(VLOOKUP(P4,LOOKUP!$A$16:$B$21,2,FALSE)))</f>
        <v>4</v>
      </c>
      <c r="R4" s="74">
        <f t="shared" si="0"/>
        <v>4</v>
      </c>
      <c r="S4" s="108">
        <v>215</v>
      </c>
      <c r="T4" s="108">
        <v>50.307000000000002</v>
      </c>
      <c r="U4" s="108">
        <v>63.46</v>
      </c>
      <c r="V4" s="108">
        <v>24.07</v>
      </c>
      <c r="W4" s="108">
        <v>0.93</v>
      </c>
      <c r="X4" s="102">
        <v>88.460000000000008</v>
      </c>
      <c r="AA4" s="98" t="s">
        <v>68</v>
      </c>
      <c r="AB4" s="98" t="s">
        <v>69</v>
      </c>
      <c r="AC4" s="109"/>
      <c r="AE4" s="108"/>
      <c r="AF4" s="108"/>
      <c r="AG4" s="98" t="s">
        <v>70</v>
      </c>
      <c r="AH4" s="106"/>
      <c r="AI4" s="110" t="s">
        <v>71</v>
      </c>
    </row>
    <row r="5" spans="1:38" ht="30" customHeight="1">
      <c r="A5" s="98" t="s">
        <v>4</v>
      </c>
      <c r="B5" s="98" t="s">
        <v>5</v>
      </c>
      <c r="C5" s="98" t="s">
        <v>8</v>
      </c>
      <c r="D5" s="98" t="s">
        <v>9</v>
      </c>
      <c r="E5" s="98" t="s">
        <v>1356</v>
      </c>
      <c r="F5" s="98" t="s">
        <v>39</v>
      </c>
      <c r="G5" s="98" t="s">
        <v>35</v>
      </c>
      <c r="H5" s="98" t="s">
        <v>36</v>
      </c>
      <c r="I5" s="98" t="s">
        <v>37</v>
      </c>
      <c r="J5" s="98" t="s">
        <v>1875</v>
      </c>
      <c r="K5" s="106" t="s">
        <v>47</v>
      </c>
      <c r="L5" s="106" t="s">
        <v>38</v>
      </c>
      <c r="M5" s="100">
        <v>4</v>
      </c>
      <c r="N5" s="74">
        <f t="shared" si="1"/>
        <v>4</v>
      </c>
      <c r="O5" s="107">
        <v>42004</v>
      </c>
      <c r="P5" s="98" t="s">
        <v>48</v>
      </c>
      <c r="Q5" s="100">
        <f>IF(P5="",1,(VLOOKUP(P5,LOOKUP!$A$16:$B$21,2,FALSE)))</f>
        <v>4</v>
      </c>
      <c r="R5" s="74">
        <f t="shared" si="0"/>
        <v>4</v>
      </c>
      <c r="S5" s="111">
        <v>135</v>
      </c>
      <c r="T5" s="108">
        <v>22.46</v>
      </c>
      <c r="U5" s="108">
        <v>38.9</v>
      </c>
      <c r="V5" s="108">
        <v>3.5</v>
      </c>
      <c r="W5" s="108">
        <v>2.9</v>
      </c>
      <c r="X5" s="102">
        <v>45.3</v>
      </c>
      <c r="AA5" s="98" t="s">
        <v>72</v>
      </c>
      <c r="AB5" s="98" t="s">
        <v>69</v>
      </c>
      <c r="AC5" s="109"/>
      <c r="AD5" s="102" t="s">
        <v>73</v>
      </c>
      <c r="AE5" s="108" t="s">
        <v>73</v>
      </c>
      <c r="AF5" s="108" t="s">
        <v>73</v>
      </c>
      <c r="AG5" s="98" t="s">
        <v>70</v>
      </c>
      <c r="AH5" s="106" t="s">
        <v>74</v>
      </c>
      <c r="AI5" s="110" t="s">
        <v>75</v>
      </c>
      <c r="AJ5" s="98" t="s">
        <v>76</v>
      </c>
      <c r="AK5" s="98" t="s">
        <v>77</v>
      </c>
      <c r="AL5" s="98" t="s">
        <v>78</v>
      </c>
    </row>
    <row r="6" spans="1:38" ht="30" customHeight="1">
      <c r="A6" s="98" t="s">
        <v>4</v>
      </c>
      <c r="B6" s="98" t="s">
        <v>10</v>
      </c>
      <c r="C6" s="112" t="s">
        <v>2421</v>
      </c>
      <c r="D6" s="98" t="s">
        <v>11</v>
      </c>
      <c r="E6" s="112" t="s">
        <v>2422</v>
      </c>
      <c r="G6" s="98" t="s">
        <v>35</v>
      </c>
      <c r="H6" s="98" t="s">
        <v>40</v>
      </c>
      <c r="I6" s="98" t="s">
        <v>37</v>
      </c>
      <c r="J6" s="98" t="s">
        <v>1875</v>
      </c>
      <c r="K6" s="107">
        <v>41275</v>
      </c>
      <c r="L6" s="107" t="s">
        <v>41</v>
      </c>
      <c r="M6" s="100">
        <v>4</v>
      </c>
      <c r="N6" s="74">
        <f t="shared" si="1"/>
        <v>4</v>
      </c>
      <c r="O6" s="107">
        <v>42369</v>
      </c>
      <c r="P6" s="98" t="s">
        <v>48</v>
      </c>
      <c r="Q6" s="100">
        <f>IF(P6="",1,(VLOOKUP(P6,LOOKUP!$A$16:$B$21,2,FALSE)))</f>
        <v>4</v>
      </c>
      <c r="R6" s="74">
        <f t="shared" si="0"/>
        <v>4</v>
      </c>
      <c r="S6" s="108">
        <v>150</v>
      </c>
      <c r="T6" s="108"/>
      <c r="U6" s="108">
        <v>70</v>
      </c>
      <c r="V6" s="108">
        <v>70</v>
      </c>
      <c r="W6" s="108"/>
      <c r="X6" s="108">
        <v>140</v>
      </c>
      <c r="AA6" s="98" t="s">
        <v>79</v>
      </c>
      <c r="AB6" s="98" t="s">
        <v>69</v>
      </c>
      <c r="AC6" s="98">
        <v>2011</v>
      </c>
      <c r="AD6" s="102" t="s">
        <v>80</v>
      </c>
      <c r="AE6" s="108"/>
      <c r="AF6" s="108"/>
      <c r="AG6" s="98" t="s">
        <v>81</v>
      </c>
      <c r="AH6" s="106"/>
      <c r="AI6" s="110" t="s">
        <v>82</v>
      </c>
      <c r="AJ6" s="98" t="s">
        <v>83</v>
      </c>
      <c r="AK6" s="98" t="s">
        <v>2423</v>
      </c>
    </row>
    <row r="7" spans="1:38" ht="30" customHeight="1">
      <c r="A7" s="98" t="s">
        <v>4</v>
      </c>
      <c r="B7" s="98" t="s">
        <v>12</v>
      </c>
      <c r="C7" s="98" t="s">
        <v>13</v>
      </c>
      <c r="D7" s="98" t="s">
        <v>14</v>
      </c>
      <c r="E7" s="98" t="s">
        <v>14</v>
      </c>
      <c r="F7" s="98" t="s">
        <v>42</v>
      </c>
      <c r="G7" s="98" t="s">
        <v>35</v>
      </c>
      <c r="H7" s="98" t="s">
        <v>36</v>
      </c>
      <c r="I7" s="98" t="s">
        <v>37</v>
      </c>
      <c r="J7" s="98" t="s">
        <v>36</v>
      </c>
      <c r="K7" s="106" t="s">
        <v>47</v>
      </c>
      <c r="L7" s="106" t="s">
        <v>38</v>
      </c>
      <c r="M7" s="100">
        <v>4</v>
      </c>
      <c r="N7" s="74">
        <f t="shared" si="1"/>
        <v>4</v>
      </c>
      <c r="O7" s="107">
        <v>41274</v>
      </c>
      <c r="P7" s="98" t="s">
        <v>48</v>
      </c>
      <c r="Q7" s="100">
        <f>IF(P7="",1,(VLOOKUP(P7,LOOKUP!$A$16:$B$21,2,FALSE)))</f>
        <v>4</v>
      </c>
      <c r="R7" s="74">
        <f t="shared" si="0"/>
        <v>4</v>
      </c>
      <c r="S7" s="108">
        <v>5780.6</v>
      </c>
      <c r="T7" s="108"/>
      <c r="U7" s="108">
        <v>238.02</v>
      </c>
      <c r="V7" s="108">
        <v>19.100000000000001</v>
      </c>
      <c r="W7" s="108"/>
      <c r="X7" s="108">
        <v>257.12</v>
      </c>
      <c r="AA7" s="98" t="s">
        <v>68</v>
      </c>
      <c r="AB7" s="98" t="s">
        <v>69</v>
      </c>
      <c r="AC7" s="109"/>
      <c r="AE7" s="108"/>
      <c r="AF7" s="108"/>
      <c r="AG7" s="98" t="s">
        <v>70</v>
      </c>
      <c r="AH7" s="106"/>
      <c r="AI7" s="110" t="s">
        <v>84</v>
      </c>
      <c r="AJ7" s="98" t="s">
        <v>85</v>
      </c>
      <c r="AL7" s="98" t="s">
        <v>86</v>
      </c>
    </row>
    <row r="8" spans="1:38" ht="78.75" customHeight="1">
      <c r="A8" s="113" t="s">
        <v>15</v>
      </c>
      <c r="B8" s="113" t="s">
        <v>1871</v>
      </c>
      <c r="C8" s="113" t="s">
        <v>1872</v>
      </c>
      <c r="D8" s="113" t="s">
        <v>2315</v>
      </c>
      <c r="G8" s="98" t="s">
        <v>121</v>
      </c>
      <c r="M8" s="100">
        <v>1</v>
      </c>
      <c r="N8" s="74">
        <f t="shared" si="1"/>
        <v>1</v>
      </c>
      <c r="Q8" s="100">
        <f>IF(P8="",1,(VLOOKUP(P8,LOOKUP!$A$16:$B$21,2,FALSE)))</f>
        <v>1</v>
      </c>
      <c r="R8" s="74">
        <f t="shared" si="0"/>
        <v>1</v>
      </c>
      <c r="U8" s="114">
        <v>3101</v>
      </c>
      <c r="V8" s="108"/>
      <c r="W8" s="114"/>
      <c r="X8" s="114">
        <v>3101</v>
      </c>
      <c r="Y8" s="114"/>
      <c r="Z8" s="111"/>
    </row>
    <row r="9" spans="1:38" ht="30" customHeight="1">
      <c r="A9" s="113" t="s">
        <v>15</v>
      </c>
      <c r="B9" s="113" t="s">
        <v>16</v>
      </c>
      <c r="C9" s="113"/>
      <c r="D9" s="113" t="s">
        <v>1873</v>
      </c>
      <c r="G9" s="98" t="s">
        <v>121</v>
      </c>
      <c r="M9" s="100">
        <v>1</v>
      </c>
      <c r="N9" s="74">
        <f t="shared" si="1"/>
        <v>1</v>
      </c>
      <c r="Q9" s="100">
        <f>IF(P9="",1,(VLOOKUP(P9,LOOKUP!$A$16:$B$21,2,FALSE)))</f>
        <v>1</v>
      </c>
      <c r="R9" s="74">
        <f t="shared" si="0"/>
        <v>1</v>
      </c>
      <c r="U9" s="114">
        <v>350</v>
      </c>
      <c r="V9" s="114">
        <v>126</v>
      </c>
      <c r="W9" s="114"/>
      <c r="X9" s="114">
        <v>476</v>
      </c>
      <c r="Y9" s="114"/>
    </row>
    <row r="10" spans="1:38" ht="30" customHeight="1">
      <c r="A10" s="113" t="s">
        <v>15</v>
      </c>
      <c r="B10" s="113" t="s">
        <v>16</v>
      </c>
      <c r="C10" s="113"/>
      <c r="D10" s="113" t="s">
        <v>1874</v>
      </c>
      <c r="G10" s="98" t="s">
        <v>121</v>
      </c>
      <c r="M10" s="100">
        <v>1</v>
      </c>
      <c r="N10" s="74">
        <f t="shared" si="1"/>
        <v>1</v>
      </c>
      <c r="Q10" s="100">
        <f>IF(P10="",1,(VLOOKUP(P10,LOOKUP!$A$16:$B$21,2,FALSE)))</f>
        <v>1</v>
      </c>
      <c r="R10" s="74">
        <f t="shared" si="0"/>
        <v>1</v>
      </c>
      <c r="U10" s="114">
        <v>100</v>
      </c>
      <c r="V10" s="114">
        <v>598</v>
      </c>
      <c r="W10" s="114">
        <v>687</v>
      </c>
      <c r="X10" s="102">
        <v>1385</v>
      </c>
      <c r="Y10" s="114"/>
      <c r="Z10" s="108"/>
    </row>
    <row r="11" spans="1:38" ht="30" customHeight="1">
      <c r="A11" s="98" t="s">
        <v>17</v>
      </c>
      <c r="B11" s="98" t="s">
        <v>18</v>
      </c>
      <c r="D11" s="98" t="s">
        <v>19</v>
      </c>
      <c r="E11" s="98" t="s">
        <v>1357</v>
      </c>
      <c r="G11" s="98" t="s">
        <v>18</v>
      </c>
      <c r="H11" s="98" t="s">
        <v>36</v>
      </c>
      <c r="I11" s="98" t="s">
        <v>37</v>
      </c>
      <c r="J11" s="98" t="s">
        <v>36</v>
      </c>
      <c r="L11" s="98" t="s">
        <v>43</v>
      </c>
      <c r="M11" s="100">
        <v>1</v>
      </c>
      <c r="N11" s="74">
        <f t="shared" si="1"/>
        <v>1</v>
      </c>
      <c r="O11" s="109"/>
      <c r="Q11" s="100">
        <f>IF(P11="",1,(VLOOKUP(P11,LOOKUP!$A$16:$B$21,2,FALSE)))</f>
        <v>1</v>
      </c>
      <c r="R11" s="74">
        <f t="shared" si="0"/>
        <v>1</v>
      </c>
      <c r="S11" s="114"/>
      <c r="T11" s="108"/>
      <c r="U11" s="108">
        <v>89.3</v>
      </c>
      <c r="V11" s="108">
        <v>124.2</v>
      </c>
      <c r="W11" s="108">
        <v>101.5</v>
      </c>
      <c r="X11" s="102">
        <v>315</v>
      </c>
      <c r="Y11" s="114"/>
      <c r="Z11" s="108"/>
      <c r="AC11" s="109"/>
      <c r="AE11" s="108"/>
      <c r="AF11" s="108"/>
      <c r="AH11" s="106"/>
      <c r="AI11" s="110"/>
    </row>
    <row r="12" spans="1:38" ht="30" customHeight="1">
      <c r="A12" s="98" t="s">
        <v>17</v>
      </c>
      <c r="B12" s="98" t="s">
        <v>20</v>
      </c>
      <c r="D12" s="98" t="s">
        <v>19</v>
      </c>
      <c r="E12" s="98" t="s">
        <v>2424</v>
      </c>
      <c r="F12" s="98" t="s">
        <v>35</v>
      </c>
      <c r="G12" s="98" t="s">
        <v>35</v>
      </c>
      <c r="H12" s="98" t="s">
        <v>36</v>
      </c>
      <c r="I12" s="98" t="s">
        <v>37</v>
      </c>
      <c r="J12" s="98" t="s">
        <v>36</v>
      </c>
      <c r="L12" s="98" t="s">
        <v>43</v>
      </c>
      <c r="M12" s="100">
        <v>1</v>
      </c>
      <c r="N12" s="74">
        <f t="shared" si="1"/>
        <v>1</v>
      </c>
      <c r="O12" s="109"/>
      <c r="Q12" s="100">
        <f>IF(P12="",1,(VLOOKUP(P12,LOOKUP!$A$16:$B$21,2,FALSE)))</f>
        <v>1</v>
      </c>
      <c r="R12" s="74">
        <f t="shared" si="0"/>
        <v>1</v>
      </c>
      <c r="S12" s="114"/>
      <c r="T12" s="108"/>
      <c r="U12" s="108">
        <v>3.6</v>
      </c>
      <c r="V12" s="108">
        <v>31.8</v>
      </c>
      <c r="W12" s="108">
        <v>23</v>
      </c>
      <c r="X12" s="102">
        <v>58.4</v>
      </c>
      <c r="Y12" s="114"/>
      <c r="Z12" s="108"/>
      <c r="AC12" s="109"/>
      <c r="AE12" s="108"/>
      <c r="AF12" s="108"/>
      <c r="AH12" s="106"/>
      <c r="AI12" s="110"/>
    </row>
    <row r="13" spans="1:38" ht="30" customHeight="1">
      <c r="A13" s="98" t="s">
        <v>1105</v>
      </c>
      <c r="B13" s="98" t="s">
        <v>1105</v>
      </c>
      <c r="C13" s="98" t="s">
        <v>1760</v>
      </c>
      <c r="D13" s="98" t="s">
        <v>1761</v>
      </c>
      <c r="G13" s="98" t="s">
        <v>176</v>
      </c>
      <c r="H13" s="98" t="s">
        <v>36</v>
      </c>
      <c r="I13" s="98" t="s">
        <v>37</v>
      </c>
      <c r="J13" s="98" t="s">
        <v>36</v>
      </c>
      <c r="K13" s="98" t="s">
        <v>121</v>
      </c>
      <c r="L13" s="98" t="s">
        <v>177</v>
      </c>
      <c r="M13" s="100">
        <v>3</v>
      </c>
      <c r="N13" s="74">
        <f t="shared" si="1"/>
        <v>3</v>
      </c>
      <c r="O13" s="98" t="s">
        <v>121</v>
      </c>
      <c r="P13" s="98" t="s">
        <v>48</v>
      </c>
      <c r="Q13" s="100">
        <f>IF(P13="",1,(VLOOKUP(P13,LOOKUP!$A$16:$B$21,2,FALSE)))</f>
        <v>4</v>
      </c>
      <c r="R13" s="74">
        <f t="shared" si="0"/>
        <v>4</v>
      </c>
      <c r="S13" s="108">
        <v>28.086127507116387</v>
      </c>
      <c r="T13" s="108">
        <v>27.276427507116388</v>
      </c>
      <c r="U13" s="108">
        <v>3.5405849999999996</v>
      </c>
      <c r="V13" s="108">
        <v>3.82464</v>
      </c>
      <c r="W13" s="108">
        <v>1.82575</v>
      </c>
      <c r="X13" s="102">
        <v>9.1909749999999999</v>
      </c>
      <c r="Y13" s="114">
        <v>3.9552499999999999</v>
      </c>
      <c r="Z13" s="108">
        <v>0.92700000000000005</v>
      </c>
      <c r="AA13" s="98" t="s">
        <v>87</v>
      </c>
      <c r="AB13" s="98" t="s">
        <v>69</v>
      </c>
      <c r="AC13" s="98">
        <v>2012</v>
      </c>
      <c r="AG13" s="98" t="s">
        <v>886</v>
      </c>
      <c r="AH13" s="110">
        <v>41334</v>
      </c>
      <c r="AI13" s="98" t="s">
        <v>1762</v>
      </c>
      <c r="AK13" s="98" t="s">
        <v>1763</v>
      </c>
    </row>
    <row r="14" spans="1:38" ht="30" customHeight="1">
      <c r="A14" s="98" t="s">
        <v>1105</v>
      </c>
      <c r="B14" s="98" t="s">
        <v>1105</v>
      </c>
      <c r="C14" s="98" t="s">
        <v>1760</v>
      </c>
      <c r="D14" s="98" t="s">
        <v>1764</v>
      </c>
      <c r="G14" s="98" t="s">
        <v>176</v>
      </c>
      <c r="H14" s="98" t="s">
        <v>36</v>
      </c>
      <c r="I14" s="98" t="s">
        <v>37</v>
      </c>
      <c r="J14" s="98" t="s">
        <v>36</v>
      </c>
      <c r="K14" s="98" t="s">
        <v>121</v>
      </c>
      <c r="L14" s="98" t="s">
        <v>177</v>
      </c>
      <c r="M14" s="100">
        <v>3</v>
      </c>
      <c r="N14" s="74">
        <f t="shared" si="1"/>
        <v>3</v>
      </c>
      <c r="O14" s="98" t="s">
        <v>121</v>
      </c>
      <c r="P14" s="98" t="s">
        <v>48</v>
      </c>
      <c r="Q14" s="100">
        <f>IF(P14="",1,(VLOOKUP(P14,LOOKUP!$A$16:$B$21,2,FALSE)))</f>
        <v>4</v>
      </c>
      <c r="R14" s="74">
        <f t="shared" si="0"/>
        <v>4</v>
      </c>
      <c r="S14" s="108">
        <v>40.893786765396648</v>
      </c>
      <c r="T14" s="108">
        <v>40.066966765396643</v>
      </c>
      <c r="U14" s="108">
        <v>3.3774899999999999</v>
      </c>
      <c r="V14" s="108">
        <v>4.100950000000001</v>
      </c>
      <c r="W14" s="108">
        <v>3.8049500000000003</v>
      </c>
      <c r="X14" s="102">
        <v>11.283390000000001</v>
      </c>
      <c r="Y14" s="114">
        <v>13.549758000000002</v>
      </c>
      <c r="Z14" s="108">
        <v>3.510392</v>
      </c>
      <c r="AA14" s="98" t="s">
        <v>87</v>
      </c>
      <c r="AB14" s="98" t="s">
        <v>69</v>
      </c>
      <c r="AC14" s="98">
        <v>2012</v>
      </c>
      <c r="AG14" s="98" t="s">
        <v>886</v>
      </c>
      <c r="AH14" s="110">
        <v>41334</v>
      </c>
      <c r="AI14" s="98" t="s">
        <v>1762</v>
      </c>
      <c r="AK14" s="98" t="s">
        <v>1763</v>
      </c>
    </row>
    <row r="15" spans="1:38" ht="30" customHeight="1">
      <c r="A15" s="98" t="s">
        <v>1105</v>
      </c>
      <c r="B15" s="98" t="s">
        <v>1105</v>
      </c>
      <c r="C15" s="98" t="s">
        <v>1760</v>
      </c>
      <c r="D15" s="98" t="s">
        <v>1765</v>
      </c>
      <c r="G15" s="98" t="s">
        <v>176</v>
      </c>
      <c r="H15" s="98" t="s">
        <v>36</v>
      </c>
      <c r="I15" s="98" t="s">
        <v>37</v>
      </c>
      <c r="J15" s="98" t="s">
        <v>36</v>
      </c>
      <c r="K15" s="98" t="s">
        <v>121</v>
      </c>
      <c r="L15" s="98" t="s">
        <v>177</v>
      </c>
      <c r="M15" s="100">
        <v>3</v>
      </c>
      <c r="N15" s="74">
        <f t="shared" si="1"/>
        <v>3</v>
      </c>
      <c r="O15" s="98" t="s">
        <v>121</v>
      </c>
      <c r="P15" s="98" t="s">
        <v>48</v>
      </c>
      <c r="Q15" s="100">
        <f>IF(P15="",1,(VLOOKUP(P15,LOOKUP!$A$16:$B$21,2,FALSE)))</f>
        <v>4</v>
      </c>
      <c r="R15" s="74">
        <f t="shared" si="0"/>
        <v>4</v>
      </c>
      <c r="S15" s="108">
        <v>26.211649494259156</v>
      </c>
      <c r="T15" s="108">
        <v>22.628349494259158</v>
      </c>
      <c r="U15" s="108">
        <v>3.6503950000000001</v>
      </c>
      <c r="V15" s="108">
        <v>4.5228799999999998</v>
      </c>
      <c r="W15" s="108">
        <v>3.3975500000000003</v>
      </c>
      <c r="X15" s="102">
        <v>11.570825000000001</v>
      </c>
      <c r="Y15" s="114">
        <v>8.1674500000000005</v>
      </c>
      <c r="Z15" s="108">
        <v>1.35</v>
      </c>
      <c r="AA15" s="98" t="s">
        <v>87</v>
      </c>
      <c r="AB15" s="98" t="s">
        <v>69</v>
      </c>
      <c r="AC15" s="98">
        <v>2012</v>
      </c>
      <c r="AG15" s="98" t="s">
        <v>886</v>
      </c>
      <c r="AH15" s="110">
        <v>41334</v>
      </c>
      <c r="AI15" s="98" t="s">
        <v>1762</v>
      </c>
      <c r="AK15" s="98" t="s">
        <v>1763</v>
      </c>
    </row>
    <row r="16" spans="1:38" ht="30" customHeight="1">
      <c r="A16" s="98" t="s">
        <v>1105</v>
      </c>
      <c r="B16" s="98" t="s">
        <v>1105</v>
      </c>
      <c r="C16" s="98" t="s">
        <v>1760</v>
      </c>
      <c r="D16" s="98" t="s">
        <v>1766</v>
      </c>
      <c r="G16" s="98" t="s">
        <v>180</v>
      </c>
      <c r="H16" s="98" t="s">
        <v>36</v>
      </c>
      <c r="I16" s="98" t="s">
        <v>37</v>
      </c>
      <c r="J16" s="98" t="s">
        <v>36</v>
      </c>
      <c r="K16" s="98" t="s">
        <v>121</v>
      </c>
      <c r="L16" s="98" t="s">
        <v>177</v>
      </c>
      <c r="M16" s="100">
        <v>3</v>
      </c>
      <c r="N16" s="74">
        <f t="shared" si="1"/>
        <v>3</v>
      </c>
      <c r="O16" s="98" t="s">
        <v>121</v>
      </c>
      <c r="P16" s="98" t="s">
        <v>48</v>
      </c>
      <c r="Q16" s="100">
        <f>IF(P16="",1,(VLOOKUP(P16,LOOKUP!$A$16:$B$21,2,FALSE)))</f>
        <v>4</v>
      </c>
      <c r="R16" s="74">
        <f t="shared" si="0"/>
        <v>4</v>
      </c>
      <c r="S16" s="108">
        <v>4.9862470588235288</v>
      </c>
      <c r="T16" s="108">
        <v>4.9082470588235294</v>
      </c>
      <c r="U16" s="108">
        <v>1.8739267379679145</v>
      </c>
      <c r="V16" s="108">
        <v>1.3802058823529413</v>
      </c>
      <c r="W16" s="108">
        <v>0.3367048128342246</v>
      </c>
      <c r="X16" s="102">
        <v>3.5908374331550803</v>
      </c>
      <c r="Y16" s="114">
        <v>0.61011443850267366</v>
      </c>
      <c r="Z16" s="108">
        <v>0</v>
      </c>
      <c r="AA16" s="98" t="s">
        <v>87</v>
      </c>
      <c r="AB16" s="98" t="s">
        <v>69</v>
      </c>
      <c r="AC16" s="98">
        <v>2012</v>
      </c>
      <c r="AG16" s="98" t="s">
        <v>886</v>
      </c>
      <c r="AH16" s="110">
        <v>41334</v>
      </c>
      <c r="AI16" s="98" t="s">
        <v>1762</v>
      </c>
      <c r="AK16" s="98" t="s">
        <v>1763</v>
      </c>
    </row>
    <row r="17" spans="1:38" ht="30" customHeight="1">
      <c r="A17" s="98" t="s">
        <v>1105</v>
      </c>
      <c r="B17" s="98" t="s">
        <v>1105</v>
      </c>
      <c r="C17" s="98" t="s">
        <v>1760</v>
      </c>
      <c r="D17" s="98" t="s">
        <v>1767</v>
      </c>
      <c r="G17" s="98" t="s">
        <v>197</v>
      </c>
      <c r="H17" s="98" t="s">
        <v>36</v>
      </c>
      <c r="I17" s="98" t="s">
        <v>37</v>
      </c>
      <c r="J17" s="98" t="s">
        <v>36</v>
      </c>
      <c r="K17" s="98" t="s">
        <v>121</v>
      </c>
      <c r="L17" s="98" t="s">
        <v>177</v>
      </c>
      <c r="M17" s="100">
        <v>3</v>
      </c>
      <c r="N17" s="74">
        <f t="shared" si="1"/>
        <v>3</v>
      </c>
      <c r="O17" s="98" t="s">
        <v>121</v>
      </c>
      <c r="P17" s="98" t="s">
        <v>48</v>
      </c>
      <c r="Q17" s="100">
        <f>IF(P17="",1,(VLOOKUP(P17,LOOKUP!$A$16:$B$21,2,FALSE)))</f>
        <v>4</v>
      </c>
      <c r="R17" s="74">
        <f t="shared" si="0"/>
        <v>4</v>
      </c>
      <c r="S17" s="108">
        <v>11.475868486373669</v>
      </c>
      <c r="T17" s="108">
        <v>11.30086848637367</v>
      </c>
      <c r="U17" s="108">
        <v>1.5209824863736683</v>
      </c>
      <c r="V17" s="108">
        <v>2.5609999999999999</v>
      </c>
      <c r="W17" s="108">
        <v>2.3210000000000002</v>
      </c>
      <c r="X17" s="102">
        <v>6.4029824863736682</v>
      </c>
      <c r="Y17" s="114">
        <v>5.7270000000000003</v>
      </c>
      <c r="Z17" s="108">
        <v>1.02</v>
      </c>
      <c r="AA17" s="98" t="s">
        <v>87</v>
      </c>
      <c r="AB17" s="98" t="s">
        <v>69</v>
      </c>
      <c r="AC17" s="98">
        <v>2012</v>
      </c>
      <c r="AG17" s="98" t="s">
        <v>886</v>
      </c>
      <c r="AH17" s="110">
        <v>41334</v>
      </c>
      <c r="AI17" s="98" t="s">
        <v>1762</v>
      </c>
      <c r="AK17" s="98" t="s">
        <v>1763</v>
      </c>
    </row>
    <row r="18" spans="1:38" ht="30" customHeight="1">
      <c r="A18" s="98" t="s">
        <v>1105</v>
      </c>
      <c r="B18" s="98" t="s">
        <v>1105</v>
      </c>
      <c r="C18" s="98" t="s">
        <v>1760</v>
      </c>
      <c r="D18" s="98" t="s">
        <v>1768</v>
      </c>
      <c r="G18" s="98" t="s">
        <v>171</v>
      </c>
      <c r="H18" s="98" t="s">
        <v>36</v>
      </c>
      <c r="I18" s="98" t="s">
        <v>37</v>
      </c>
      <c r="J18" s="98" t="s">
        <v>36</v>
      </c>
      <c r="K18" s="98" t="s">
        <v>121</v>
      </c>
      <c r="L18" s="98" t="s">
        <v>177</v>
      </c>
      <c r="M18" s="100">
        <v>3</v>
      </c>
      <c r="N18" s="74">
        <f t="shared" si="1"/>
        <v>3</v>
      </c>
      <c r="O18" s="98" t="s">
        <v>121</v>
      </c>
      <c r="P18" s="98" t="s">
        <v>48</v>
      </c>
      <c r="Q18" s="100">
        <f>IF(P18="",1,(VLOOKUP(P18,LOOKUP!$A$16:$B$21,2,FALSE)))</f>
        <v>4</v>
      </c>
      <c r="R18" s="74">
        <f t="shared" si="0"/>
        <v>4</v>
      </c>
      <c r="S18" s="108">
        <v>33.186199999999999</v>
      </c>
      <c r="T18" s="108">
        <v>32.941199999999995</v>
      </c>
      <c r="U18" s="108">
        <v>1.9967000000000001</v>
      </c>
      <c r="V18" s="108">
        <v>1.5572000000000001</v>
      </c>
      <c r="W18" s="108">
        <v>1.7230999999999999</v>
      </c>
      <c r="X18" s="102">
        <v>5.2770000000000001</v>
      </c>
      <c r="Y18" s="114">
        <v>9.6902999999999988</v>
      </c>
      <c r="Z18" s="108">
        <v>12.644</v>
      </c>
      <c r="AA18" s="98" t="s">
        <v>87</v>
      </c>
      <c r="AB18" s="98" t="s">
        <v>69</v>
      </c>
      <c r="AC18" s="98">
        <v>2012</v>
      </c>
      <c r="AG18" s="98" t="s">
        <v>886</v>
      </c>
      <c r="AH18" s="110">
        <v>41334</v>
      </c>
      <c r="AI18" s="98" t="s">
        <v>1762</v>
      </c>
      <c r="AK18" s="98" t="s">
        <v>1763</v>
      </c>
    </row>
    <row r="19" spans="1:38" ht="30" customHeight="1">
      <c r="A19" s="98" t="s">
        <v>1105</v>
      </c>
      <c r="B19" s="98" t="s">
        <v>1105</v>
      </c>
      <c r="C19" s="98" t="s">
        <v>1760</v>
      </c>
      <c r="D19" s="98" t="s">
        <v>1769</v>
      </c>
      <c r="G19" s="98" t="s">
        <v>183</v>
      </c>
      <c r="H19" s="98" t="s">
        <v>36</v>
      </c>
      <c r="I19" s="98" t="s">
        <v>37</v>
      </c>
      <c r="J19" s="98" t="s">
        <v>36</v>
      </c>
      <c r="K19" s="98" t="s">
        <v>121</v>
      </c>
      <c r="L19" s="98" t="s">
        <v>177</v>
      </c>
      <c r="M19" s="100">
        <v>3</v>
      </c>
      <c r="N19" s="74">
        <f t="shared" si="1"/>
        <v>3</v>
      </c>
      <c r="O19" s="98" t="s">
        <v>121</v>
      </c>
      <c r="P19" s="98" t="s">
        <v>48</v>
      </c>
      <c r="Q19" s="100">
        <f>IF(P19="",1,(VLOOKUP(P19,LOOKUP!$A$16:$B$21,2,FALSE)))</f>
        <v>4</v>
      </c>
      <c r="R19" s="74">
        <f t="shared" si="0"/>
        <v>4</v>
      </c>
      <c r="S19" s="108">
        <v>79.713475365256457</v>
      </c>
      <c r="T19" s="108">
        <v>61.675475365256453</v>
      </c>
      <c r="U19" s="108">
        <v>5.0230441554646408</v>
      </c>
      <c r="V19" s="108">
        <v>3.9028555230859148</v>
      </c>
      <c r="W19" s="108">
        <v>3.8988646405610754</v>
      </c>
      <c r="X19" s="102">
        <v>12.824764319111631</v>
      </c>
      <c r="Y19" s="114">
        <v>41.239175686732906</v>
      </c>
      <c r="Z19" s="108">
        <v>22.644800000000004</v>
      </c>
      <c r="AA19" s="98" t="s">
        <v>87</v>
      </c>
      <c r="AB19" s="98" t="s">
        <v>69</v>
      </c>
      <c r="AC19" s="98">
        <v>2012</v>
      </c>
      <c r="AG19" s="98" t="s">
        <v>886</v>
      </c>
      <c r="AH19" s="110">
        <v>41334</v>
      </c>
      <c r="AI19" s="98" t="s">
        <v>1762</v>
      </c>
      <c r="AK19" s="98" t="s">
        <v>1763</v>
      </c>
    </row>
    <row r="20" spans="1:38" ht="30" customHeight="1">
      <c r="A20" s="98" t="s">
        <v>1105</v>
      </c>
      <c r="B20" s="98" t="s">
        <v>1105</v>
      </c>
      <c r="C20" s="98" t="s">
        <v>1760</v>
      </c>
      <c r="D20" s="98" t="s">
        <v>1770</v>
      </c>
      <c r="G20" s="98" t="s">
        <v>183</v>
      </c>
      <c r="H20" s="98" t="s">
        <v>36</v>
      </c>
      <c r="I20" s="98" t="s">
        <v>37</v>
      </c>
      <c r="J20" s="98" t="s">
        <v>36</v>
      </c>
      <c r="K20" s="98" t="s">
        <v>121</v>
      </c>
      <c r="L20" s="98" t="s">
        <v>177</v>
      </c>
      <c r="M20" s="100">
        <v>3</v>
      </c>
      <c r="N20" s="74">
        <f t="shared" si="1"/>
        <v>3</v>
      </c>
      <c r="O20" s="98" t="s">
        <v>121</v>
      </c>
      <c r="P20" s="98" t="s">
        <v>48</v>
      </c>
      <c r="Q20" s="100">
        <f>IF(P20="",1,(VLOOKUP(P20,LOOKUP!$A$16:$B$21,2,FALSE)))</f>
        <v>4</v>
      </c>
      <c r="R20" s="74">
        <f t="shared" si="0"/>
        <v>4</v>
      </c>
      <c r="S20" s="108">
        <v>16.54760963168825</v>
      </c>
      <c r="T20" s="108">
        <v>15.694809631688251</v>
      </c>
      <c r="U20" s="108">
        <v>1.4678499999999999</v>
      </c>
      <c r="V20" s="108">
        <v>1.421030657940062</v>
      </c>
      <c r="W20" s="108">
        <v>2.2035306579400622</v>
      </c>
      <c r="X20" s="102">
        <v>5.0924113158801241</v>
      </c>
      <c r="Y20" s="114">
        <v>7.5271919738201865</v>
      </c>
      <c r="Z20" s="108">
        <v>0.71440000000000015</v>
      </c>
      <c r="AA20" s="98" t="s">
        <v>87</v>
      </c>
      <c r="AB20" s="98" t="s">
        <v>69</v>
      </c>
      <c r="AC20" s="98">
        <v>2012</v>
      </c>
      <c r="AG20" s="98" t="s">
        <v>886</v>
      </c>
      <c r="AH20" s="110">
        <v>41334</v>
      </c>
      <c r="AI20" s="98" t="s">
        <v>1762</v>
      </c>
      <c r="AK20" s="98" t="s">
        <v>1763</v>
      </c>
    </row>
    <row r="21" spans="1:38" ht="30" customHeight="1">
      <c r="A21" s="98" t="s">
        <v>1105</v>
      </c>
      <c r="B21" s="98" t="s">
        <v>1105</v>
      </c>
      <c r="C21" s="98" t="s">
        <v>1760</v>
      </c>
      <c r="D21" s="98" t="s">
        <v>1771</v>
      </c>
      <c r="G21" s="98" t="s">
        <v>185</v>
      </c>
      <c r="H21" s="98" t="s">
        <v>36</v>
      </c>
      <c r="I21" s="98" t="s">
        <v>37</v>
      </c>
      <c r="J21" s="98" t="s">
        <v>36</v>
      </c>
      <c r="K21" s="98" t="s">
        <v>121</v>
      </c>
      <c r="L21" s="98" t="s">
        <v>177</v>
      </c>
      <c r="M21" s="100">
        <v>3</v>
      </c>
      <c r="N21" s="74">
        <f t="shared" si="1"/>
        <v>3</v>
      </c>
      <c r="O21" s="98" t="s">
        <v>121</v>
      </c>
      <c r="P21" s="98" t="s">
        <v>48</v>
      </c>
      <c r="Q21" s="100">
        <f>IF(P21="",1,(VLOOKUP(P21,LOOKUP!$A$16:$B$21,2,FALSE)))</f>
        <v>4</v>
      </c>
      <c r="R21" s="74">
        <f t="shared" si="0"/>
        <v>4</v>
      </c>
      <c r="S21" s="108">
        <v>17.605804423283672</v>
      </c>
      <c r="T21" s="108">
        <v>17.485804423283671</v>
      </c>
      <c r="U21" s="108">
        <v>1.4901569518716575</v>
      </c>
      <c r="V21" s="108">
        <v>1.4470275764091538</v>
      </c>
      <c r="W21" s="108">
        <v>1.0018732983342875</v>
      </c>
      <c r="X21" s="102">
        <v>3.9390578266150991</v>
      </c>
      <c r="Y21" s="114">
        <v>6.3338198950028621</v>
      </c>
      <c r="Z21" s="108">
        <v>6.1348000000000003</v>
      </c>
      <c r="AA21" s="98" t="s">
        <v>87</v>
      </c>
      <c r="AB21" s="98" t="s">
        <v>69</v>
      </c>
      <c r="AC21" s="98">
        <v>2012</v>
      </c>
      <c r="AG21" s="98" t="s">
        <v>886</v>
      </c>
      <c r="AH21" s="110">
        <v>41334</v>
      </c>
      <c r="AI21" s="98" t="s">
        <v>1762</v>
      </c>
      <c r="AK21" s="98" t="s">
        <v>1763</v>
      </c>
    </row>
    <row r="22" spans="1:38" ht="30" customHeight="1">
      <c r="A22" s="98" t="s">
        <v>1105</v>
      </c>
      <c r="B22" s="98" t="s">
        <v>1105</v>
      </c>
      <c r="C22" s="98" t="s">
        <v>1760</v>
      </c>
      <c r="D22" s="98" t="s">
        <v>1772</v>
      </c>
      <c r="G22" s="98" t="s">
        <v>185</v>
      </c>
      <c r="H22" s="98" t="s">
        <v>36</v>
      </c>
      <c r="I22" s="98" t="s">
        <v>37</v>
      </c>
      <c r="J22" s="98" t="s">
        <v>36</v>
      </c>
      <c r="K22" s="98" t="s">
        <v>121</v>
      </c>
      <c r="L22" s="98" t="s">
        <v>177</v>
      </c>
      <c r="M22" s="100">
        <v>3</v>
      </c>
      <c r="N22" s="74">
        <f t="shared" si="1"/>
        <v>3</v>
      </c>
      <c r="O22" s="98" t="s">
        <v>121</v>
      </c>
      <c r="P22" s="98" t="s">
        <v>48</v>
      </c>
      <c r="Q22" s="100">
        <f>IF(P22="",1,(VLOOKUP(P22,LOOKUP!$A$16:$B$21,2,FALSE)))</f>
        <v>4</v>
      </c>
      <c r="R22" s="74">
        <f t="shared" si="0"/>
        <v>4</v>
      </c>
      <c r="S22" s="108">
        <v>51.833797202234116</v>
      </c>
      <c r="T22" s="108">
        <v>40.553797202234115</v>
      </c>
      <c r="U22" s="108">
        <v>3.9055221546957872</v>
      </c>
      <c r="V22" s="108">
        <v>4.140479530558185</v>
      </c>
      <c r="W22" s="108">
        <v>4.4567257606766066</v>
      </c>
      <c r="X22" s="102">
        <v>12.50272744593058</v>
      </c>
      <c r="Y22" s="114">
        <v>13.104795516980143</v>
      </c>
      <c r="Z22" s="108">
        <v>22.907</v>
      </c>
      <c r="AA22" s="98" t="s">
        <v>87</v>
      </c>
      <c r="AB22" s="98" t="s">
        <v>69</v>
      </c>
      <c r="AC22" s="98">
        <v>2012</v>
      </c>
      <c r="AG22" s="98" t="s">
        <v>886</v>
      </c>
      <c r="AH22" s="110">
        <v>41334</v>
      </c>
      <c r="AI22" s="98" t="s">
        <v>1762</v>
      </c>
      <c r="AK22" s="98" t="s">
        <v>1763</v>
      </c>
    </row>
    <row r="23" spans="1:38" ht="30" customHeight="1">
      <c r="A23" s="98" t="s">
        <v>1105</v>
      </c>
      <c r="B23" s="98" t="s">
        <v>1105</v>
      </c>
      <c r="C23" s="98" t="s">
        <v>1760</v>
      </c>
      <c r="D23" s="98" t="s">
        <v>1773</v>
      </c>
      <c r="G23" s="98" t="s">
        <v>173</v>
      </c>
      <c r="H23" s="98" t="s">
        <v>36</v>
      </c>
      <c r="I23" s="98" t="s">
        <v>37</v>
      </c>
      <c r="J23" s="98" t="s">
        <v>36</v>
      </c>
      <c r="K23" s="98" t="s">
        <v>121</v>
      </c>
      <c r="L23" s="98" t="s">
        <v>177</v>
      </c>
      <c r="M23" s="100">
        <v>3</v>
      </c>
      <c r="N23" s="74">
        <f t="shared" si="1"/>
        <v>3</v>
      </c>
      <c r="O23" s="98" t="s">
        <v>121</v>
      </c>
      <c r="P23" s="98" t="s">
        <v>48</v>
      </c>
      <c r="Q23" s="100">
        <f>IF(P23="",1,(VLOOKUP(P23,LOOKUP!$A$16:$B$21,2,FALSE)))</f>
        <v>4</v>
      </c>
      <c r="R23" s="74">
        <f t="shared" si="0"/>
        <v>4</v>
      </c>
      <c r="S23" s="108">
        <v>14.022</v>
      </c>
      <c r="T23" s="108">
        <v>7.577</v>
      </c>
      <c r="U23" s="108">
        <v>3.0998999999999999</v>
      </c>
      <c r="V23" s="108">
        <v>1.2832999999999999</v>
      </c>
      <c r="W23" s="108">
        <v>1.0575999999999999</v>
      </c>
      <c r="X23" s="102">
        <v>5.4407999999999994</v>
      </c>
      <c r="Y23" s="114">
        <v>2.4707999999999997</v>
      </c>
      <c r="Z23" s="108">
        <v>0.35199999999999998</v>
      </c>
      <c r="AA23" s="98" t="s">
        <v>87</v>
      </c>
      <c r="AB23" s="98" t="s">
        <v>69</v>
      </c>
      <c r="AC23" s="98">
        <v>2012</v>
      </c>
      <c r="AG23" s="98" t="s">
        <v>886</v>
      </c>
      <c r="AH23" s="110">
        <v>41334</v>
      </c>
      <c r="AI23" s="98" t="s">
        <v>1762</v>
      </c>
      <c r="AK23" s="98" t="s">
        <v>1763</v>
      </c>
    </row>
    <row r="24" spans="1:38" ht="30" customHeight="1">
      <c r="A24" s="98" t="s">
        <v>1105</v>
      </c>
      <c r="B24" s="98" t="s">
        <v>1105</v>
      </c>
      <c r="C24" s="98" t="s">
        <v>1760</v>
      </c>
      <c r="D24" s="98" t="s">
        <v>1774</v>
      </c>
      <c r="G24" s="98" t="s">
        <v>173</v>
      </c>
      <c r="H24" s="98" t="s">
        <v>36</v>
      </c>
      <c r="I24" s="98" t="s">
        <v>37</v>
      </c>
      <c r="J24" s="98" t="s">
        <v>36</v>
      </c>
      <c r="K24" s="98" t="s">
        <v>121</v>
      </c>
      <c r="L24" s="98" t="s">
        <v>177</v>
      </c>
      <c r="M24" s="100">
        <v>3</v>
      </c>
      <c r="N24" s="74">
        <f t="shared" si="1"/>
        <v>3</v>
      </c>
      <c r="O24" s="98" t="s">
        <v>121</v>
      </c>
      <c r="P24" s="98" t="s">
        <v>48</v>
      </c>
      <c r="Q24" s="100">
        <f>IF(P24="",1,(VLOOKUP(P24,LOOKUP!$A$16:$B$21,2,FALSE)))</f>
        <v>4</v>
      </c>
      <c r="R24" s="74">
        <f t="shared" si="0"/>
        <v>4</v>
      </c>
      <c r="S24" s="108">
        <v>42.175170000000001</v>
      </c>
      <c r="T24" s="108">
        <v>29.561170000000001</v>
      </c>
      <c r="U24" s="108">
        <v>2.2916999999999996</v>
      </c>
      <c r="V24" s="108">
        <v>14.3375</v>
      </c>
      <c r="W24" s="108">
        <v>1.45479</v>
      </c>
      <c r="X24" s="102">
        <v>18.08399</v>
      </c>
      <c r="Y24" s="114">
        <v>13.029770000000001</v>
      </c>
      <c r="Z24" s="108">
        <v>6.4109000000000007</v>
      </c>
      <c r="AA24" s="98" t="s">
        <v>87</v>
      </c>
      <c r="AB24" s="98" t="s">
        <v>69</v>
      </c>
      <c r="AC24" s="98">
        <v>2012</v>
      </c>
      <c r="AG24" s="98" t="s">
        <v>886</v>
      </c>
      <c r="AH24" s="110">
        <v>41334</v>
      </c>
      <c r="AI24" s="98" t="s">
        <v>1762</v>
      </c>
      <c r="AK24" s="98" t="s">
        <v>1763</v>
      </c>
    </row>
    <row r="25" spans="1:38" ht="30" customHeight="1">
      <c r="A25" s="98" t="s">
        <v>1105</v>
      </c>
      <c r="B25" s="98" t="s">
        <v>1105</v>
      </c>
      <c r="C25" s="98" t="s">
        <v>1775</v>
      </c>
      <c r="D25" s="98" t="s">
        <v>1761</v>
      </c>
      <c r="G25" s="98" t="s">
        <v>176</v>
      </c>
      <c r="H25" s="98" t="s">
        <v>36</v>
      </c>
      <c r="I25" s="98" t="s">
        <v>37</v>
      </c>
      <c r="J25" s="98" t="s">
        <v>1875</v>
      </c>
      <c r="K25" s="98" t="s">
        <v>121</v>
      </c>
      <c r="L25" s="98" t="s">
        <v>177</v>
      </c>
      <c r="M25" s="100">
        <v>3</v>
      </c>
      <c r="N25" s="74">
        <f t="shared" si="1"/>
        <v>3</v>
      </c>
      <c r="O25" s="98" t="s">
        <v>121</v>
      </c>
      <c r="P25" s="98" t="s">
        <v>48</v>
      </c>
      <c r="Q25" s="100">
        <f>IF(P25="",1,(VLOOKUP(P25,LOOKUP!$A$16:$B$21,2,FALSE)))</f>
        <v>4</v>
      </c>
      <c r="R25" s="74">
        <f t="shared" si="0"/>
        <v>4</v>
      </c>
      <c r="S25" s="108">
        <v>77.282971434457224</v>
      </c>
      <c r="T25" s="108">
        <v>51.052038434457224</v>
      </c>
      <c r="U25" s="108">
        <v>9.420839803410221</v>
      </c>
      <c r="V25" s="108">
        <v>6.4910219227921733</v>
      </c>
      <c r="W25" s="108">
        <v>5.4314319684376366</v>
      </c>
      <c r="X25" s="102">
        <v>21.343293694640032</v>
      </c>
      <c r="Y25" s="114">
        <v>20.968403617286437</v>
      </c>
      <c r="Z25" s="108">
        <v>25.020636744186046</v>
      </c>
      <c r="AA25" s="98" t="s">
        <v>87</v>
      </c>
      <c r="AB25" s="98" t="s">
        <v>69</v>
      </c>
      <c r="AC25" s="98">
        <v>2012</v>
      </c>
      <c r="AD25" s="102">
        <v>3.27</v>
      </c>
      <c r="AG25" s="98" t="s">
        <v>886</v>
      </c>
      <c r="AH25" s="110">
        <v>41334</v>
      </c>
      <c r="AI25" s="98" t="s">
        <v>1762</v>
      </c>
      <c r="AK25" s="98" t="s">
        <v>1763</v>
      </c>
      <c r="AL25" s="98" t="s">
        <v>1776</v>
      </c>
    </row>
    <row r="26" spans="1:38" ht="30" customHeight="1">
      <c r="A26" s="98" t="s">
        <v>1105</v>
      </c>
      <c r="B26" s="98" t="s">
        <v>1105</v>
      </c>
      <c r="C26" s="98" t="s">
        <v>1775</v>
      </c>
      <c r="D26" s="98" t="s">
        <v>1764</v>
      </c>
      <c r="G26" s="98" t="s">
        <v>176</v>
      </c>
      <c r="H26" s="98" t="s">
        <v>36</v>
      </c>
      <c r="I26" s="98" t="s">
        <v>37</v>
      </c>
      <c r="J26" s="98" t="s">
        <v>1875</v>
      </c>
      <c r="K26" s="98" t="s">
        <v>121</v>
      </c>
      <c r="L26" s="98" t="s">
        <v>177</v>
      </c>
      <c r="M26" s="100">
        <v>3</v>
      </c>
      <c r="N26" s="74">
        <f t="shared" si="1"/>
        <v>3</v>
      </c>
      <c r="O26" s="98" t="s">
        <v>121</v>
      </c>
      <c r="P26" s="98" t="s">
        <v>48</v>
      </c>
      <c r="Q26" s="100">
        <f>IF(P26="",1,(VLOOKUP(P26,LOOKUP!$A$16:$B$21,2,FALSE)))</f>
        <v>4</v>
      </c>
      <c r="R26" s="74">
        <f t="shared" si="0"/>
        <v>4</v>
      </c>
      <c r="S26" s="108">
        <v>268.31144</v>
      </c>
      <c r="T26" s="108">
        <v>216.27323999999999</v>
      </c>
      <c r="U26" s="108">
        <v>33.447438007272503</v>
      </c>
      <c r="V26" s="108">
        <v>30.199780927076144</v>
      </c>
      <c r="W26" s="108">
        <v>24.594639427357855</v>
      </c>
      <c r="X26" s="102">
        <v>88.241858361706505</v>
      </c>
      <c r="Y26" s="114">
        <v>58.14950065517516</v>
      </c>
      <c r="Z26" s="108">
        <v>57.83728</v>
      </c>
      <c r="AA26" s="98" t="s">
        <v>87</v>
      </c>
      <c r="AB26" s="98" t="s">
        <v>69</v>
      </c>
      <c r="AC26" s="98">
        <v>2012</v>
      </c>
      <c r="AD26" s="102">
        <v>1.17</v>
      </c>
      <c r="AG26" s="98" t="s">
        <v>886</v>
      </c>
      <c r="AH26" s="110">
        <v>41334</v>
      </c>
      <c r="AI26" s="98" t="s">
        <v>1762</v>
      </c>
      <c r="AK26" s="98" t="s">
        <v>1763</v>
      </c>
      <c r="AL26" s="98" t="s">
        <v>1776</v>
      </c>
    </row>
    <row r="27" spans="1:38" ht="30" customHeight="1">
      <c r="A27" s="98" t="s">
        <v>1105</v>
      </c>
      <c r="B27" s="98" t="s">
        <v>1105</v>
      </c>
      <c r="C27" s="98" t="s">
        <v>1775</v>
      </c>
      <c r="D27" s="98" t="s">
        <v>1765</v>
      </c>
      <c r="G27" s="98" t="s">
        <v>176</v>
      </c>
      <c r="H27" s="98" t="s">
        <v>36</v>
      </c>
      <c r="I27" s="98" t="s">
        <v>37</v>
      </c>
      <c r="J27" s="98" t="s">
        <v>1875</v>
      </c>
      <c r="K27" s="98" t="s">
        <v>121</v>
      </c>
      <c r="L27" s="98" t="s">
        <v>177</v>
      </c>
      <c r="M27" s="100">
        <v>3</v>
      </c>
      <c r="N27" s="74">
        <f t="shared" si="1"/>
        <v>3</v>
      </c>
      <c r="O27" s="98" t="s">
        <v>121</v>
      </c>
      <c r="P27" s="98" t="s">
        <v>48</v>
      </c>
      <c r="Q27" s="100">
        <f>IF(P27="",1,(VLOOKUP(P27,LOOKUP!$A$16:$B$21,2,FALSE)))</f>
        <v>4</v>
      </c>
      <c r="R27" s="74">
        <f t="shared" si="0"/>
        <v>4</v>
      </c>
      <c r="S27" s="108">
        <v>284.82005400000003</v>
      </c>
      <c r="T27" s="108">
        <v>255.96214169999999</v>
      </c>
      <c r="U27" s="108">
        <v>34.131674729477702</v>
      </c>
      <c r="V27" s="108">
        <v>33.52800738785767</v>
      </c>
      <c r="W27" s="108">
        <v>11.888617434346338</v>
      </c>
      <c r="X27" s="102">
        <v>79.548299551681708</v>
      </c>
      <c r="Y27" s="114">
        <v>94.215058622928439</v>
      </c>
      <c r="Z27" s="108">
        <v>64.927440000000004</v>
      </c>
      <c r="AA27" s="98" t="s">
        <v>87</v>
      </c>
      <c r="AB27" s="98" t="s">
        <v>69</v>
      </c>
      <c r="AC27" s="98">
        <v>2012</v>
      </c>
      <c r="AD27" s="102">
        <v>0.16</v>
      </c>
      <c r="AG27" s="98" t="s">
        <v>886</v>
      </c>
      <c r="AH27" s="110">
        <v>41334</v>
      </c>
      <c r="AI27" s="98" t="s">
        <v>1762</v>
      </c>
      <c r="AK27" s="98" t="s">
        <v>1763</v>
      </c>
      <c r="AL27" s="98" t="s">
        <v>1776</v>
      </c>
    </row>
    <row r="28" spans="1:38" ht="30" customHeight="1">
      <c r="A28" s="98" t="s">
        <v>1105</v>
      </c>
      <c r="B28" s="98" t="s">
        <v>1105</v>
      </c>
      <c r="C28" s="98" t="s">
        <v>1775</v>
      </c>
      <c r="D28" s="98" t="s">
        <v>1766</v>
      </c>
      <c r="G28" s="98" t="s">
        <v>180</v>
      </c>
      <c r="H28" s="98" t="s">
        <v>36</v>
      </c>
      <c r="I28" s="98" t="s">
        <v>37</v>
      </c>
      <c r="J28" s="98" t="s">
        <v>1875</v>
      </c>
      <c r="K28" s="98" t="s">
        <v>121</v>
      </c>
      <c r="L28" s="98" t="s">
        <v>177</v>
      </c>
      <c r="M28" s="100">
        <v>3</v>
      </c>
      <c r="N28" s="74">
        <f t="shared" si="1"/>
        <v>3</v>
      </c>
      <c r="O28" s="98" t="s">
        <v>121</v>
      </c>
      <c r="P28" s="98" t="s">
        <v>48</v>
      </c>
      <c r="Q28" s="100">
        <f>IF(P28="",1,(VLOOKUP(P28,LOOKUP!$A$16:$B$21,2,FALSE)))</f>
        <v>4</v>
      </c>
      <c r="R28" s="74">
        <f t="shared" si="0"/>
        <v>4</v>
      </c>
      <c r="S28" s="108">
        <v>16.8659</v>
      </c>
      <c r="T28" s="108">
        <v>5.9658999999999995</v>
      </c>
      <c r="U28" s="108">
        <v>3.2052191015908584</v>
      </c>
      <c r="V28" s="108">
        <v>1.3182118501455882</v>
      </c>
      <c r="W28" s="108">
        <v>0.8404782588074563</v>
      </c>
      <c r="X28" s="102">
        <v>5.3639092105439028</v>
      </c>
      <c r="Y28" s="114">
        <v>7.7681313129613407</v>
      </c>
      <c r="Z28" s="108">
        <v>2.4292000000000002</v>
      </c>
      <c r="AA28" s="98" t="s">
        <v>87</v>
      </c>
      <c r="AB28" s="98" t="s">
        <v>69</v>
      </c>
      <c r="AC28" s="98">
        <v>2012</v>
      </c>
      <c r="AG28" s="98" t="s">
        <v>886</v>
      </c>
      <c r="AH28" s="110">
        <v>41334</v>
      </c>
      <c r="AI28" s="98" t="s">
        <v>1762</v>
      </c>
      <c r="AK28" s="98" t="s">
        <v>1763</v>
      </c>
      <c r="AL28" s="98" t="s">
        <v>1776</v>
      </c>
    </row>
    <row r="29" spans="1:38" ht="30" customHeight="1">
      <c r="A29" s="98" t="s">
        <v>1105</v>
      </c>
      <c r="B29" s="98" t="s">
        <v>1105</v>
      </c>
      <c r="C29" s="98" t="s">
        <v>1775</v>
      </c>
      <c r="D29" s="98" t="s">
        <v>1767</v>
      </c>
      <c r="G29" s="98" t="s">
        <v>197</v>
      </c>
      <c r="H29" s="98" t="s">
        <v>36</v>
      </c>
      <c r="I29" s="98" t="s">
        <v>37</v>
      </c>
      <c r="J29" s="98" t="s">
        <v>1875</v>
      </c>
      <c r="K29" s="98" t="s">
        <v>121</v>
      </c>
      <c r="L29" s="98" t="s">
        <v>177</v>
      </c>
      <c r="M29" s="100">
        <v>3</v>
      </c>
      <c r="N29" s="74">
        <f t="shared" si="1"/>
        <v>3</v>
      </c>
      <c r="O29" s="98" t="s">
        <v>121</v>
      </c>
      <c r="P29" s="98" t="s">
        <v>48</v>
      </c>
      <c r="Q29" s="100">
        <f>IF(P29="",1,(VLOOKUP(P29,LOOKUP!$A$16:$B$21,2,FALSE)))</f>
        <v>4</v>
      </c>
      <c r="R29" s="74">
        <f t="shared" si="0"/>
        <v>4</v>
      </c>
      <c r="S29" s="108">
        <v>304.68129999999996</v>
      </c>
      <c r="T29" s="108">
        <v>224.52709999999999</v>
      </c>
      <c r="U29" s="108">
        <v>19.57213019120255</v>
      </c>
      <c r="V29" s="108">
        <v>25.280706165484268</v>
      </c>
      <c r="W29" s="108">
        <v>19.930503064506972</v>
      </c>
      <c r="X29" s="102">
        <v>64.783339421193801</v>
      </c>
      <c r="Y29" s="114">
        <v>125.29441378089737</v>
      </c>
      <c r="Z29" s="108">
        <v>56.861800000000002</v>
      </c>
      <c r="AA29" s="98" t="s">
        <v>87</v>
      </c>
      <c r="AB29" s="98" t="s">
        <v>69</v>
      </c>
      <c r="AC29" s="98">
        <v>2012</v>
      </c>
      <c r="AD29" s="102">
        <v>1.43</v>
      </c>
      <c r="AG29" s="98" t="s">
        <v>886</v>
      </c>
      <c r="AH29" s="110">
        <v>41334</v>
      </c>
      <c r="AI29" s="98" t="s">
        <v>1762</v>
      </c>
      <c r="AK29" s="98" t="s">
        <v>1763</v>
      </c>
      <c r="AL29" s="98" t="s">
        <v>1776</v>
      </c>
    </row>
    <row r="30" spans="1:38" ht="30" customHeight="1">
      <c r="A30" s="98" t="s">
        <v>1105</v>
      </c>
      <c r="B30" s="98" t="s">
        <v>1105</v>
      </c>
      <c r="C30" s="98" t="s">
        <v>1775</v>
      </c>
      <c r="D30" s="98" t="s">
        <v>1768</v>
      </c>
      <c r="G30" s="98" t="s">
        <v>171</v>
      </c>
      <c r="H30" s="98" t="s">
        <v>36</v>
      </c>
      <c r="I30" s="98" t="s">
        <v>37</v>
      </c>
      <c r="J30" s="98" t="s">
        <v>1875</v>
      </c>
      <c r="K30" s="98" t="s">
        <v>121</v>
      </c>
      <c r="L30" s="98" t="s">
        <v>177</v>
      </c>
      <c r="M30" s="100">
        <v>3</v>
      </c>
      <c r="N30" s="74">
        <f t="shared" si="1"/>
        <v>3</v>
      </c>
      <c r="O30" s="98" t="s">
        <v>121</v>
      </c>
      <c r="P30" s="98" t="s">
        <v>48</v>
      </c>
      <c r="Q30" s="100">
        <f>IF(P30="",1,(VLOOKUP(P30,LOOKUP!$A$16:$B$21,2,FALSE)))</f>
        <v>4</v>
      </c>
      <c r="R30" s="74">
        <f t="shared" si="0"/>
        <v>4</v>
      </c>
      <c r="S30" s="108">
        <v>270.27600000000001</v>
      </c>
      <c r="T30" s="108">
        <v>246.78299999999999</v>
      </c>
      <c r="U30" s="108">
        <v>26.061932956346897</v>
      </c>
      <c r="V30" s="108">
        <v>33.366507869882049</v>
      </c>
      <c r="W30" s="108">
        <v>20.178874194294522</v>
      </c>
      <c r="X30" s="102">
        <v>79.607315020523473</v>
      </c>
      <c r="Y30" s="114">
        <v>104.02128167499211</v>
      </c>
      <c r="Z30" s="108">
        <v>49.514400000000002</v>
      </c>
      <c r="AA30" s="98" t="s">
        <v>87</v>
      </c>
      <c r="AB30" s="98" t="s">
        <v>69</v>
      </c>
      <c r="AC30" s="98">
        <v>2012</v>
      </c>
      <c r="AD30" s="102">
        <v>1.07</v>
      </c>
      <c r="AG30" s="98" t="s">
        <v>886</v>
      </c>
      <c r="AH30" s="110">
        <v>41334</v>
      </c>
      <c r="AI30" s="98" t="s">
        <v>1762</v>
      </c>
      <c r="AK30" s="98" t="s">
        <v>1763</v>
      </c>
      <c r="AL30" s="98" t="s">
        <v>1776</v>
      </c>
    </row>
    <row r="31" spans="1:38" ht="30" customHeight="1">
      <c r="A31" s="98" t="s">
        <v>1105</v>
      </c>
      <c r="B31" s="98" t="s">
        <v>1105</v>
      </c>
      <c r="C31" s="98" t="s">
        <v>1775</v>
      </c>
      <c r="D31" s="98" t="s">
        <v>1769</v>
      </c>
      <c r="G31" s="98" t="s">
        <v>183</v>
      </c>
      <c r="H31" s="98" t="s">
        <v>36</v>
      </c>
      <c r="I31" s="98" t="s">
        <v>37</v>
      </c>
      <c r="J31" s="98" t="s">
        <v>1875</v>
      </c>
      <c r="K31" s="98" t="s">
        <v>121</v>
      </c>
      <c r="L31" s="98" t="s">
        <v>177</v>
      </c>
      <c r="M31" s="100">
        <v>3</v>
      </c>
      <c r="N31" s="74">
        <f t="shared" si="1"/>
        <v>3</v>
      </c>
      <c r="O31" s="98" t="s">
        <v>121</v>
      </c>
      <c r="P31" s="98" t="s">
        <v>48</v>
      </c>
      <c r="Q31" s="100">
        <f>IF(P31="",1,(VLOOKUP(P31,LOOKUP!$A$16:$B$21,2,FALSE)))</f>
        <v>4</v>
      </c>
      <c r="R31" s="74">
        <f t="shared" si="0"/>
        <v>4</v>
      </c>
      <c r="S31" s="108">
        <v>779.4483446285584</v>
      </c>
      <c r="T31" s="108">
        <v>501.67882372051616</v>
      </c>
      <c r="U31" s="108">
        <v>34.084046865958378</v>
      </c>
      <c r="V31" s="108">
        <v>67.279599431540149</v>
      </c>
      <c r="W31" s="108">
        <v>58.564212995636218</v>
      </c>
      <c r="X31" s="102">
        <v>159.92785929313473</v>
      </c>
      <c r="Y31" s="114">
        <v>312.27761086969031</v>
      </c>
      <c r="Z31" s="108">
        <v>200.98447544675426</v>
      </c>
      <c r="AA31" s="98" t="s">
        <v>87</v>
      </c>
      <c r="AB31" s="98" t="s">
        <v>69</v>
      </c>
      <c r="AC31" s="98">
        <v>2012</v>
      </c>
      <c r="AD31" s="102">
        <v>1.17</v>
      </c>
      <c r="AG31" s="98" t="s">
        <v>886</v>
      </c>
      <c r="AH31" s="110">
        <v>41334</v>
      </c>
      <c r="AI31" s="98" t="s">
        <v>1762</v>
      </c>
      <c r="AK31" s="98" t="s">
        <v>1763</v>
      </c>
      <c r="AL31" s="98" t="s">
        <v>1776</v>
      </c>
    </row>
    <row r="32" spans="1:38" ht="30" customHeight="1">
      <c r="A32" s="98" t="s">
        <v>1105</v>
      </c>
      <c r="B32" s="98" t="s">
        <v>1105</v>
      </c>
      <c r="C32" s="98" t="s">
        <v>1775</v>
      </c>
      <c r="D32" s="98" t="s">
        <v>1770</v>
      </c>
      <c r="G32" s="98" t="s">
        <v>183</v>
      </c>
      <c r="H32" s="98" t="s">
        <v>36</v>
      </c>
      <c r="I32" s="98" t="s">
        <v>37</v>
      </c>
      <c r="J32" s="98" t="s">
        <v>1875</v>
      </c>
      <c r="K32" s="98" t="s">
        <v>121</v>
      </c>
      <c r="L32" s="98" t="s">
        <v>177</v>
      </c>
      <c r="M32" s="100">
        <v>3</v>
      </c>
      <c r="N32" s="74">
        <f t="shared" si="1"/>
        <v>3</v>
      </c>
      <c r="O32" s="98" t="s">
        <v>121</v>
      </c>
      <c r="P32" s="98" t="s">
        <v>48</v>
      </c>
      <c r="Q32" s="100">
        <f>IF(P32="",1,(VLOOKUP(P32,LOOKUP!$A$16:$B$21,2,FALSE)))</f>
        <v>4</v>
      </c>
      <c r="R32" s="74">
        <f t="shared" si="0"/>
        <v>4</v>
      </c>
      <c r="S32" s="108">
        <v>403.83512702172936</v>
      </c>
      <c r="T32" s="108">
        <v>265.19644897667558</v>
      </c>
      <c r="U32" s="108">
        <v>49.085466320711177</v>
      </c>
      <c r="V32" s="108">
        <v>43.473123358130678</v>
      </c>
      <c r="W32" s="108">
        <v>27.97114322016931</v>
      </c>
      <c r="X32" s="102">
        <v>120.52973289901117</v>
      </c>
      <c r="Y32" s="114">
        <v>125.96383105413213</v>
      </c>
      <c r="Z32" s="108">
        <v>38.704472574719695</v>
      </c>
      <c r="AA32" s="98" t="s">
        <v>87</v>
      </c>
      <c r="AB32" s="98" t="s">
        <v>69</v>
      </c>
      <c r="AC32" s="98">
        <v>2012</v>
      </c>
      <c r="AD32" s="102">
        <v>4.78</v>
      </c>
      <c r="AG32" s="98" t="s">
        <v>886</v>
      </c>
      <c r="AH32" s="110">
        <v>41334</v>
      </c>
      <c r="AI32" s="98" t="s">
        <v>1762</v>
      </c>
      <c r="AK32" s="98" t="s">
        <v>1763</v>
      </c>
      <c r="AL32" s="98" t="s">
        <v>1776</v>
      </c>
    </row>
    <row r="33" spans="1:38" ht="30" customHeight="1">
      <c r="A33" s="98" t="s">
        <v>1105</v>
      </c>
      <c r="B33" s="98" t="s">
        <v>1105</v>
      </c>
      <c r="C33" s="98" t="s">
        <v>1775</v>
      </c>
      <c r="D33" s="98" t="s">
        <v>1771</v>
      </c>
      <c r="G33" s="98" t="s">
        <v>185</v>
      </c>
      <c r="H33" s="98" t="s">
        <v>36</v>
      </c>
      <c r="I33" s="98" t="s">
        <v>37</v>
      </c>
      <c r="J33" s="98" t="s">
        <v>1875</v>
      </c>
      <c r="K33" s="98" t="s">
        <v>121</v>
      </c>
      <c r="L33" s="98" t="s">
        <v>177</v>
      </c>
      <c r="M33" s="100">
        <v>3</v>
      </c>
      <c r="N33" s="74">
        <f t="shared" si="1"/>
        <v>3</v>
      </c>
      <c r="O33" s="98" t="s">
        <v>121</v>
      </c>
      <c r="P33" s="98" t="s">
        <v>48</v>
      </c>
      <c r="Q33" s="100">
        <f>IF(P33="",1,(VLOOKUP(P33,LOOKUP!$A$16:$B$21,2,FALSE)))</f>
        <v>4</v>
      </c>
      <c r="R33" s="74">
        <f t="shared" si="0"/>
        <v>4</v>
      </c>
      <c r="S33" s="108">
        <v>137.00032897188956</v>
      </c>
      <c r="T33" s="108">
        <v>86.724828971889565</v>
      </c>
      <c r="U33" s="108">
        <v>13.427904777285667</v>
      </c>
      <c r="V33" s="108">
        <v>11.099197071480059</v>
      </c>
      <c r="W33" s="108">
        <v>16.753080362942175</v>
      </c>
      <c r="X33" s="102">
        <v>41.280182211707896</v>
      </c>
      <c r="Y33" s="114">
        <v>67.16320015211852</v>
      </c>
      <c r="Z33" s="108">
        <v>25.793228971889562</v>
      </c>
      <c r="AA33" s="98" t="s">
        <v>87</v>
      </c>
      <c r="AB33" s="98" t="s">
        <v>69</v>
      </c>
      <c r="AC33" s="98">
        <v>2012</v>
      </c>
      <c r="AD33" s="102">
        <v>0.34</v>
      </c>
      <c r="AG33" s="98" t="s">
        <v>886</v>
      </c>
      <c r="AH33" s="110">
        <v>41334</v>
      </c>
      <c r="AI33" s="98" t="s">
        <v>1762</v>
      </c>
      <c r="AK33" s="98" t="s">
        <v>1763</v>
      </c>
      <c r="AL33" s="98" t="s">
        <v>1776</v>
      </c>
    </row>
    <row r="34" spans="1:38" ht="30" customHeight="1">
      <c r="A34" s="98" t="s">
        <v>1105</v>
      </c>
      <c r="B34" s="98" t="s">
        <v>1105</v>
      </c>
      <c r="C34" s="98" t="s">
        <v>1775</v>
      </c>
      <c r="D34" s="98" t="s">
        <v>1772</v>
      </c>
      <c r="G34" s="98" t="s">
        <v>185</v>
      </c>
      <c r="H34" s="98" t="s">
        <v>36</v>
      </c>
      <c r="I34" s="98" t="s">
        <v>37</v>
      </c>
      <c r="J34" s="98" t="s">
        <v>1875</v>
      </c>
      <c r="K34" s="98" t="s">
        <v>121</v>
      </c>
      <c r="L34" s="98" t="s">
        <v>177</v>
      </c>
      <c r="M34" s="100">
        <v>3</v>
      </c>
      <c r="N34" s="74">
        <f t="shared" si="1"/>
        <v>3</v>
      </c>
      <c r="O34" s="98" t="s">
        <v>121</v>
      </c>
      <c r="P34" s="98" t="s">
        <v>48</v>
      </c>
      <c r="Q34" s="100">
        <f>IF(P34="",1,(VLOOKUP(P34,LOOKUP!$A$16:$B$21,2,FALSE)))</f>
        <v>4</v>
      </c>
      <c r="R34" s="74">
        <f t="shared" si="0"/>
        <v>4</v>
      </c>
      <c r="S34" s="108">
        <v>139.41905555555556</v>
      </c>
      <c r="T34" s="108">
        <v>96.411599999999993</v>
      </c>
      <c r="U34" s="108">
        <v>11.366400363889344</v>
      </c>
      <c r="V34" s="108">
        <v>24.86774552823605</v>
      </c>
      <c r="W34" s="108">
        <v>22.185432361575963</v>
      </c>
      <c r="X34" s="102">
        <v>58.41957825370136</v>
      </c>
      <c r="Y34" s="114">
        <v>60.50301581694201</v>
      </c>
      <c r="Z34" s="108">
        <v>8.8673999999999999</v>
      </c>
      <c r="AA34" s="98" t="s">
        <v>87</v>
      </c>
      <c r="AB34" s="98" t="s">
        <v>69</v>
      </c>
      <c r="AC34" s="98">
        <v>2012</v>
      </c>
      <c r="AD34" s="102">
        <v>6.45</v>
      </c>
      <c r="AG34" s="98" t="s">
        <v>886</v>
      </c>
      <c r="AH34" s="110">
        <v>41334</v>
      </c>
      <c r="AI34" s="98" t="s">
        <v>1762</v>
      </c>
      <c r="AK34" s="98" t="s">
        <v>1763</v>
      </c>
      <c r="AL34" s="98" t="s">
        <v>1776</v>
      </c>
    </row>
    <row r="35" spans="1:38" ht="30" customHeight="1">
      <c r="A35" s="98" t="s">
        <v>1105</v>
      </c>
      <c r="B35" s="98" t="s">
        <v>1105</v>
      </c>
      <c r="C35" s="98" t="s">
        <v>1775</v>
      </c>
      <c r="D35" s="98" t="s">
        <v>1773</v>
      </c>
      <c r="G35" s="98" t="s">
        <v>173</v>
      </c>
      <c r="H35" s="98" t="s">
        <v>36</v>
      </c>
      <c r="I35" s="98" t="s">
        <v>37</v>
      </c>
      <c r="J35" s="98" t="s">
        <v>1875</v>
      </c>
      <c r="K35" s="98" t="s">
        <v>121</v>
      </c>
      <c r="L35" s="98" t="s">
        <v>177</v>
      </c>
      <c r="M35" s="100">
        <v>3</v>
      </c>
      <c r="N35" s="74">
        <f t="shared" si="1"/>
        <v>3</v>
      </c>
      <c r="O35" s="98" t="s">
        <v>121</v>
      </c>
      <c r="P35" s="98" t="s">
        <v>48</v>
      </c>
      <c r="Q35" s="100">
        <f>IF(P35="",1,(VLOOKUP(P35,LOOKUP!$A$16:$B$21,2,FALSE)))</f>
        <v>4</v>
      </c>
      <c r="R35" s="74">
        <f t="shared" si="0"/>
        <v>4</v>
      </c>
      <c r="S35" s="108">
        <v>164.7517</v>
      </c>
      <c r="T35" s="108">
        <v>102.6737</v>
      </c>
      <c r="U35" s="108">
        <v>22.454743275810703</v>
      </c>
      <c r="V35" s="108">
        <v>39.324106835884329</v>
      </c>
      <c r="W35" s="108">
        <v>11.641173407826793</v>
      </c>
      <c r="X35" s="102">
        <v>73.420023519521834</v>
      </c>
      <c r="Y35" s="114">
        <v>32.806820299766272</v>
      </c>
      <c r="Z35" s="108">
        <v>11.115200000000002</v>
      </c>
      <c r="AA35" s="98" t="s">
        <v>87</v>
      </c>
      <c r="AB35" s="98" t="s">
        <v>69</v>
      </c>
      <c r="AC35" s="98">
        <v>2012</v>
      </c>
      <c r="AD35" s="102">
        <v>0.28000000000000003</v>
      </c>
      <c r="AG35" s="98" t="s">
        <v>886</v>
      </c>
      <c r="AH35" s="110">
        <v>41334</v>
      </c>
      <c r="AI35" s="98" t="s">
        <v>1762</v>
      </c>
      <c r="AK35" s="98" t="s">
        <v>1763</v>
      </c>
      <c r="AL35" s="98" t="s">
        <v>1776</v>
      </c>
    </row>
    <row r="36" spans="1:38" ht="30" customHeight="1">
      <c r="A36" s="98" t="s">
        <v>1105</v>
      </c>
      <c r="B36" s="98" t="s">
        <v>1105</v>
      </c>
      <c r="C36" s="98" t="s">
        <v>1775</v>
      </c>
      <c r="D36" s="98" t="s">
        <v>1774</v>
      </c>
      <c r="G36" s="98" t="s">
        <v>173</v>
      </c>
      <c r="H36" s="98" t="s">
        <v>36</v>
      </c>
      <c r="I36" s="98" t="s">
        <v>37</v>
      </c>
      <c r="J36" s="98" t="s">
        <v>1875</v>
      </c>
      <c r="K36" s="98" t="s">
        <v>121</v>
      </c>
      <c r="L36" s="98" t="s">
        <v>177</v>
      </c>
      <c r="M36" s="100">
        <v>3</v>
      </c>
      <c r="N36" s="74">
        <f t="shared" si="1"/>
        <v>3</v>
      </c>
      <c r="O36" s="98" t="s">
        <v>121</v>
      </c>
      <c r="P36" s="98" t="s">
        <v>48</v>
      </c>
      <c r="Q36" s="100">
        <f>IF(P36="",1,(VLOOKUP(P36,LOOKUP!$A$16:$B$21,2,FALSE)))</f>
        <v>4</v>
      </c>
      <c r="R36" s="74">
        <f t="shared" si="0"/>
        <v>4</v>
      </c>
      <c r="S36" s="108">
        <v>375.97796998472631</v>
      </c>
      <c r="T36" s="108">
        <v>307.486175</v>
      </c>
      <c r="U36" s="108">
        <v>41.022970524326276</v>
      </c>
      <c r="V36" s="108">
        <v>48.633561420615493</v>
      </c>
      <c r="W36" s="108">
        <v>40.763459054084521</v>
      </c>
      <c r="X36" s="102">
        <v>130.41999099902631</v>
      </c>
      <c r="Y36" s="114">
        <v>127.45893267948748</v>
      </c>
      <c r="Z36" s="108">
        <v>34.596054651393025</v>
      </c>
      <c r="AA36" s="98" t="s">
        <v>87</v>
      </c>
      <c r="AB36" s="98" t="s">
        <v>69</v>
      </c>
      <c r="AC36" s="98">
        <v>2012</v>
      </c>
      <c r="AD36" s="102">
        <v>1.52</v>
      </c>
      <c r="AG36" s="98" t="s">
        <v>886</v>
      </c>
      <c r="AH36" s="110">
        <v>41334</v>
      </c>
      <c r="AI36" s="98" t="s">
        <v>1762</v>
      </c>
      <c r="AK36" s="98" t="s">
        <v>1763</v>
      </c>
      <c r="AL36" s="98" t="s">
        <v>1776</v>
      </c>
    </row>
    <row r="37" spans="1:38" ht="30" customHeight="1">
      <c r="A37" s="98" t="s">
        <v>1105</v>
      </c>
      <c r="B37" s="98" t="s">
        <v>1105</v>
      </c>
      <c r="C37" s="98" t="s">
        <v>1777</v>
      </c>
      <c r="D37" s="112" t="s">
        <v>1778</v>
      </c>
      <c r="E37" s="112" t="s">
        <v>1779</v>
      </c>
      <c r="F37" s="98" t="s">
        <v>859</v>
      </c>
      <c r="G37" s="98" t="s">
        <v>208</v>
      </c>
      <c r="H37" s="98" t="s">
        <v>36</v>
      </c>
      <c r="I37" s="98" t="s">
        <v>37</v>
      </c>
      <c r="J37" s="98" t="s">
        <v>1875</v>
      </c>
      <c r="K37" s="115">
        <v>44927</v>
      </c>
      <c r="L37" s="115" t="s">
        <v>177</v>
      </c>
      <c r="M37" s="100">
        <v>3</v>
      </c>
      <c r="N37" s="74">
        <f t="shared" si="1"/>
        <v>3</v>
      </c>
      <c r="O37" s="115">
        <v>77798</v>
      </c>
      <c r="P37" s="98" t="s">
        <v>48</v>
      </c>
      <c r="Q37" s="100">
        <f>IF(P37="",1,(VLOOKUP(P37,LOOKUP!$A$16:$B$21,2,FALSE)))</f>
        <v>4</v>
      </c>
      <c r="R37" s="74">
        <f t="shared" si="0"/>
        <v>4</v>
      </c>
      <c r="S37" s="108">
        <v>299.90600000000001</v>
      </c>
      <c r="T37" s="108">
        <v>134.958</v>
      </c>
      <c r="U37" s="108">
        <v>0</v>
      </c>
      <c r="V37" s="108">
        <v>0</v>
      </c>
      <c r="W37" s="108">
        <v>0</v>
      </c>
      <c r="X37" s="102">
        <v>0</v>
      </c>
      <c r="Y37" s="114">
        <v>1.2923999999999998</v>
      </c>
      <c r="Z37" s="108">
        <v>298.61359999999996</v>
      </c>
      <c r="AA37" s="98" t="s">
        <v>87</v>
      </c>
      <c r="AB37" s="98" t="s">
        <v>69</v>
      </c>
      <c r="AC37" s="98">
        <v>2012</v>
      </c>
      <c r="AG37" s="98" t="s">
        <v>886</v>
      </c>
      <c r="AH37" s="110">
        <v>41334</v>
      </c>
      <c r="AI37" s="112" t="s">
        <v>1780</v>
      </c>
      <c r="AK37" s="98" t="s">
        <v>1763</v>
      </c>
      <c r="AL37" s="98" t="s">
        <v>1781</v>
      </c>
    </row>
    <row r="38" spans="1:38" ht="30" customHeight="1">
      <c r="A38" s="98" t="s">
        <v>1105</v>
      </c>
      <c r="B38" s="98" t="s">
        <v>1105</v>
      </c>
      <c r="C38" s="98" t="s">
        <v>1777</v>
      </c>
      <c r="D38" s="112" t="s">
        <v>1782</v>
      </c>
      <c r="E38" s="112" t="s">
        <v>1783</v>
      </c>
      <c r="F38" s="98" t="s">
        <v>558</v>
      </c>
      <c r="G38" s="98" t="s">
        <v>183</v>
      </c>
      <c r="H38" s="98" t="s">
        <v>36</v>
      </c>
      <c r="I38" s="98" t="s">
        <v>37</v>
      </c>
      <c r="J38" s="98" t="s">
        <v>1875</v>
      </c>
      <c r="K38" s="115">
        <v>43466</v>
      </c>
      <c r="L38" s="115" t="s">
        <v>177</v>
      </c>
      <c r="M38" s="100">
        <v>3</v>
      </c>
      <c r="N38" s="74">
        <f t="shared" si="1"/>
        <v>3</v>
      </c>
      <c r="O38" s="115">
        <v>46752</v>
      </c>
      <c r="P38" s="98" t="s">
        <v>48</v>
      </c>
      <c r="Q38" s="100">
        <f>IF(P38="",1,(VLOOKUP(P38,LOOKUP!$A$16:$B$21,2,FALSE)))</f>
        <v>4</v>
      </c>
      <c r="R38" s="74">
        <f t="shared" si="0"/>
        <v>4</v>
      </c>
      <c r="S38" s="108">
        <v>255.99979999999999</v>
      </c>
      <c r="T38" s="108">
        <v>237.10079999999999</v>
      </c>
      <c r="U38" s="108">
        <v>1</v>
      </c>
      <c r="V38" s="108">
        <v>2.8</v>
      </c>
      <c r="W38" s="108">
        <v>4.2</v>
      </c>
      <c r="X38" s="102">
        <v>8</v>
      </c>
      <c r="Y38" s="114">
        <v>27.198899999999998</v>
      </c>
      <c r="Z38" s="108">
        <v>227.4641</v>
      </c>
      <c r="AA38" s="98" t="s">
        <v>87</v>
      </c>
      <c r="AB38" s="98" t="s">
        <v>69</v>
      </c>
      <c r="AC38" s="98">
        <v>2012</v>
      </c>
      <c r="AG38" s="98" t="s">
        <v>886</v>
      </c>
      <c r="AH38" s="110">
        <v>41334</v>
      </c>
      <c r="AI38" s="112" t="s">
        <v>1780</v>
      </c>
      <c r="AK38" s="98" t="s">
        <v>1763</v>
      </c>
      <c r="AL38" s="98" t="s">
        <v>1784</v>
      </c>
    </row>
    <row r="39" spans="1:38" ht="30" customHeight="1">
      <c r="A39" s="98" t="s">
        <v>1105</v>
      </c>
      <c r="B39" s="98" t="s">
        <v>1105</v>
      </c>
      <c r="C39" s="98" t="s">
        <v>1777</v>
      </c>
      <c r="D39" s="112" t="s">
        <v>1785</v>
      </c>
      <c r="E39" s="112" t="s">
        <v>1786</v>
      </c>
      <c r="F39" s="98" t="s">
        <v>205</v>
      </c>
      <c r="G39" s="98" t="s">
        <v>183</v>
      </c>
      <c r="H39" s="98" t="s">
        <v>36</v>
      </c>
      <c r="I39" s="98" t="s">
        <v>37</v>
      </c>
      <c r="J39" s="98" t="s">
        <v>1875</v>
      </c>
      <c r="K39" s="115">
        <v>41518</v>
      </c>
      <c r="L39" s="115" t="s">
        <v>177</v>
      </c>
      <c r="M39" s="100">
        <v>3</v>
      </c>
      <c r="N39" s="74">
        <f t="shared" si="1"/>
        <v>3</v>
      </c>
      <c r="O39" s="115">
        <v>77798</v>
      </c>
      <c r="P39" s="98" t="s">
        <v>48</v>
      </c>
      <c r="Q39" s="100">
        <f>IF(P39="",1,(VLOOKUP(P39,LOOKUP!$A$16:$B$21,2,FALSE)))</f>
        <v>4</v>
      </c>
      <c r="R39" s="74">
        <f t="shared" si="0"/>
        <v>4</v>
      </c>
      <c r="S39" s="108">
        <v>254.07300000000001</v>
      </c>
      <c r="T39" s="108">
        <v>254.07300000000001</v>
      </c>
      <c r="U39" s="108">
        <v>0</v>
      </c>
      <c r="V39" s="108">
        <v>0</v>
      </c>
      <c r="W39" s="108">
        <v>0</v>
      </c>
      <c r="X39" s="102">
        <v>0</v>
      </c>
      <c r="Y39" s="114">
        <v>21.54</v>
      </c>
      <c r="Z39" s="108">
        <v>232.53299999999999</v>
      </c>
      <c r="AA39" s="98" t="s">
        <v>87</v>
      </c>
      <c r="AB39" s="98" t="s">
        <v>69</v>
      </c>
      <c r="AC39" s="98">
        <v>2012</v>
      </c>
      <c r="AG39" s="98" t="s">
        <v>1787</v>
      </c>
      <c r="AH39" s="110">
        <v>41334</v>
      </c>
      <c r="AI39" s="112" t="s">
        <v>1788</v>
      </c>
      <c r="AK39" s="98" t="s">
        <v>1763</v>
      </c>
      <c r="AL39" s="98" t="s">
        <v>1789</v>
      </c>
    </row>
    <row r="40" spans="1:38" ht="30" customHeight="1">
      <c r="A40" s="98" t="s">
        <v>1105</v>
      </c>
      <c r="B40" s="98" t="s">
        <v>1105</v>
      </c>
      <c r="C40" s="98" t="s">
        <v>1777</v>
      </c>
      <c r="D40" s="112" t="s">
        <v>1790</v>
      </c>
      <c r="E40" s="112" t="s">
        <v>1791</v>
      </c>
      <c r="G40" s="98" t="s">
        <v>176</v>
      </c>
      <c r="H40" s="98" t="s">
        <v>36</v>
      </c>
      <c r="I40" s="98" t="s">
        <v>37</v>
      </c>
      <c r="J40" s="98" t="s">
        <v>1875</v>
      </c>
      <c r="K40" s="115">
        <v>37557</v>
      </c>
      <c r="L40" s="115" t="s">
        <v>38</v>
      </c>
      <c r="M40" s="100">
        <v>4</v>
      </c>
      <c r="N40" s="74">
        <f t="shared" si="1"/>
        <v>4</v>
      </c>
      <c r="O40" s="115">
        <v>42004</v>
      </c>
      <c r="P40" s="98" t="s">
        <v>48</v>
      </c>
      <c r="Q40" s="100">
        <f>IF(P40="",1,(VLOOKUP(P40,LOOKUP!$A$16:$B$21,2,FALSE)))</f>
        <v>4</v>
      </c>
      <c r="R40" s="74">
        <f t="shared" si="0"/>
        <v>4</v>
      </c>
      <c r="S40" s="108">
        <v>151.642</v>
      </c>
      <c r="T40" s="108">
        <v>151.642</v>
      </c>
      <c r="U40" s="108">
        <v>7.399</v>
      </c>
      <c r="V40" s="108">
        <v>8.1</v>
      </c>
      <c r="W40" s="108">
        <v>2.02</v>
      </c>
      <c r="X40" s="102">
        <v>17.518999999999998</v>
      </c>
      <c r="Y40" s="114">
        <v>14.224200000000002</v>
      </c>
      <c r="Z40" s="108">
        <v>4.4708000000000006</v>
      </c>
      <c r="AA40" s="98" t="s">
        <v>1792</v>
      </c>
      <c r="AB40" s="98" t="s">
        <v>69</v>
      </c>
      <c r="AC40" s="98">
        <v>2012</v>
      </c>
      <c r="AG40" s="98" t="s">
        <v>806</v>
      </c>
      <c r="AH40" s="112"/>
      <c r="AI40" s="112" t="s">
        <v>1780</v>
      </c>
      <c r="AK40" s="98" t="s">
        <v>1763</v>
      </c>
      <c r="AL40" s="98" t="s">
        <v>1793</v>
      </c>
    </row>
    <row r="41" spans="1:38" ht="30" customHeight="1">
      <c r="A41" s="98" t="s">
        <v>1105</v>
      </c>
      <c r="B41" s="98" t="s">
        <v>1105</v>
      </c>
      <c r="C41" s="98" t="s">
        <v>1777</v>
      </c>
      <c r="D41" s="112" t="s">
        <v>1794</v>
      </c>
      <c r="E41" s="112" t="s">
        <v>2425</v>
      </c>
      <c r="F41" s="98" t="s">
        <v>561</v>
      </c>
      <c r="G41" s="98" t="s">
        <v>183</v>
      </c>
      <c r="H41" s="98" t="s">
        <v>36</v>
      </c>
      <c r="I41" s="98" t="s">
        <v>37</v>
      </c>
      <c r="J41" s="98" t="s">
        <v>1875</v>
      </c>
      <c r="K41" s="115">
        <v>43160</v>
      </c>
      <c r="L41" s="115" t="s">
        <v>177</v>
      </c>
      <c r="M41" s="100">
        <v>3</v>
      </c>
      <c r="N41" s="74">
        <f t="shared" si="1"/>
        <v>3</v>
      </c>
      <c r="O41" s="98" t="s">
        <v>1795</v>
      </c>
      <c r="P41" s="98" t="s">
        <v>48</v>
      </c>
      <c r="Q41" s="100">
        <f>IF(P41="",1,(VLOOKUP(P41,LOOKUP!$A$16:$B$21,2,FALSE)))</f>
        <v>4</v>
      </c>
      <c r="R41" s="74">
        <f t="shared" si="0"/>
        <v>4</v>
      </c>
      <c r="S41" s="108">
        <v>108.02200000000001</v>
      </c>
      <c r="T41" s="108">
        <v>84.757999999999996</v>
      </c>
      <c r="U41" s="108">
        <v>0</v>
      </c>
      <c r="V41" s="108">
        <v>0</v>
      </c>
      <c r="W41" s="108">
        <v>5.0000000000000001E-3</v>
      </c>
      <c r="X41" s="102">
        <v>5.0000000000000001E-3</v>
      </c>
      <c r="Y41" s="114">
        <v>12.005000000000001</v>
      </c>
      <c r="Z41" s="108">
        <v>96.016999999999996</v>
      </c>
      <c r="AA41" s="98" t="s">
        <v>87</v>
      </c>
      <c r="AB41" s="98" t="s">
        <v>69</v>
      </c>
      <c r="AC41" s="98">
        <v>2012</v>
      </c>
      <c r="AG41" s="98" t="s">
        <v>1787</v>
      </c>
      <c r="AH41" s="112"/>
      <c r="AI41" s="112" t="s">
        <v>1796</v>
      </c>
      <c r="AK41" s="98" t="s">
        <v>1763</v>
      </c>
    </row>
    <row r="42" spans="1:38" ht="30" customHeight="1">
      <c r="A42" s="98" t="s">
        <v>1105</v>
      </c>
      <c r="B42" s="98" t="s">
        <v>1105</v>
      </c>
      <c r="C42" s="98" t="s">
        <v>1777</v>
      </c>
      <c r="D42" s="112" t="s">
        <v>1797</v>
      </c>
      <c r="E42" s="112" t="s">
        <v>1798</v>
      </c>
      <c r="G42" s="98" t="s">
        <v>183</v>
      </c>
      <c r="H42" s="98" t="s">
        <v>36</v>
      </c>
      <c r="I42" s="98" t="s">
        <v>37</v>
      </c>
      <c r="J42" s="98" t="s">
        <v>1875</v>
      </c>
      <c r="L42" s="98" t="s">
        <v>177</v>
      </c>
      <c r="M42" s="100">
        <v>3</v>
      </c>
      <c r="N42" s="74">
        <f t="shared" si="1"/>
        <v>3</v>
      </c>
      <c r="P42" s="98" t="s">
        <v>48</v>
      </c>
      <c r="Q42" s="100">
        <f>IF(P42="",1,(VLOOKUP(P42,LOOKUP!$A$16:$B$21,2,FALSE)))</f>
        <v>4</v>
      </c>
      <c r="R42" s="74">
        <f t="shared" si="0"/>
        <v>4</v>
      </c>
      <c r="S42" s="108">
        <v>96.563000000000002</v>
      </c>
      <c r="T42" s="108">
        <v>96.563000000000002</v>
      </c>
      <c r="U42" s="108">
        <v>0</v>
      </c>
      <c r="V42" s="108">
        <v>0</v>
      </c>
      <c r="W42" s="108">
        <v>0</v>
      </c>
      <c r="X42" s="102">
        <v>0</v>
      </c>
      <c r="Y42" s="114">
        <v>49.354799999999997</v>
      </c>
      <c r="Z42" s="108">
        <v>47.208200000000005</v>
      </c>
      <c r="AA42" s="98" t="s">
        <v>87</v>
      </c>
      <c r="AB42" s="98" t="s">
        <v>69</v>
      </c>
      <c r="AC42" s="98">
        <v>2012</v>
      </c>
      <c r="AG42" s="98" t="s">
        <v>886</v>
      </c>
      <c r="AH42" s="110">
        <v>41334</v>
      </c>
      <c r="AI42" s="112" t="s">
        <v>1780</v>
      </c>
      <c r="AK42" s="98" t="s">
        <v>1763</v>
      </c>
    </row>
    <row r="43" spans="1:38" ht="30" customHeight="1">
      <c r="A43" s="98" t="s">
        <v>1105</v>
      </c>
      <c r="B43" s="98" t="s">
        <v>1105</v>
      </c>
      <c r="C43" s="98" t="s">
        <v>1777</v>
      </c>
      <c r="D43" s="112" t="s">
        <v>1799</v>
      </c>
      <c r="E43" s="112" t="s">
        <v>1800</v>
      </c>
      <c r="F43" s="98" t="s">
        <v>1801</v>
      </c>
      <c r="G43" s="98" t="s">
        <v>183</v>
      </c>
      <c r="H43" s="98" t="s">
        <v>36</v>
      </c>
      <c r="I43" s="98" t="s">
        <v>37</v>
      </c>
      <c r="J43" s="98" t="s">
        <v>1875</v>
      </c>
      <c r="K43" s="115">
        <v>43831</v>
      </c>
      <c r="L43" s="115" t="s">
        <v>177</v>
      </c>
      <c r="M43" s="100">
        <v>3</v>
      </c>
      <c r="N43" s="74">
        <f t="shared" si="1"/>
        <v>3</v>
      </c>
      <c r="O43" s="115">
        <v>49674</v>
      </c>
      <c r="P43" s="98" t="s">
        <v>48</v>
      </c>
      <c r="Q43" s="100">
        <f>IF(P43="",1,(VLOOKUP(P43,LOOKUP!$A$16:$B$21,2,FALSE)))</f>
        <v>4</v>
      </c>
      <c r="R43" s="74">
        <f t="shared" si="0"/>
        <v>4</v>
      </c>
      <c r="S43" s="108">
        <v>91.92</v>
      </c>
      <c r="T43" s="108">
        <v>40.512999999999998</v>
      </c>
      <c r="U43" s="108">
        <v>0</v>
      </c>
      <c r="V43" s="108">
        <v>0</v>
      </c>
      <c r="W43" s="108">
        <v>0</v>
      </c>
      <c r="X43" s="102">
        <v>0</v>
      </c>
      <c r="Y43" s="114">
        <v>0</v>
      </c>
      <c r="Z43" s="108">
        <v>91.92</v>
      </c>
      <c r="AA43" s="98" t="s">
        <v>87</v>
      </c>
      <c r="AB43" s="98" t="s">
        <v>69</v>
      </c>
      <c r="AC43" s="98">
        <v>2012</v>
      </c>
      <c r="AG43" s="98" t="s">
        <v>1787</v>
      </c>
      <c r="AH43" s="112"/>
      <c r="AI43" s="112" t="s">
        <v>1802</v>
      </c>
      <c r="AK43" s="98" t="s">
        <v>1763</v>
      </c>
    </row>
    <row r="44" spans="1:38" ht="30" customHeight="1">
      <c r="A44" s="98" t="s">
        <v>1105</v>
      </c>
      <c r="B44" s="98" t="s">
        <v>1105</v>
      </c>
      <c r="C44" s="98" t="s">
        <v>1777</v>
      </c>
      <c r="D44" s="112" t="s">
        <v>1803</v>
      </c>
      <c r="E44" s="112" t="s">
        <v>1804</v>
      </c>
      <c r="G44" s="98" t="s">
        <v>176</v>
      </c>
      <c r="H44" s="98" t="s">
        <v>36</v>
      </c>
      <c r="I44" s="98" t="s">
        <v>37</v>
      </c>
      <c r="J44" s="98" t="s">
        <v>1875</v>
      </c>
      <c r="L44" s="98" t="s">
        <v>177</v>
      </c>
      <c r="M44" s="100">
        <v>3</v>
      </c>
      <c r="N44" s="74">
        <f t="shared" si="1"/>
        <v>3</v>
      </c>
      <c r="P44" s="98" t="s">
        <v>48</v>
      </c>
      <c r="Q44" s="100">
        <f>IF(P44="",1,(VLOOKUP(P44,LOOKUP!$A$16:$B$21,2,FALSE)))</f>
        <v>4</v>
      </c>
      <c r="R44" s="74">
        <f t="shared" si="0"/>
        <v>4</v>
      </c>
      <c r="S44" s="108">
        <v>81.382000000000005</v>
      </c>
      <c r="T44" s="108">
        <v>81.382000000000005</v>
      </c>
      <c r="U44" s="108">
        <v>0</v>
      </c>
      <c r="V44" s="108">
        <v>0</v>
      </c>
      <c r="W44" s="108">
        <v>0</v>
      </c>
      <c r="X44" s="102">
        <v>0</v>
      </c>
      <c r="Y44" s="114">
        <v>0</v>
      </c>
      <c r="Z44" s="108">
        <v>81.382000000000005</v>
      </c>
      <c r="AA44" s="98" t="s">
        <v>87</v>
      </c>
      <c r="AB44" s="98" t="s">
        <v>69</v>
      </c>
      <c r="AC44" s="98">
        <v>2012</v>
      </c>
      <c r="AG44" s="98" t="s">
        <v>886</v>
      </c>
      <c r="AH44" s="110">
        <v>41334</v>
      </c>
      <c r="AI44" s="112" t="s">
        <v>1780</v>
      </c>
      <c r="AK44" s="98" t="s">
        <v>1763</v>
      </c>
      <c r="AL44" s="98" t="s">
        <v>1805</v>
      </c>
    </row>
    <row r="45" spans="1:38" ht="30" customHeight="1">
      <c r="A45" s="98" t="s">
        <v>1105</v>
      </c>
      <c r="B45" s="98" t="s">
        <v>1105</v>
      </c>
      <c r="C45" s="98" t="s">
        <v>1777</v>
      </c>
      <c r="D45" s="112" t="s">
        <v>1806</v>
      </c>
      <c r="E45" s="98" t="s">
        <v>1807</v>
      </c>
      <c r="F45" s="98" t="s">
        <v>1808</v>
      </c>
      <c r="G45" s="98" t="s">
        <v>171</v>
      </c>
      <c r="H45" s="98" t="s">
        <v>36</v>
      </c>
      <c r="I45" s="98" t="s">
        <v>37</v>
      </c>
      <c r="J45" s="98" t="s">
        <v>1875</v>
      </c>
      <c r="K45" s="115">
        <v>41518</v>
      </c>
      <c r="L45" s="115" t="s">
        <v>177</v>
      </c>
      <c r="M45" s="100">
        <v>3</v>
      </c>
      <c r="N45" s="74">
        <f t="shared" si="1"/>
        <v>3</v>
      </c>
      <c r="O45" s="115">
        <v>43555</v>
      </c>
      <c r="P45" s="98" t="s">
        <v>48</v>
      </c>
      <c r="Q45" s="100">
        <f>IF(P45="",1,(VLOOKUP(P45,LOOKUP!$A$16:$B$21,2,FALSE)))</f>
        <v>4</v>
      </c>
      <c r="R45" s="74">
        <f t="shared" si="0"/>
        <v>4</v>
      </c>
      <c r="S45" s="108">
        <v>80.474000000000004</v>
      </c>
      <c r="T45" s="108">
        <v>79.823999999999998</v>
      </c>
      <c r="U45" s="108">
        <v>1.746</v>
      </c>
      <c r="V45" s="108">
        <v>16.448</v>
      </c>
      <c r="W45" s="108">
        <v>16.297999999999998</v>
      </c>
      <c r="X45" s="102">
        <v>34.491999999999997</v>
      </c>
      <c r="Y45" s="114">
        <v>56.4146</v>
      </c>
      <c r="Z45" s="108">
        <v>5.3444000000000003</v>
      </c>
      <c r="AA45" s="98" t="s">
        <v>1809</v>
      </c>
      <c r="AB45" s="98" t="s">
        <v>69</v>
      </c>
      <c r="AC45" s="98">
        <v>2012</v>
      </c>
      <c r="AG45" s="98" t="s">
        <v>1787</v>
      </c>
      <c r="AH45" s="112"/>
      <c r="AI45" s="112" t="s">
        <v>1810</v>
      </c>
      <c r="AK45" s="98" t="s">
        <v>1763</v>
      </c>
    </row>
    <row r="46" spans="1:38" ht="30" customHeight="1">
      <c r="A46" s="98" t="s">
        <v>1105</v>
      </c>
      <c r="B46" s="98" t="s">
        <v>1105</v>
      </c>
      <c r="C46" s="98" t="s">
        <v>1777</v>
      </c>
      <c r="D46" s="112" t="s">
        <v>1811</v>
      </c>
      <c r="E46" s="98" t="s">
        <v>1812</v>
      </c>
      <c r="F46" s="98" t="s">
        <v>1813</v>
      </c>
      <c r="G46" s="98" t="s">
        <v>176</v>
      </c>
      <c r="H46" s="98" t="s">
        <v>36</v>
      </c>
      <c r="I46" s="98" t="s">
        <v>37</v>
      </c>
      <c r="J46" s="98" t="s">
        <v>1875</v>
      </c>
      <c r="K46" s="115">
        <v>51136</v>
      </c>
      <c r="L46" s="115" t="s">
        <v>177</v>
      </c>
      <c r="M46" s="100">
        <v>3</v>
      </c>
      <c r="N46" s="74">
        <f t="shared" si="1"/>
        <v>3</v>
      </c>
      <c r="O46" s="115">
        <v>51866</v>
      </c>
      <c r="P46" s="98" t="s">
        <v>48</v>
      </c>
      <c r="Q46" s="100">
        <f>IF(P46="",1,(VLOOKUP(P46,LOOKUP!$A$16:$B$21,2,FALSE)))</f>
        <v>4</v>
      </c>
      <c r="R46" s="74">
        <f t="shared" si="0"/>
        <v>4</v>
      </c>
      <c r="S46" s="108">
        <v>70.8</v>
      </c>
      <c r="T46" s="108">
        <v>47.811239999999998</v>
      </c>
      <c r="U46" s="108">
        <v>0</v>
      </c>
      <c r="V46" s="108">
        <v>0</v>
      </c>
      <c r="W46" s="108">
        <v>0</v>
      </c>
      <c r="X46" s="102">
        <v>0</v>
      </c>
      <c r="Y46" s="114">
        <v>0</v>
      </c>
      <c r="Z46" s="108">
        <v>70.8</v>
      </c>
      <c r="AA46" s="98" t="s">
        <v>87</v>
      </c>
      <c r="AB46" s="98" t="s">
        <v>69</v>
      </c>
      <c r="AC46" s="98">
        <v>2012</v>
      </c>
      <c r="AG46" s="98" t="s">
        <v>886</v>
      </c>
      <c r="AH46" s="110">
        <v>41334</v>
      </c>
      <c r="AI46" s="112" t="s">
        <v>1780</v>
      </c>
      <c r="AK46" s="98" t="s">
        <v>1763</v>
      </c>
    </row>
    <row r="47" spans="1:38" ht="30" customHeight="1">
      <c r="A47" s="98" t="s">
        <v>1105</v>
      </c>
      <c r="B47" s="98" t="s">
        <v>1105</v>
      </c>
      <c r="C47" s="98" t="s">
        <v>1777</v>
      </c>
      <c r="D47" s="112" t="s">
        <v>1814</v>
      </c>
      <c r="E47" s="112" t="s">
        <v>1815</v>
      </c>
      <c r="F47" s="98" t="s">
        <v>190</v>
      </c>
      <c r="G47" s="98" t="s">
        <v>185</v>
      </c>
      <c r="H47" s="98" t="s">
        <v>36</v>
      </c>
      <c r="I47" s="98" t="s">
        <v>37</v>
      </c>
      <c r="J47" s="98" t="s">
        <v>1875</v>
      </c>
      <c r="K47" s="115">
        <v>45292</v>
      </c>
      <c r="L47" s="115" t="s">
        <v>177</v>
      </c>
      <c r="M47" s="100">
        <v>3</v>
      </c>
      <c r="N47" s="74">
        <f t="shared" si="1"/>
        <v>3</v>
      </c>
      <c r="O47" s="115">
        <v>46387</v>
      </c>
      <c r="P47" s="98" t="s">
        <v>48</v>
      </c>
      <c r="Q47" s="100">
        <f>IF(P47="",1,(VLOOKUP(P47,LOOKUP!$A$16:$B$21,2,FALSE)))</f>
        <v>4</v>
      </c>
      <c r="R47" s="74">
        <f t="shared" si="0"/>
        <v>4</v>
      </c>
      <c r="S47" s="108">
        <v>66</v>
      </c>
      <c r="T47" s="108">
        <v>66</v>
      </c>
      <c r="U47" s="108">
        <v>0</v>
      </c>
      <c r="V47" s="108">
        <v>0</v>
      </c>
      <c r="W47" s="108">
        <v>0</v>
      </c>
      <c r="X47" s="102">
        <v>0</v>
      </c>
      <c r="Y47" s="114">
        <v>0</v>
      </c>
      <c r="Z47" s="108">
        <v>66</v>
      </c>
      <c r="AA47" s="98" t="s">
        <v>87</v>
      </c>
      <c r="AB47" s="98" t="s">
        <v>69</v>
      </c>
      <c r="AC47" s="98">
        <v>2012</v>
      </c>
      <c r="AG47" s="98" t="s">
        <v>1787</v>
      </c>
      <c r="AH47" s="112"/>
      <c r="AI47" s="112" t="s">
        <v>1816</v>
      </c>
      <c r="AK47" s="98" t="s">
        <v>1763</v>
      </c>
    </row>
    <row r="48" spans="1:38" ht="30" customHeight="1">
      <c r="A48" s="98" t="s">
        <v>1105</v>
      </c>
      <c r="B48" s="98" t="s">
        <v>1105</v>
      </c>
      <c r="C48" s="98" t="s">
        <v>1777</v>
      </c>
      <c r="D48" s="112" t="s">
        <v>1817</v>
      </c>
      <c r="E48" s="112" t="s">
        <v>1818</v>
      </c>
      <c r="F48" s="98" t="s">
        <v>1819</v>
      </c>
      <c r="G48" s="98" t="s">
        <v>176</v>
      </c>
      <c r="H48" s="98" t="s">
        <v>36</v>
      </c>
      <c r="I48" s="98" t="s">
        <v>37</v>
      </c>
      <c r="J48" s="98" t="s">
        <v>1875</v>
      </c>
      <c r="K48" s="115">
        <v>42522</v>
      </c>
      <c r="L48" s="115" t="s">
        <v>177</v>
      </c>
      <c r="M48" s="100">
        <v>3</v>
      </c>
      <c r="N48" s="74">
        <f t="shared" si="1"/>
        <v>3</v>
      </c>
      <c r="O48" s="115">
        <v>43160</v>
      </c>
      <c r="P48" s="98" t="s">
        <v>48</v>
      </c>
      <c r="Q48" s="100">
        <f>IF(P48="",1,(VLOOKUP(P48,LOOKUP!$A$16:$B$21,2,FALSE)))</f>
        <v>4</v>
      </c>
      <c r="R48" s="74">
        <f t="shared" si="0"/>
        <v>4</v>
      </c>
      <c r="S48" s="108">
        <v>64.386399999999995</v>
      </c>
      <c r="T48" s="108">
        <v>64.386399999999995</v>
      </c>
      <c r="U48" s="108">
        <v>1.6279999999999999</v>
      </c>
      <c r="V48" s="108">
        <v>3.6</v>
      </c>
      <c r="W48" s="108">
        <v>3.1</v>
      </c>
      <c r="X48" s="102">
        <v>8.3279999999999994</v>
      </c>
      <c r="Y48" s="114">
        <v>56.795999999999999</v>
      </c>
      <c r="Z48" s="108">
        <v>1.24</v>
      </c>
      <c r="AA48" s="98" t="s">
        <v>87</v>
      </c>
      <c r="AB48" s="98" t="s">
        <v>69</v>
      </c>
      <c r="AC48" s="98">
        <v>2012</v>
      </c>
      <c r="AG48" s="98" t="s">
        <v>886</v>
      </c>
      <c r="AH48" s="110">
        <v>41334</v>
      </c>
      <c r="AI48" s="112" t="s">
        <v>1780</v>
      </c>
      <c r="AK48" s="98" t="s">
        <v>1763</v>
      </c>
    </row>
    <row r="49" spans="1:38" ht="30" customHeight="1">
      <c r="A49" s="98" t="s">
        <v>1105</v>
      </c>
      <c r="B49" s="98" t="s">
        <v>1105</v>
      </c>
      <c r="C49" s="98" t="s">
        <v>1777</v>
      </c>
      <c r="D49" s="112" t="s">
        <v>1820</v>
      </c>
      <c r="E49" s="112" t="s">
        <v>1821</v>
      </c>
      <c r="F49" s="98" t="s">
        <v>1820</v>
      </c>
      <c r="G49" s="98" t="s">
        <v>176</v>
      </c>
      <c r="H49" s="98" t="s">
        <v>36</v>
      </c>
      <c r="I49" s="98" t="s">
        <v>37</v>
      </c>
      <c r="J49" s="98" t="s">
        <v>1875</v>
      </c>
      <c r="K49" s="115">
        <v>41486</v>
      </c>
      <c r="L49" s="115" t="s">
        <v>177</v>
      </c>
      <c r="M49" s="100">
        <v>3</v>
      </c>
      <c r="N49" s="74">
        <f t="shared" si="1"/>
        <v>3</v>
      </c>
      <c r="O49" s="115">
        <v>42704</v>
      </c>
      <c r="P49" s="98" t="s">
        <v>48</v>
      </c>
      <c r="Q49" s="100">
        <f>IF(P49="",1,(VLOOKUP(P49,LOOKUP!$A$16:$B$21,2,FALSE)))</f>
        <v>4</v>
      </c>
      <c r="R49" s="74">
        <f t="shared" si="0"/>
        <v>4</v>
      </c>
      <c r="S49" s="108">
        <v>61</v>
      </c>
      <c r="T49" s="108">
        <v>61</v>
      </c>
      <c r="U49" s="108">
        <v>6.7</v>
      </c>
      <c r="V49" s="108">
        <v>6.5</v>
      </c>
      <c r="W49" s="108">
        <v>6.5</v>
      </c>
      <c r="X49" s="102">
        <v>19.7</v>
      </c>
      <c r="Y49" s="114">
        <v>36.6</v>
      </c>
      <c r="Z49" s="108">
        <v>24.4</v>
      </c>
      <c r="AA49" s="98" t="s">
        <v>87</v>
      </c>
      <c r="AB49" s="98" t="s">
        <v>69</v>
      </c>
      <c r="AC49" s="98">
        <v>2012</v>
      </c>
      <c r="AG49" s="98" t="s">
        <v>886</v>
      </c>
      <c r="AH49" s="110">
        <v>41334</v>
      </c>
      <c r="AI49" s="112" t="s">
        <v>1780</v>
      </c>
      <c r="AK49" s="98" t="s">
        <v>1763</v>
      </c>
    </row>
    <row r="50" spans="1:38" ht="30" customHeight="1">
      <c r="A50" s="98" t="s">
        <v>1105</v>
      </c>
      <c r="B50" s="98" t="s">
        <v>1105</v>
      </c>
      <c r="C50" s="98" t="s">
        <v>1777</v>
      </c>
      <c r="D50" s="112" t="s">
        <v>1822</v>
      </c>
      <c r="E50" s="112" t="s">
        <v>1823</v>
      </c>
      <c r="F50" s="98" t="s">
        <v>555</v>
      </c>
      <c r="G50" s="98" t="s">
        <v>183</v>
      </c>
      <c r="H50" s="98" t="s">
        <v>36</v>
      </c>
      <c r="I50" s="98" t="s">
        <v>37</v>
      </c>
      <c r="J50" s="98" t="s">
        <v>1875</v>
      </c>
      <c r="K50" s="115">
        <v>43160</v>
      </c>
      <c r="L50" s="115" t="s">
        <v>177</v>
      </c>
      <c r="M50" s="100">
        <v>3</v>
      </c>
      <c r="N50" s="74">
        <f t="shared" si="1"/>
        <v>3</v>
      </c>
      <c r="O50" s="115">
        <v>43830</v>
      </c>
      <c r="P50" s="98" t="s">
        <v>48</v>
      </c>
      <c r="Q50" s="100">
        <f>IF(P50="",1,(VLOOKUP(P50,LOOKUP!$A$16:$B$21,2,FALSE)))</f>
        <v>4</v>
      </c>
      <c r="R50" s="74">
        <f t="shared" si="0"/>
        <v>4</v>
      </c>
      <c r="S50" s="108">
        <v>53.914000000000001</v>
      </c>
      <c r="T50" s="108">
        <v>41.194000000000003</v>
      </c>
      <c r="U50" s="108">
        <v>0</v>
      </c>
      <c r="V50" s="108">
        <v>0</v>
      </c>
      <c r="W50" s="108">
        <v>5.0000000000000001E-3</v>
      </c>
      <c r="X50" s="102">
        <v>5.0000000000000001E-3</v>
      </c>
      <c r="Y50" s="114">
        <v>12.005000000000001</v>
      </c>
      <c r="Z50" s="108">
        <v>41.908999999999999</v>
      </c>
      <c r="AA50" s="98" t="s">
        <v>87</v>
      </c>
      <c r="AB50" s="98" t="s">
        <v>69</v>
      </c>
      <c r="AC50" s="98">
        <v>2012</v>
      </c>
      <c r="AG50" s="98" t="s">
        <v>1787</v>
      </c>
      <c r="AH50" s="112"/>
      <c r="AI50" s="112" t="s">
        <v>1796</v>
      </c>
      <c r="AK50" s="98" t="s">
        <v>1763</v>
      </c>
    </row>
    <row r="51" spans="1:38" ht="30" customHeight="1">
      <c r="A51" s="98" t="s">
        <v>1105</v>
      </c>
      <c r="B51" s="98" t="s">
        <v>1105</v>
      </c>
      <c r="C51" s="98" t="s">
        <v>1777</v>
      </c>
      <c r="D51" s="112" t="s">
        <v>1824</v>
      </c>
      <c r="E51" s="112" t="s">
        <v>1825</v>
      </c>
      <c r="F51" s="98" t="s">
        <v>209</v>
      </c>
      <c r="G51" s="98" t="s">
        <v>173</v>
      </c>
      <c r="H51" s="98" t="s">
        <v>36</v>
      </c>
      <c r="I51" s="98" t="s">
        <v>37</v>
      </c>
      <c r="J51" s="98" t="s">
        <v>1875</v>
      </c>
      <c r="K51" s="115">
        <v>41579</v>
      </c>
      <c r="L51" s="115" t="s">
        <v>177</v>
      </c>
      <c r="M51" s="100">
        <v>3</v>
      </c>
      <c r="N51" s="74">
        <f t="shared" si="1"/>
        <v>3</v>
      </c>
      <c r="O51" s="115">
        <v>42460</v>
      </c>
      <c r="P51" s="98" t="s">
        <v>48</v>
      </c>
      <c r="Q51" s="100">
        <f>IF(P51="",1,(VLOOKUP(P51,LOOKUP!$A$16:$B$21,2,FALSE)))</f>
        <v>4</v>
      </c>
      <c r="R51" s="74">
        <f t="shared" si="0"/>
        <v>4</v>
      </c>
      <c r="S51" s="108">
        <v>50.5</v>
      </c>
      <c r="T51" s="108">
        <v>32.5</v>
      </c>
      <c r="U51" s="108">
        <v>10.44</v>
      </c>
      <c r="V51" s="108">
        <v>18.36</v>
      </c>
      <c r="W51" s="108">
        <v>16.2</v>
      </c>
      <c r="X51" s="102">
        <v>45</v>
      </c>
      <c r="Y51" s="114">
        <v>21.2</v>
      </c>
      <c r="Z51" s="108">
        <v>0</v>
      </c>
      <c r="AA51" s="98" t="s">
        <v>87</v>
      </c>
      <c r="AB51" s="98" t="s">
        <v>69</v>
      </c>
      <c r="AC51" s="98">
        <v>2012</v>
      </c>
      <c r="AG51" s="98" t="s">
        <v>1787</v>
      </c>
      <c r="AH51" s="112"/>
      <c r="AI51" s="112" t="s">
        <v>245</v>
      </c>
      <c r="AK51" s="98" t="s">
        <v>1763</v>
      </c>
      <c r="AL51" s="98" t="s">
        <v>1826</v>
      </c>
    </row>
    <row r="52" spans="1:38" ht="30" customHeight="1">
      <c r="A52" s="98" t="s">
        <v>1105</v>
      </c>
      <c r="B52" s="98" t="s">
        <v>1105</v>
      </c>
      <c r="C52" s="98" t="s">
        <v>1777</v>
      </c>
      <c r="D52" s="112" t="s">
        <v>1827</v>
      </c>
      <c r="E52" s="112" t="s">
        <v>1828</v>
      </c>
      <c r="F52" s="98" t="s">
        <v>1829</v>
      </c>
      <c r="G52" s="98" t="s">
        <v>183</v>
      </c>
      <c r="H52" s="98" t="s">
        <v>36</v>
      </c>
      <c r="I52" s="98" t="s">
        <v>37</v>
      </c>
      <c r="J52" s="98" t="s">
        <v>1875</v>
      </c>
      <c r="K52" s="115">
        <v>36678</v>
      </c>
      <c r="L52" s="115" t="s">
        <v>38</v>
      </c>
      <c r="M52" s="100">
        <v>4</v>
      </c>
      <c r="N52" s="74">
        <f t="shared" si="1"/>
        <v>4</v>
      </c>
      <c r="O52" s="115">
        <v>45808</v>
      </c>
      <c r="P52" s="98" t="s">
        <v>48</v>
      </c>
      <c r="Q52" s="100">
        <f>IF(P52="",1,(VLOOKUP(P52,LOOKUP!$A$16:$B$21,2,FALSE)))</f>
        <v>4</v>
      </c>
      <c r="R52" s="74">
        <f t="shared" si="0"/>
        <v>4</v>
      </c>
      <c r="S52" s="108">
        <v>50.488799999997994</v>
      </c>
      <c r="T52" s="108">
        <v>45.317799999997995</v>
      </c>
      <c r="U52" s="108">
        <v>1.4</v>
      </c>
      <c r="V52" s="108">
        <v>1.5</v>
      </c>
      <c r="W52" s="108">
        <v>1.6</v>
      </c>
      <c r="X52" s="102">
        <v>4.5</v>
      </c>
      <c r="Y52" s="114">
        <v>12.324599999999998</v>
      </c>
      <c r="Z52" s="108">
        <v>9.3514000000000017</v>
      </c>
      <c r="AA52" s="98" t="s">
        <v>1792</v>
      </c>
      <c r="AB52" s="98" t="s">
        <v>69</v>
      </c>
      <c r="AC52" s="98">
        <v>2012</v>
      </c>
      <c r="AG52" s="98" t="s">
        <v>806</v>
      </c>
      <c r="AH52" s="112"/>
      <c r="AI52" s="112" t="s">
        <v>1780</v>
      </c>
      <c r="AK52" s="98" t="s">
        <v>1763</v>
      </c>
    </row>
    <row r="53" spans="1:38" ht="30" customHeight="1">
      <c r="A53" s="98" t="s">
        <v>1105</v>
      </c>
      <c r="B53" s="98" t="s">
        <v>1105</v>
      </c>
      <c r="C53" s="98" t="s">
        <v>1777</v>
      </c>
      <c r="D53" s="98" t="s">
        <v>1830</v>
      </c>
      <c r="E53" s="98" t="s">
        <v>1831</v>
      </c>
      <c r="F53" s="98" t="s">
        <v>187</v>
      </c>
      <c r="G53" s="98" t="s">
        <v>197</v>
      </c>
      <c r="H53" s="98" t="s">
        <v>36</v>
      </c>
      <c r="I53" s="98" t="s">
        <v>37</v>
      </c>
      <c r="J53" s="98" t="s">
        <v>1875</v>
      </c>
      <c r="K53" s="115">
        <v>41913</v>
      </c>
      <c r="L53" s="115" t="s">
        <v>38</v>
      </c>
      <c r="M53" s="100">
        <v>4</v>
      </c>
      <c r="N53" s="74">
        <f t="shared" si="1"/>
        <v>4</v>
      </c>
      <c r="O53" s="115">
        <v>47392</v>
      </c>
      <c r="P53" s="98" t="s">
        <v>48</v>
      </c>
      <c r="Q53" s="100">
        <f>IF(P53="",1,(VLOOKUP(P53,LOOKUP!$A$16:$B$21,2,FALSE)))</f>
        <v>4</v>
      </c>
      <c r="R53" s="74">
        <f t="shared" si="0"/>
        <v>4</v>
      </c>
      <c r="S53" s="108">
        <v>80.313000000000002</v>
      </c>
      <c r="T53" s="108">
        <v>79.662999999999997</v>
      </c>
      <c r="U53" s="108">
        <v>1.7649999999999999</v>
      </c>
      <c r="V53" s="108">
        <v>5.734</v>
      </c>
      <c r="W53" s="108">
        <v>14.351000000000001</v>
      </c>
      <c r="X53" s="102">
        <v>21.85</v>
      </c>
      <c r="Y53" s="114">
        <v>40.163199999999996</v>
      </c>
      <c r="Z53" s="108">
        <v>31.793800000000001</v>
      </c>
      <c r="AA53" s="98" t="s">
        <v>87</v>
      </c>
      <c r="AB53" s="98" t="s">
        <v>69</v>
      </c>
      <c r="AC53" s="98">
        <v>2012</v>
      </c>
      <c r="AG53" s="98" t="s">
        <v>886</v>
      </c>
      <c r="AH53" s="110">
        <v>41334</v>
      </c>
      <c r="AI53" s="98" t="s">
        <v>1780</v>
      </c>
      <c r="AK53" s="98" t="s">
        <v>1763</v>
      </c>
    </row>
    <row r="54" spans="1:38" ht="30" customHeight="1">
      <c r="A54" s="98" t="s">
        <v>21</v>
      </c>
      <c r="B54" s="98" t="s">
        <v>22</v>
      </c>
      <c r="C54" s="98" t="s">
        <v>23</v>
      </c>
      <c r="D54" s="98" t="s">
        <v>24</v>
      </c>
      <c r="E54" s="98" t="s">
        <v>1358</v>
      </c>
      <c r="G54" s="98" t="s">
        <v>121</v>
      </c>
      <c r="H54" s="98" t="s">
        <v>40</v>
      </c>
      <c r="J54" s="98" t="s">
        <v>1875</v>
      </c>
      <c r="K54" s="107">
        <v>40909</v>
      </c>
      <c r="L54" s="107" t="s">
        <v>41</v>
      </c>
      <c r="M54" s="100">
        <v>4</v>
      </c>
      <c r="N54" s="74">
        <f t="shared" si="1"/>
        <v>4</v>
      </c>
      <c r="O54" s="107">
        <v>41639</v>
      </c>
      <c r="P54" s="98" t="s">
        <v>48</v>
      </c>
      <c r="Q54" s="100">
        <f>IF(P54="",1,(VLOOKUP(P54,LOOKUP!$A$16:$B$21,2,FALSE)))</f>
        <v>4</v>
      </c>
      <c r="R54" s="74">
        <f t="shared" si="0"/>
        <v>4</v>
      </c>
      <c r="S54" s="114">
        <v>536</v>
      </c>
      <c r="T54" s="108">
        <v>74</v>
      </c>
      <c r="U54" s="108">
        <v>125</v>
      </c>
      <c r="X54" s="114">
        <v>125</v>
      </c>
      <c r="Y54" s="114"/>
      <c r="AA54" s="98" t="s">
        <v>87</v>
      </c>
      <c r="AB54" s="98" t="s">
        <v>69</v>
      </c>
      <c r="AC54" s="109">
        <v>40544</v>
      </c>
    </row>
    <row r="55" spans="1:38" ht="30" customHeight="1">
      <c r="A55" s="98" t="s">
        <v>21</v>
      </c>
      <c r="B55" s="98" t="s">
        <v>22</v>
      </c>
      <c r="C55" s="98" t="s">
        <v>23</v>
      </c>
      <c r="D55" s="98" t="s">
        <v>25</v>
      </c>
      <c r="E55" s="98" t="s">
        <v>1359</v>
      </c>
      <c r="G55" s="98" t="s">
        <v>121</v>
      </c>
      <c r="H55" s="98" t="s">
        <v>40</v>
      </c>
      <c r="J55" s="98" t="s">
        <v>1875</v>
      </c>
      <c r="K55" s="115">
        <v>41275</v>
      </c>
      <c r="L55" s="115" t="s">
        <v>41</v>
      </c>
      <c r="M55" s="100">
        <v>4</v>
      </c>
      <c r="N55" s="74">
        <f t="shared" si="1"/>
        <v>4</v>
      </c>
      <c r="O55" s="115">
        <v>42004</v>
      </c>
      <c r="P55" s="98" t="s">
        <v>48</v>
      </c>
      <c r="Q55" s="100">
        <f>IF(P55="",1,(VLOOKUP(P55,LOOKUP!$A$16:$B$21,2,FALSE)))</f>
        <v>4</v>
      </c>
      <c r="R55" s="74">
        <f t="shared" si="0"/>
        <v>4</v>
      </c>
      <c r="S55" s="108">
        <v>243</v>
      </c>
      <c r="T55" s="108">
        <v>81</v>
      </c>
      <c r="U55" s="108">
        <v>218</v>
      </c>
      <c r="X55" s="114">
        <v>218</v>
      </c>
      <c r="Y55" s="114"/>
      <c r="AA55" s="98" t="s">
        <v>87</v>
      </c>
      <c r="AB55" s="98" t="s">
        <v>69</v>
      </c>
      <c r="AC55" s="98">
        <v>2012</v>
      </c>
    </row>
    <row r="56" spans="1:38" ht="30" customHeight="1">
      <c r="A56" s="98" t="s">
        <v>21</v>
      </c>
      <c r="B56" s="98" t="s">
        <v>26</v>
      </c>
      <c r="C56" s="98" t="s">
        <v>23</v>
      </c>
      <c r="D56" s="98" t="s">
        <v>27</v>
      </c>
      <c r="E56" s="98" t="s">
        <v>1360</v>
      </c>
      <c r="G56" s="98" t="s">
        <v>121</v>
      </c>
      <c r="H56" s="98" t="s">
        <v>40</v>
      </c>
      <c r="J56" s="98" t="s">
        <v>1875</v>
      </c>
      <c r="K56" s="115">
        <v>41275</v>
      </c>
      <c r="L56" s="115" t="s">
        <v>41</v>
      </c>
      <c r="M56" s="100">
        <v>4</v>
      </c>
      <c r="N56" s="74">
        <f t="shared" si="1"/>
        <v>4</v>
      </c>
      <c r="O56" s="107">
        <v>41639</v>
      </c>
      <c r="P56" s="98" t="s">
        <v>48</v>
      </c>
      <c r="Q56" s="100">
        <f>IF(P56="",1,(VLOOKUP(P56,LOOKUP!$A$16:$B$21,2,FALSE)))</f>
        <v>4</v>
      </c>
      <c r="R56" s="74">
        <f t="shared" si="0"/>
        <v>4</v>
      </c>
      <c r="S56" s="108">
        <v>20</v>
      </c>
      <c r="T56" s="108">
        <v>10</v>
      </c>
      <c r="U56" s="108">
        <v>10</v>
      </c>
      <c r="X56" s="114">
        <v>10</v>
      </c>
      <c r="Y56" s="114"/>
      <c r="AA56" s="98" t="s">
        <v>87</v>
      </c>
      <c r="AB56" s="98" t="s">
        <v>69</v>
      </c>
      <c r="AC56" s="98">
        <v>2012</v>
      </c>
    </row>
    <row r="57" spans="1:38" ht="30" customHeight="1">
      <c r="A57" s="98" t="s">
        <v>88</v>
      </c>
      <c r="B57" s="98" t="s">
        <v>1115</v>
      </c>
      <c r="C57" s="98" t="s">
        <v>1116</v>
      </c>
      <c r="D57" s="98" t="s">
        <v>1117</v>
      </c>
      <c r="F57" s="98" t="s">
        <v>203</v>
      </c>
      <c r="G57" s="98" t="s">
        <v>197</v>
      </c>
      <c r="H57" s="98" t="s">
        <v>36</v>
      </c>
      <c r="I57" s="98" t="s">
        <v>37</v>
      </c>
      <c r="J57" s="98" t="s">
        <v>36</v>
      </c>
      <c r="K57" s="115">
        <v>41640</v>
      </c>
      <c r="L57" s="115" t="s">
        <v>177</v>
      </c>
      <c r="M57" s="100">
        <v>3</v>
      </c>
      <c r="N57" s="74">
        <f t="shared" si="1"/>
        <v>3</v>
      </c>
      <c r="O57" s="115">
        <v>42369</v>
      </c>
      <c r="P57" s="98" t="s">
        <v>48</v>
      </c>
      <c r="Q57" s="100">
        <f>IF(P57="",1,(VLOOKUP(P57,LOOKUP!$A$16:$B$21,2,FALSE)))</f>
        <v>4</v>
      </c>
      <c r="R57" s="74">
        <f t="shared" si="0"/>
        <v>4</v>
      </c>
      <c r="T57" s="108">
        <v>11</v>
      </c>
      <c r="U57" s="108">
        <v>0.2</v>
      </c>
      <c r="V57" s="108">
        <v>5.94</v>
      </c>
      <c r="W57" s="108">
        <v>3.96</v>
      </c>
      <c r="X57" s="102">
        <v>10.100000000000001</v>
      </c>
      <c r="Y57" s="114">
        <v>0</v>
      </c>
      <c r="Z57" s="108">
        <v>0</v>
      </c>
      <c r="AB57" s="98" t="s">
        <v>219</v>
      </c>
      <c r="AG57" s="98" t="s">
        <v>1115</v>
      </c>
      <c r="AH57" s="106">
        <v>40422</v>
      </c>
      <c r="AI57" s="112" t="s">
        <v>1270</v>
      </c>
    </row>
    <row r="58" spans="1:38" ht="30" customHeight="1">
      <c r="A58" s="98" t="s">
        <v>88</v>
      </c>
      <c r="B58" s="98" t="s">
        <v>1115</v>
      </c>
      <c r="C58" s="98" t="s">
        <v>1116</v>
      </c>
      <c r="D58" s="98" t="s">
        <v>1118</v>
      </c>
      <c r="F58" s="98" t="s">
        <v>474</v>
      </c>
      <c r="G58" s="98" t="s">
        <v>183</v>
      </c>
      <c r="H58" s="98" t="s">
        <v>36</v>
      </c>
      <c r="I58" s="98" t="s">
        <v>37</v>
      </c>
      <c r="J58" s="98" t="s">
        <v>36</v>
      </c>
      <c r="K58" s="115">
        <v>41275</v>
      </c>
      <c r="L58" s="115" t="s">
        <v>177</v>
      </c>
      <c r="M58" s="100">
        <v>3</v>
      </c>
      <c r="N58" s="74">
        <f t="shared" si="1"/>
        <v>3</v>
      </c>
      <c r="O58" s="115">
        <v>42735</v>
      </c>
      <c r="P58" s="98" t="s">
        <v>48</v>
      </c>
      <c r="Q58" s="100">
        <f>IF(P58="",1,(VLOOKUP(P58,LOOKUP!$A$16:$B$21,2,FALSE)))</f>
        <v>4</v>
      </c>
      <c r="R58" s="74">
        <f t="shared" si="0"/>
        <v>4</v>
      </c>
      <c r="T58" s="108">
        <v>20</v>
      </c>
      <c r="U58" s="108">
        <v>2.8</v>
      </c>
      <c r="V58" s="108">
        <v>9.98</v>
      </c>
      <c r="W58" s="108">
        <v>5.4</v>
      </c>
      <c r="X58" s="102">
        <v>18.18</v>
      </c>
      <c r="Y58" s="114">
        <v>0</v>
      </c>
      <c r="Z58" s="108">
        <v>0</v>
      </c>
      <c r="AB58" s="98" t="s">
        <v>219</v>
      </c>
      <c r="AG58" s="98" t="s">
        <v>1115</v>
      </c>
      <c r="AH58" s="106">
        <v>40422</v>
      </c>
      <c r="AI58" s="112" t="s">
        <v>1271</v>
      </c>
    </row>
    <row r="59" spans="1:38" ht="30" customHeight="1">
      <c r="A59" s="98" t="s">
        <v>88</v>
      </c>
      <c r="B59" s="98" t="s">
        <v>1115</v>
      </c>
      <c r="C59" s="98" t="s">
        <v>1116</v>
      </c>
      <c r="D59" s="98" t="s">
        <v>1119</v>
      </c>
      <c r="G59" s="98" t="s">
        <v>197</v>
      </c>
      <c r="H59" s="98" t="s">
        <v>36</v>
      </c>
      <c r="I59" s="98" t="s">
        <v>37</v>
      </c>
      <c r="J59" s="98" t="s">
        <v>36</v>
      </c>
      <c r="K59" s="115">
        <v>41275</v>
      </c>
      <c r="L59" s="115" t="s">
        <v>177</v>
      </c>
      <c r="M59" s="100">
        <v>3</v>
      </c>
      <c r="N59" s="74">
        <f t="shared" si="1"/>
        <v>3</v>
      </c>
      <c r="O59" s="115">
        <v>42004</v>
      </c>
      <c r="P59" s="98" t="s">
        <v>48</v>
      </c>
      <c r="Q59" s="100">
        <f>IF(P59="",1,(VLOOKUP(P59,LOOKUP!$A$16:$B$21,2,FALSE)))</f>
        <v>4</v>
      </c>
      <c r="R59" s="74">
        <f t="shared" si="0"/>
        <v>4</v>
      </c>
      <c r="T59" s="108">
        <v>1.8</v>
      </c>
      <c r="U59" s="108">
        <v>1.64</v>
      </c>
      <c r="V59" s="108">
        <v>0</v>
      </c>
      <c r="W59" s="108">
        <v>0</v>
      </c>
      <c r="X59" s="102">
        <v>1.64</v>
      </c>
      <c r="Y59" s="114">
        <v>0</v>
      </c>
      <c r="Z59" s="108">
        <v>0</v>
      </c>
      <c r="AB59" s="98" t="s">
        <v>219</v>
      </c>
      <c r="AG59" s="98" t="s">
        <v>1115</v>
      </c>
      <c r="AH59" s="106">
        <v>40422</v>
      </c>
      <c r="AI59" s="112" t="s">
        <v>1270</v>
      </c>
    </row>
    <row r="60" spans="1:38" ht="30" customHeight="1">
      <c r="A60" s="98" t="s">
        <v>88</v>
      </c>
      <c r="B60" s="98" t="s">
        <v>1115</v>
      </c>
      <c r="C60" s="98" t="s">
        <v>1116</v>
      </c>
      <c r="D60" s="98" t="s">
        <v>1120</v>
      </c>
      <c r="F60" s="98" t="s">
        <v>1243</v>
      </c>
      <c r="G60" s="98" t="s">
        <v>173</v>
      </c>
      <c r="H60" s="98" t="s">
        <v>36</v>
      </c>
      <c r="I60" s="98" t="s">
        <v>37</v>
      </c>
      <c r="J60" s="98" t="s">
        <v>36</v>
      </c>
      <c r="K60" s="115">
        <v>41275</v>
      </c>
      <c r="L60" s="115" t="s">
        <v>177</v>
      </c>
      <c r="M60" s="100">
        <v>3</v>
      </c>
      <c r="N60" s="74">
        <f t="shared" si="1"/>
        <v>3</v>
      </c>
      <c r="O60" s="115">
        <v>42004</v>
      </c>
      <c r="P60" s="98" t="s">
        <v>48</v>
      </c>
      <c r="Q60" s="100">
        <f>IF(P60="",1,(VLOOKUP(P60,LOOKUP!$A$16:$B$21,2,FALSE)))</f>
        <v>4</v>
      </c>
      <c r="R60" s="74">
        <f t="shared" si="0"/>
        <v>4</v>
      </c>
      <c r="T60" s="108">
        <v>5</v>
      </c>
      <c r="U60" s="108">
        <v>1.74</v>
      </c>
      <c r="V60" s="108">
        <v>2.85</v>
      </c>
      <c r="W60" s="108">
        <v>0</v>
      </c>
      <c r="X60" s="102">
        <v>4.59</v>
      </c>
      <c r="Y60" s="114">
        <v>0</v>
      </c>
      <c r="Z60" s="108">
        <v>0</v>
      </c>
      <c r="AB60" s="98" t="s">
        <v>219</v>
      </c>
      <c r="AG60" s="98" t="s">
        <v>1115</v>
      </c>
      <c r="AH60" s="106">
        <v>40422</v>
      </c>
      <c r="AI60" s="112" t="s">
        <v>1272</v>
      </c>
    </row>
    <row r="61" spans="1:38" ht="30" customHeight="1">
      <c r="A61" s="98" t="s">
        <v>88</v>
      </c>
      <c r="B61" s="98" t="s">
        <v>1115</v>
      </c>
      <c r="C61" s="98" t="s">
        <v>1121</v>
      </c>
      <c r="D61" s="98" t="s">
        <v>1122</v>
      </c>
      <c r="F61" s="98" t="s">
        <v>519</v>
      </c>
      <c r="G61" s="98" t="s">
        <v>185</v>
      </c>
      <c r="H61" s="98" t="s">
        <v>36</v>
      </c>
      <c r="I61" s="98" t="s">
        <v>37</v>
      </c>
      <c r="J61" s="98" t="s">
        <v>36</v>
      </c>
      <c r="K61" s="115">
        <v>40544</v>
      </c>
      <c r="L61" s="115" t="s">
        <v>38</v>
      </c>
      <c r="M61" s="100">
        <v>4</v>
      </c>
      <c r="N61" s="74">
        <f t="shared" si="1"/>
        <v>4</v>
      </c>
      <c r="O61" s="115">
        <v>41639</v>
      </c>
      <c r="P61" s="98" t="s">
        <v>48</v>
      </c>
      <c r="Q61" s="100">
        <f>IF(P61="",1,(VLOOKUP(P61,LOOKUP!$A$16:$B$21,2,FALSE)))</f>
        <v>4</v>
      </c>
      <c r="R61" s="74">
        <f t="shared" si="0"/>
        <v>4</v>
      </c>
      <c r="T61" s="108">
        <v>5.5</v>
      </c>
      <c r="U61" s="108">
        <v>0.48</v>
      </c>
      <c r="V61" s="108">
        <v>0</v>
      </c>
      <c r="W61" s="108">
        <v>0</v>
      </c>
      <c r="X61" s="102">
        <v>0.48</v>
      </c>
      <c r="Y61" s="114">
        <v>0</v>
      </c>
      <c r="Z61" s="108">
        <v>0</v>
      </c>
      <c r="AB61" s="98" t="s">
        <v>219</v>
      </c>
      <c r="AG61" s="98" t="s">
        <v>1115</v>
      </c>
      <c r="AH61" s="106">
        <v>40422</v>
      </c>
      <c r="AI61" s="112" t="s">
        <v>1273</v>
      </c>
    </row>
    <row r="62" spans="1:38" ht="30" customHeight="1">
      <c r="A62" s="98" t="s">
        <v>88</v>
      </c>
      <c r="B62" s="98" t="s">
        <v>1115</v>
      </c>
      <c r="C62" s="98" t="s">
        <v>1121</v>
      </c>
      <c r="D62" s="98" t="s">
        <v>1123</v>
      </c>
      <c r="F62" s="98" t="s">
        <v>170</v>
      </c>
      <c r="G62" s="98" t="s">
        <v>171</v>
      </c>
      <c r="H62" s="98" t="s">
        <v>36</v>
      </c>
      <c r="I62" s="98" t="s">
        <v>37</v>
      </c>
      <c r="J62" s="98" t="s">
        <v>36</v>
      </c>
      <c r="K62" s="115">
        <v>40544</v>
      </c>
      <c r="L62" s="115" t="s">
        <v>38</v>
      </c>
      <c r="M62" s="100">
        <v>4</v>
      </c>
      <c r="N62" s="74">
        <f t="shared" si="1"/>
        <v>4</v>
      </c>
      <c r="O62" s="115">
        <v>41639</v>
      </c>
      <c r="P62" s="98" t="s">
        <v>48</v>
      </c>
      <c r="Q62" s="100">
        <f>IF(P62="",1,(VLOOKUP(P62,LOOKUP!$A$16:$B$21,2,FALSE)))</f>
        <v>4</v>
      </c>
      <c r="R62" s="74">
        <f t="shared" si="0"/>
        <v>4</v>
      </c>
      <c r="T62" s="108">
        <v>10</v>
      </c>
      <c r="U62" s="108">
        <v>0.61</v>
      </c>
      <c r="V62" s="108">
        <v>0</v>
      </c>
      <c r="W62" s="108">
        <v>0</v>
      </c>
      <c r="X62" s="102">
        <v>0.61</v>
      </c>
      <c r="Y62" s="114">
        <v>0</v>
      </c>
      <c r="Z62" s="108">
        <v>0</v>
      </c>
      <c r="AB62" s="98" t="s">
        <v>219</v>
      </c>
      <c r="AG62" s="98" t="s">
        <v>1115</v>
      </c>
      <c r="AH62" s="106">
        <v>40422</v>
      </c>
      <c r="AI62" s="112" t="s">
        <v>1274</v>
      </c>
    </row>
    <row r="63" spans="1:38" ht="30" customHeight="1">
      <c r="A63" s="98" t="s">
        <v>88</v>
      </c>
      <c r="B63" s="98" t="s">
        <v>1115</v>
      </c>
      <c r="C63" s="98" t="s">
        <v>1121</v>
      </c>
      <c r="D63" s="98" t="s">
        <v>1124</v>
      </c>
      <c r="F63" s="98" t="s">
        <v>1244</v>
      </c>
      <c r="G63" s="98" t="s">
        <v>185</v>
      </c>
      <c r="H63" s="98" t="s">
        <v>36</v>
      </c>
      <c r="I63" s="98" t="s">
        <v>37</v>
      </c>
      <c r="J63" s="98" t="s">
        <v>36</v>
      </c>
      <c r="K63" s="115">
        <v>40544</v>
      </c>
      <c r="L63" s="115" t="s">
        <v>38</v>
      </c>
      <c r="M63" s="100">
        <v>4</v>
      </c>
      <c r="N63" s="74">
        <f t="shared" si="1"/>
        <v>4</v>
      </c>
      <c r="O63" s="115">
        <v>42004</v>
      </c>
      <c r="P63" s="98" t="s">
        <v>48</v>
      </c>
      <c r="Q63" s="100">
        <f>IF(P63="",1,(VLOOKUP(P63,LOOKUP!$A$16:$B$21,2,FALSE)))</f>
        <v>4</v>
      </c>
      <c r="R63" s="74">
        <f t="shared" si="0"/>
        <v>4</v>
      </c>
      <c r="T63" s="108">
        <v>53.96</v>
      </c>
      <c r="U63" s="108">
        <v>19.61</v>
      </c>
      <c r="V63" s="108">
        <v>3.36</v>
      </c>
      <c r="W63" s="108">
        <v>0</v>
      </c>
      <c r="X63" s="102">
        <v>22.97</v>
      </c>
      <c r="Y63" s="114">
        <v>0</v>
      </c>
      <c r="Z63" s="108">
        <v>0</v>
      </c>
      <c r="AB63" s="98" t="s">
        <v>219</v>
      </c>
      <c r="AG63" s="98" t="s">
        <v>1115</v>
      </c>
      <c r="AH63" s="106">
        <v>40422</v>
      </c>
      <c r="AI63" s="112" t="s">
        <v>1275</v>
      </c>
    </row>
    <row r="64" spans="1:38" ht="30" customHeight="1">
      <c r="A64" s="98" t="s">
        <v>88</v>
      </c>
      <c r="B64" s="98" t="s">
        <v>1115</v>
      </c>
      <c r="C64" s="98" t="s">
        <v>1121</v>
      </c>
      <c r="D64" s="98" t="s">
        <v>1125</v>
      </c>
      <c r="F64" s="98" t="s">
        <v>1244</v>
      </c>
      <c r="G64" s="98" t="s">
        <v>185</v>
      </c>
      <c r="H64" s="98" t="s">
        <v>36</v>
      </c>
      <c r="I64" s="98" t="s">
        <v>37</v>
      </c>
      <c r="J64" s="98" t="s">
        <v>36</v>
      </c>
      <c r="K64" s="115">
        <v>40544</v>
      </c>
      <c r="L64" s="115" t="s">
        <v>38</v>
      </c>
      <c r="M64" s="100">
        <v>4</v>
      </c>
      <c r="N64" s="74">
        <f t="shared" si="1"/>
        <v>4</v>
      </c>
      <c r="O64" s="115">
        <v>41639</v>
      </c>
      <c r="P64" s="98" t="s">
        <v>48</v>
      </c>
      <c r="Q64" s="100">
        <f>IF(P64="",1,(VLOOKUP(P64,LOOKUP!$A$16:$B$21,2,FALSE)))</f>
        <v>4</v>
      </c>
      <c r="R64" s="74">
        <f t="shared" si="0"/>
        <v>4</v>
      </c>
      <c r="T64" s="108">
        <v>21</v>
      </c>
      <c r="U64" s="108">
        <v>4.0199999999999996</v>
      </c>
      <c r="V64" s="108">
        <v>0</v>
      </c>
      <c r="W64" s="108">
        <v>0</v>
      </c>
      <c r="X64" s="102">
        <v>4.0199999999999996</v>
      </c>
      <c r="Y64" s="114">
        <v>0</v>
      </c>
      <c r="Z64" s="108">
        <v>0</v>
      </c>
      <c r="AB64" s="98" t="s">
        <v>219</v>
      </c>
      <c r="AG64" s="98" t="s">
        <v>1115</v>
      </c>
      <c r="AH64" s="106">
        <v>40422</v>
      </c>
      <c r="AI64" s="112" t="s">
        <v>1275</v>
      </c>
    </row>
    <row r="65" spans="1:35" ht="30" customHeight="1">
      <c r="A65" s="98" t="s">
        <v>88</v>
      </c>
      <c r="B65" s="98" t="s">
        <v>1115</v>
      </c>
      <c r="C65" s="98" t="s">
        <v>1121</v>
      </c>
      <c r="D65" s="98" t="s">
        <v>1126</v>
      </c>
      <c r="F65" s="98" t="s">
        <v>462</v>
      </c>
      <c r="G65" s="98" t="s">
        <v>173</v>
      </c>
      <c r="H65" s="98" t="s">
        <v>36</v>
      </c>
      <c r="I65" s="98" t="s">
        <v>37</v>
      </c>
      <c r="J65" s="98" t="s">
        <v>36</v>
      </c>
      <c r="K65" s="115">
        <v>40909</v>
      </c>
      <c r="L65" s="115" t="s">
        <v>38</v>
      </c>
      <c r="M65" s="100">
        <v>4</v>
      </c>
      <c r="N65" s="74">
        <f t="shared" si="1"/>
        <v>4</v>
      </c>
      <c r="O65" s="115">
        <v>42004</v>
      </c>
      <c r="P65" s="98" t="s">
        <v>48</v>
      </c>
      <c r="Q65" s="100">
        <f>IF(P65="",1,(VLOOKUP(P65,LOOKUP!$A$16:$B$21,2,FALSE)))</f>
        <v>4</v>
      </c>
      <c r="R65" s="74">
        <f t="shared" ref="R65:R128" si="2">Q65</f>
        <v>4</v>
      </c>
      <c r="T65" s="108">
        <v>45</v>
      </c>
      <c r="U65" s="108">
        <v>23.65</v>
      </c>
      <c r="V65" s="108">
        <v>0.22</v>
      </c>
      <c r="W65" s="108">
        <v>0</v>
      </c>
      <c r="X65" s="102">
        <v>23.869999999999997</v>
      </c>
      <c r="Y65" s="114">
        <v>0</v>
      </c>
      <c r="Z65" s="108">
        <v>0</v>
      </c>
      <c r="AB65" s="98" t="s">
        <v>219</v>
      </c>
      <c r="AG65" s="98" t="s">
        <v>1115</v>
      </c>
      <c r="AH65" s="106">
        <v>40422</v>
      </c>
      <c r="AI65" s="112" t="s">
        <v>1272</v>
      </c>
    </row>
    <row r="66" spans="1:35" ht="30" customHeight="1">
      <c r="A66" s="98" t="s">
        <v>88</v>
      </c>
      <c r="B66" s="98" t="s">
        <v>1115</v>
      </c>
      <c r="C66" s="98" t="s">
        <v>1121</v>
      </c>
      <c r="D66" s="98" t="s">
        <v>1127</v>
      </c>
      <c r="F66" s="98" t="s">
        <v>1245</v>
      </c>
      <c r="G66" s="98" t="s">
        <v>176</v>
      </c>
      <c r="H66" s="98" t="s">
        <v>36</v>
      </c>
      <c r="I66" s="98" t="s">
        <v>37</v>
      </c>
      <c r="J66" s="98" t="s">
        <v>36</v>
      </c>
      <c r="K66" s="115">
        <v>40909</v>
      </c>
      <c r="L66" s="115" t="s">
        <v>38</v>
      </c>
      <c r="M66" s="100">
        <v>4</v>
      </c>
      <c r="N66" s="74">
        <f t="shared" si="1"/>
        <v>4</v>
      </c>
      <c r="O66" s="115">
        <v>42004</v>
      </c>
      <c r="P66" s="98" t="s">
        <v>48</v>
      </c>
      <c r="Q66" s="100">
        <f>IF(P66="",1,(VLOOKUP(P66,LOOKUP!$A$16:$B$21,2,FALSE)))</f>
        <v>4</v>
      </c>
      <c r="R66" s="74">
        <f t="shared" si="2"/>
        <v>4</v>
      </c>
      <c r="T66" s="108">
        <v>35</v>
      </c>
      <c r="U66" s="108">
        <v>21.48</v>
      </c>
      <c r="V66" s="108">
        <v>4.84</v>
      </c>
      <c r="W66" s="108">
        <v>0</v>
      </c>
      <c r="X66" s="102">
        <v>26.32</v>
      </c>
      <c r="Y66" s="114">
        <v>0</v>
      </c>
      <c r="Z66" s="108">
        <v>0</v>
      </c>
      <c r="AB66" s="98" t="s">
        <v>219</v>
      </c>
      <c r="AG66" s="98" t="s">
        <v>1115</v>
      </c>
      <c r="AH66" s="106">
        <v>40422</v>
      </c>
      <c r="AI66" s="112" t="s">
        <v>1276</v>
      </c>
    </row>
    <row r="67" spans="1:35" ht="30" customHeight="1">
      <c r="A67" s="98" t="s">
        <v>88</v>
      </c>
      <c r="B67" s="98" t="s">
        <v>1115</v>
      </c>
      <c r="C67" s="98" t="s">
        <v>1121</v>
      </c>
      <c r="D67" s="98" t="s">
        <v>1128</v>
      </c>
      <c r="F67" s="98" t="s">
        <v>841</v>
      </c>
      <c r="G67" s="98" t="s">
        <v>185</v>
      </c>
      <c r="H67" s="98" t="s">
        <v>36</v>
      </c>
      <c r="I67" s="98" t="s">
        <v>37</v>
      </c>
      <c r="J67" s="98" t="s">
        <v>36</v>
      </c>
      <c r="K67" s="115">
        <v>40544</v>
      </c>
      <c r="L67" s="115" t="s">
        <v>38</v>
      </c>
      <c r="M67" s="100">
        <v>4</v>
      </c>
      <c r="N67" s="74">
        <f t="shared" ref="N67:N130" si="3">M67</f>
        <v>4</v>
      </c>
      <c r="O67" s="115">
        <v>42004</v>
      </c>
      <c r="P67" s="98" t="s">
        <v>48</v>
      </c>
      <c r="Q67" s="100">
        <f>IF(P67="",1,(VLOOKUP(P67,LOOKUP!$A$16:$B$21,2,FALSE)))</f>
        <v>4</v>
      </c>
      <c r="R67" s="74">
        <f t="shared" si="2"/>
        <v>4</v>
      </c>
      <c r="T67" s="108">
        <v>2</v>
      </c>
      <c r="U67" s="108">
        <v>0.66</v>
      </c>
      <c r="V67" s="108">
        <v>0</v>
      </c>
      <c r="W67" s="108">
        <v>0</v>
      </c>
      <c r="X67" s="102">
        <v>0.66</v>
      </c>
      <c r="Y67" s="114">
        <v>0</v>
      </c>
      <c r="Z67" s="108">
        <v>0</v>
      </c>
      <c r="AB67" s="98" t="s">
        <v>219</v>
      </c>
      <c r="AG67" s="98" t="s">
        <v>1115</v>
      </c>
      <c r="AH67" s="106">
        <v>40422</v>
      </c>
      <c r="AI67" s="112" t="s">
        <v>1277</v>
      </c>
    </row>
    <row r="68" spans="1:35" ht="30" customHeight="1">
      <c r="A68" s="98" t="s">
        <v>88</v>
      </c>
      <c r="B68" s="98" t="s">
        <v>1115</v>
      </c>
      <c r="C68" s="98" t="s">
        <v>1121</v>
      </c>
      <c r="D68" s="98" t="s">
        <v>1129</v>
      </c>
      <c r="F68" s="98" t="s">
        <v>209</v>
      </c>
      <c r="G68" s="98" t="s">
        <v>199</v>
      </c>
      <c r="H68" s="98" t="s">
        <v>36</v>
      </c>
      <c r="I68" s="98" t="s">
        <v>37</v>
      </c>
      <c r="J68" s="98" t="s">
        <v>36</v>
      </c>
      <c r="K68" s="115">
        <v>40179</v>
      </c>
      <c r="L68" s="115" t="s">
        <v>38</v>
      </c>
      <c r="M68" s="100">
        <v>4</v>
      </c>
      <c r="N68" s="74">
        <f t="shared" si="3"/>
        <v>4</v>
      </c>
      <c r="O68" s="115">
        <v>42369</v>
      </c>
      <c r="P68" s="98" t="s">
        <v>48</v>
      </c>
      <c r="Q68" s="100">
        <f>IF(P68="",1,(VLOOKUP(P68,LOOKUP!$A$16:$B$21,2,FALSE)))</f>
        <v>4</v>
      </c>
      <c r="R68" s="74">
        <f t="shared" si="2"/>
        <v>4</v>
      </c>
      <c r="T68" s="108">
        <v>25.7</v>
      </c>
      <c r="U68" s="108">
        <v>6.3</v>
      </c>
      <c r="V68" s="108">
        <v>2.99</v>
      </c>
      <c r="W68" s="108">
        <v>0.02</v>
      </c>
      <c r="X68" s="102">
        <v>9.3099999999999987</v>
      </c>
      <c r="Y68" s="114">
        <v>0</v>
      </c>
      <c r="Z68" s="108">
        <v>0</v>
      </c>
      <c r="AB68" s="98" t="s">
        <v>219</v>
      </c>
      <c r="AG68" s="98" t="s">
        <v>1115</v>
      </c>
      <c r="AH68" s="106">
        <v>40422</v>
      </c>
      <c r="AI68" s="112" t="s">
        <v>1278</v>
      </c>
    </row>
    <row r="69" spans="1:35" ht="30" customHeight="1">
      <c r="A69" s="98" t="s">
        <v>88</v>
      </c>
      <c r="B69" s="98" t="s">
        <v>1115</v>
      </c>
      <c r="C69" s="98" t="s">
        <v>1121</v>
      </c>
      <c r="D69" s="98" t="s">
        <v>1130</v>
      </c>
      <c r="F69" s="98" t="s">
        <v>1246</v>
      </c>
      <c r="G69" s="98" t="s">
        <v>35</v>
      </c>
      <c r="H69" s="98" t="s">
        <v>36</v>
      </c>
      <c r="I69" s="98" t="s">
        <v>37</v>
      </c>
      <c r="J69" s="98" t="s">
        <v>36</v>
      </c>
      <c r="K69" s="115">
        <v>39814</v>
      </c>
      <c r="L69" s="115" t="s">
        <v>38</v>
      </c>
      <c r="M69" s="100">
        <v>4</v>
      </c>
      <c r="N69" s="74">
        <f t="shared" si="3"/>
        <v>4</v>
      </c>
      <c r="O69" s="115">
        <v>41639</v>
      </c>
      <c r="P69" s="98" t="s">
        <v>48</v>
      </c>
      <c r="Q69" s="100">
        <f>IF(P69="",1,(VLOOKUP(P69,LOOKUP!$A$16:$B$21,2,FALSE)))</f>
        <v>4</v>
      </c>
      <c r="R69" s="74">
        <f t="shared" si="2"/>
        <v>4</v>
      </c>
      <c r="T69" s="108">
        <v>23</v>
      </c>
      <c r="U69" s="108">
        <v>1.19</v>
      </c>
      <c r="V69" s="108">
        <v>0</v>
      </c>
      <c r="W69" s="108">
        <v>0</v>
      </c>
      <c r="X69" s="102">
        <v>1.19</v>
      </c>
      <c r="Y69" s="114">
        <v>0</v>
      </c>
      <c r="Z69" s="108">
        <v>0</v>
      </c>
      <c r="AB69" s="98" t="s">
        <v>219</v>
      </c>
      <c r="AG69" s="98" t="s">
        <v>1115</v>
      </c>
      <c r="AH69" s="106">
        <v>40422</v>
      </c>
      <c r="AI69" s="112" t="s">
        <v>1279</v>
      </c>
    </row>
    <row r="70" spans="1:35" ht="30" customHeight="1">
      <c r="A70" s="98" t="s">
        <v>88</v>
      </c>
      <c r="B70" s="98" t="s">
        <v>1115</v>
      </c>
      <c r="C70" s="98" t="s">
        <v>1121</v>
      </c>
      <c r="D70" s="98" t="s">
        <v>1131</v>
      </c>
      <c r="F70" s="98" t="s">
        <v>1247</v>
      </c>
      <c r="G70" s="98" t="s">
        <v>176</v>
      </c>
      <c r="H70" s="98" t="s">
        <v>36</v>
      </c>
      <c r="I70" s="98" t="s">
        <v>37</v>
      </c>
      <c r="J70" s="98" t="s">
        <v>36</v>
      </c>
      <c r="K70" s="115">
        <v>40909</v>
      </c>
      <c r="L70" s="115" t="s">
        <v>38</v>
      </c>
      <c r="M70" s="100">
        <v>4</v>
      </c>
      <c r="N70" s="74">
        <f t="shared" si="3"/>
        <v>4</v>
      </c>
      <c r="O70" s="115">
        <v>41639</v>
      </c>
      <c r="P70" s="98" t="s">
        <v>48</v>
      </c>
      <c r="Q70" s="100">
        <f>IF(P70="",1,(VLOOKUP(P70,LOOKUP!$A$16:$B$21,2,FALSE)))</f>
        <v>4</v>
      </c>
      <c r="R70" s="74">
        <f t="shared" si="2"/>
        <v>4</v>
      </c>
      <c r="T70" s="108">
        <v>2.97</v>
      </c>
      <c r="U70" s="108">
        <v>0.81</v>
      </c>
      <c r="V70" s="108">
        <v>0</v>
      </c>
      <c r="W70" s="108">
        <v>0</v>
      </c>
      <c r="X70" s="102">
        <v>0.81</v>
      </c>
      <c r="Y70" s="114">
        <v>0</v>
      </c>
      <c r="Z70" s="108">
        <v>0</v>
      </c>
      <c r="AB70" s="98" t="s">
        <v>219</v>
      </c>
      <c r="AG70" s="98" t="s">
        <v>1115</v>
      </c>
      <c r="AH70" s="106">
        <v>40422</v>
      </c>
      <c r="AI70" s="112" t="s">
        <v>1280</v>
      </c>
    </row>
    <row r="71" spans="1:35" ht="30" customHeight="1">
      <c r="A71" s="98" t="s">
        <v>88</v>
      </c>
      <c r="B71" s="98" t="s">
        <v>1115</v>
      </c>
      <c r="C71" s="98" t="s">
        <v>1121</v>
      </c>
      <c r="D71" s="98" t="s">
        <v>1132</v>
      </c>
      <c r="F71" s="98" t="s">
        <v>1248</v>
      </c>
      <c r="G71" s="98" t="s">
        <v>185</v>
      </c>
      <c r="H71" s="98" t="s">
        <v>36</v>
      </c>
      <c r="I71" s="98" t="s">
        <v>37</v>
      </c>
      <c r="J71" s="98" t="s">
        <v>36</v>
      </c>
      <c r="K71" s="107">
        <v>39814</v>
      </c>
      <c r="L71" s="107" t="s">
        <v>38</v>
      </c>
      <c r="M71" s="100">
        <v>4</v>
      </c>
      <c r="N71" s="74">
        <f t="shared" si="3"/>
        <v>4</v>
      </c>
      <c r="O71" s="115">
        <v>41639</v>
      </c>
      <c r="P71" s="98" t="s">
        <v>48</v>
      </c>
      <c r="Q71" s="100">
        <f>IF(P71="",1,(VLOOKUP(P71,LOOKUP!$A$16:$B$21,2,FALSE)))</f>
        <v>4</v>
      </c>
      <c r="R71" s="74">
        <f t="shared" si="2"/>
        <v>4</v>
      </c>
      <c r="T71" s="108">
        <v>2</v>
      </c>
      <c r="U71" s="108">
        <v>0.18</v>
      </c>
      <c r="V71" s="108">
        <v>0</v>
      </c>
      <c r="W71" s="108">
        <v>0</v>
      </c>
      <c r="X71" s="102">
        <v>0.18</v>
      </c>
      <c r="Y71" s="114">
        <v>0</v>
      </c>
      <c r="Z71" s="108">
        <v>0</v>
      </c>
      <c r="AB71" s="98" t="s">
        <v>219</v>
      </c>
      <c r="AG71" s="98" t="s">
        <v>1115</v>
      </c>
      <c r="AH71" s="106">
        <v>40422</v>
      </c>
      <c r="AI71" s="112" t="s">
        <v>1281</v>
      </c>
    </row>
    <row r="72" spans="1:35" ht="30" customHeight="1">
      <c r="A72" s="98" t="s">
        <v>88</v>
      </c>
      <c r="B72" s="98" t="s">
        <v>1115</v>
      </c>
      <c r="C72" s="98" t="s">
        <v>1121</v>
      </c>
      <c r="D72" s="98" t="s">
        <v>1133</v>
      </c>
      <c r="F72" s="98" t="s">
        <v>481</v>
      </c>
      <c r="G72" s="98" t="s">
        <v>176</v>
      </c>
      <c r="H72" s="98" t="s">
        <v>36</v>
      </c>
      <c r="I72" s="98" t="s">
        <v>37</v>
      </c>
      <c r="J72" s="98" t="s">
        <v>36</v>
      </c>
      <c r="K72" s="115">
        <v>40544</v>
      </c>
      <c r="L72" s="115" t="s">
        <v>38</v>
      </c>
      <c r="M72" s="100">
        <v>4</v>
      </c>
      <c r="N72" s="74">
        <f t="shared" si="3"/>
        <v>4</v>
      </c>
      <c r="O72" s="115">
        <v>42004</v>
      </c>
      <c r="P72" s="98" t="s">
        <v>48</v>
      </c>
      <c r="Q72" s="100">
        <f>IF(P72="",1,(VLOOKUP(P72,LOOKUP!$A$16:$B$21,2,FALSE)))</f>
        <v>4</v>
      </c>
      <c r="R72" s="74">
        <f t="shared" si="2"/>
        <v>4</v>
      </c>
      <c r="T72" s="108">
        <v>1</v>
      </c>
      <c r="U72" s="108">
        <v>0.24</v>
      </c>
      <c r="V72" s="108">
        <v>0.04</v>
      </c>
      <c r="W72" s="108">
        <v>0</v>
      </c>
      <c r="X72" s="102">
        <v>0.27999999999999997</v>
      </c>
      <c r="Y72" s="114">
        <v>0</v>
      </c>
      <c r="Z72" s="108">
        <v>0</v>
      </c>
      <c r="AB72" s="98" t="s">
        <v>219</v>
      </c>
      <c r="AG72" s="98" t="s">
        <v>1115</v>
      </c>
      <c r="AH72" s="106">
        <v>40422</v>
      </c>
      <c r="AI72" s="112" t="s">
        <v>1276</v>
      </c>
    </row>
    <row r="73" spans="1:35" ht="30" customHeight="1">
      <c r="A73" s="98" t="s">
        <v>88</v>
      </c>
      <c r="B73" s="98" t="s">
        <v>1115</v>
      </c>
      <c r="C73" s="98" t="s">
        <v>1121</v>
      </c>
      <c r="D73" s="98" t="s">
        <v>1134</v>
      </c>
      <c r="F73" s="98" t="s">
        <v>449</v>
      </c>
      <c r="G73" s="98" t="s">
        <v>197</v>
      </c>
      <c r="H73" s="98" t="s">
        <v>36</v>
      </c>
      <c r="I73" s="98" t="s">
        <v>37</v>
      </c>
      <c r="J73" s="98" t="s">
        <v>36</v>
      </c>
      <c r="K73" s="115">
        <v>39448</v>
      </c>
      <c r="L73" s="115" t="s">
        <v>38</v>
      </c>
      <c r="M73" s="100">
        <v>4</v>
      </c>
      <c r="N73" s="74">
        <f t="shared" si="3"/>
        <v>4</v>
      </c>
      <c r="O73" s="115">
        <v>42004</v>
      </c>
      <c r="P73" s="98" t="s">
        <v>48</v>
      </c>
      <c r="Q73" s="100">
        <f>IF(P73="",1,(VLOOKUP(P73,LOOKUP!$A$16:$B$21,2,FALSE)))</f>
        <v>4</v>
      </c>
      <c r="R73" s="74">
        <f t="shared" si="2"/>
        <v>4</v>
      </c>
      <c r="T73" s="108">
        <v>25</v>
      </c>
      <c r="U73" s="108">
        <v>1.5</v>
      </c>
      <c r="V73" s="108">
        <v>0</v>
      </c>
      <c r="W73" s="108">
        <v>0</v>
      </c>
      <c r="X73" s="102">
        <v>1.5</v>
      </c>
      <c r="Y73" s="114">
        <v>0</v>
      </c>
      <c r="Z73" s="108">
        <v>0</v>
      </c>
      <c r="AB73" s="98" t="s">
        <v>219</v>
      </c>
      <c r="AG73" s="98" t="s">
        <v>1115</v>
      </c>
      <c r="AH73" s="106">
        <v>40422</v>
      </c>
      <c r="AI73" s="112" t="s">
        <v>1282</v>
      </c>
    </row>
    <row r="74" spans="1:35" ht="30" customHeight="1">
      <c r="A74" s="98" t="s">
        <v>88</v>
      </c>
      <c r="B74" s="98" t="s">
        <v>1115</v>
      </c>
      <c r="C74" s="98" t="s">
        <v>1121</v>
      </c>
      <c r="D74" s="98" t="s">
        <v>1135</v>
      </c>
      <c r="F74" s="98" t="s">
        <v>1249</v>
      </c>
      <c r="G74" s="98" t="s">
        <v>183</v>
      </c>
      <c r="H74" s="98" t="s">
        <v>36</v>
      </c>
      <c r="I74" s="98" t="s">
        <v>37</v>
      </c>
      <c r="J74" s="98" t="s">
        <v>36</v>
      </c>
      <c r="K74" s="115">
        <v>40909</v>
      </c>
      <c r="L74" s="115" t="s">
        <v>38</v>
      </c>
      <c r="M74" s="100">
        <v>4</v>
      </c>
      <c r="N74" s="74">
        <f t="shared" si="3"/>
        <v>4</v>
      </c>
      <c r="O74" s="115">
        <v>41639</v>
      </c>
      <c r="P74" s="98" t="s">
        <v>48</v>
      </c>
      <c r="Q74" s="100">
        <f>IF(P74="",1,(VLOOKUP(P74,LOOKUP!$A$16:$B$21,2,FALSE)))</f>
        <v>4</v>
      </c>
      <c r="R74" s="74">
        <f t="shared" si="2"/>
        <v>4</v>
      </c>
      <c r="T74" s="108">
        <v>24</v>
      </c>
      <c r="U74" s="108">
        <v>7.15</v>
      </c>
      <c r="V74" s="108">
        <v>0</v>
      </c>
      <c r="W74" s="108">
        <v>0</v>
      </c>
      <c r="X74" s="102">
        <v>7.15</v>
      </c>
      <c r="Y74" s="114">
        <v>0</v>
      </c>
      <c r="Z74" s="108">
        <v>0</v>
      </c>
      <c r="AB74" s="98" t="s">
        <v>219</v>
      </c>
      <c r="AG74" s="98" t="s">
        <v>1115</v>
      </c>
      <c r="AH74" s="106">
        <v>40422</v>
      </c>
      <c r="AI74" s="112" t="s">
        <v>1283</v>
      </c>
    </row>
    <row r="75" spans="1:35" ht="30" customHeight="1">
      <c r="A75" s="98" t="s">
        <v>88</v>
      </c>
      <c r="B75" s="98" t="s">
        <v>1115</v>
      </c>
      <c r="C75" s="98" t="s">
        <v>1121</v>
      </c>
      <c r="D75" s="98" t="s">
        <v>1136</v>
      </c>
      <c r="F75" s="98" t="s">
        <v>417</v>
      </c>
      <c r="G75" s="98" t="s">
        <v>199</v>
      </c>
      <c r="H75" s="98" t="s">
        <v>36</v>
      </c>
      <c r="I75" s="98" t="s">
        <v>37</v>
      </c>
      <c r="J75" s="98" t="s">
        <v>36</v>
      </c>
      <c r="K75" s="115">
        <v>40544</v>
      </c>
      <c r="L75" s="115" t="s">
        <v>38</v>
      </c>
      <c r="M75" s="100">
        <v>4</v>
      </c>
      <c r="N75" s="74">
        <f t="shared" si="3"/>
        <v>4</v>
      </c>
      <c r="O75" s="115">
        <v>41639</v>
      </c>
      <c r="P75" s="98" t="s">
        <v>48</v>
      </c>
      <c r="Q75" s="100">
        <f>IF(P75="",1,(VLOOKUP(P75,LOOKUP!$A$16:$B$21,2,FALSE)))</f>
        <v>4</v>
      </c>
      <c r="R75" s="74">
        <f t="shared" si="2"/>
        <v>4</v>
      </c>
      <c r="T75" s="108">
        <v>10</v>
      </c>
      <c r="U75" s="108">
        <v>1.1200000000000001</v>
      </c>
      <c r="V75" s="108">
        <v>0</v>
      </c>
      <c r="W75" s="108">
        <v>0</v>
      </c>
      <c r="X75" s="102">
        <v>1.1200000000000001</v>
      </c>
      <c r="Y75" s="114">
        <v>0</v>
      </c>
      <c r="Z75" s="108">
        <v>0</v>
      </c>
      <c r="AB75" s="98" t="s">
        <v>219</v>
      </c>
      <c r="AG75" s="98" t="s">
        <v>1115</v>
      </c>
      <c r="AH75" s="106">
        <v>40422</v>
      </c>
      <c r="AI75" s="112" t="s">
        <v>1284</v>
      </c>
    </row>
    <row r="76" spans="1:35" ht="30" customHeight="1">
      <c r="A76" s="98" t="s">
        <v>88</v>
      </c>
      <c r="B76" s="98" t="s">
        <v>1115</v>
      </c>
      <c r="C76" s="98" t="s">
        <v>1121</v>
      </c>
      <c r="D76" s="98" t="s">
        <v>1137</v>
      </c>
      <c r="G76" s="98" t="s">
        <v>173</v>
      </c>
      <c r="H76" s="98" t="s">
        <v>36</v>
      </c>
      <c r="I76" s="98" t="s">
        <v>37</v>
      </c>
      <c r="J76" s="98" t="s">
        <v>36</v>
      </c>
      <c r="K76" s="115">
        <v>40179</v>
      </c>
      <c r="L76" s="115" t="s">
        <v>38</v>
      </c>
      <c r="M76" s="100">
        <v>4</v>
      </c>
      <c r="N76" s="74">
        <f t="shared" si="3"/>
        <v>4</v>
      </c>
      <c r="O76" s="115">
        <v>41639</v>
      </c>
      <c r="P76" s="98" t="s">
        <v>48</v>
      </c>
      <c r="Q76" s="100">
        <f>IF(P76="",1,(VLOOKUP(P76,LOOKUP!$A$16:$B$21,2,FALSE)))</f>
        <v>4</v>
      </c>
      <c r="R76" s="74">
        <f t="shared" si="2"/>
        <v>4</v>
      </c>
      <c r="T76" s="108">
        <v>9.6</v>
      </c>
      <c r="U76" s="108">
        <v>0.6</v>
      </c>
      <c r="V76" s="108">
        <v>0</v>
      </c>
      <c r="W76" s="108">
        <v>0</v>
      </c>
      <c r="X76" s="102">
        <v>0.6</v>
      </c>
      <c r="Y76" s="114">
        <v>0</v>
      </c>
      <c r="Z76" s="108">
        <v>0</v>
      </c>
      <c r="AB76" s="98" t="s">
        <v>219</v>
      </c>
      <c r="AG76" s="98" t="s">
        <v>1115</v>
      </c>
      <c r="AH76" s="106">
        <v>40422</v>
      </c>
      <c r="AI76" s="112" t="s">
        <v>1272</v>
      </c>
    </row>
    <row r="77" spans="1:35" ht="30" customHeight="1">
      <c r="A77" s="98" t="s">
        <v>88</v>
      </c>
      <c r="B77" s="98" t="s">
        <v>1115</v>
      </c>
      <c r="C77" s="98" t="s">
        <v>1121</v>
      </c>
      <c r="D77" s="98" t="s">
        <v>1138</v>
      </c>
      <c r="F77" s="98" t="s">
        <v>1250</v>
      </c>
      <c r="G77" s="98" t="s">
        <v>185</v>
      </c>
      <c r="H77" s="98" t="s">
        <v>36</v>
      </c>
      <c r="I77" s="98" t="s">
        <v>37</v>
      </c>
      <c r="J77" s="98" t="s">
        <v>36</v>
      </c>
      <c r="K77" s="115">
        <v>40909</v>
      </c>
      <c r="L77" s="115" t="s">
        <v>38</v>
      </c>
      <c r="M77" s="100">
        <v>4</v>
      </c>
      <c r="N77" s="74">
        <f t="shared" si="3"/>
        <v>4</v>
      </c>
      <c r="O77" s="115">
        <v>41639</v>
      </c>
      <c r="P77" s="98" t="s">
        <v>48</v>
      </c>
      <c r="Q77" s="100">
        <f>IF(P77="",1,(VLOOKUP(P77,LOOKUP!$A$16:$B$21,2,FALSE)))</f>
        <v>4</v>
      </c>
      <c r="R77" s="74">
        <f t="shared" si="2"/>
        <v>4</v>
      </c>
      <c r="T77" s="108">
        <v>25.8</v>
      </c>
      <c r="U77" s="108">
        <v>8.44</v>
      </c>
      <c r="V77" s="108">
        <v>0</v>
      </c>
      <c r="W77" s="108">
        <v>0</v>
      </c>
      <c r="X77" s="102">
        <v>8.44</v>
      </c>
      <c r="Y77" s="114">
        <v>0</v>
      </c>
      <c r="Z77" s="108">
        <v>0</v>
      </c>
      <c r="AB77" s="98" t="s">
        <v>219</v>
      </c>
      <c r="AG77" s="98" t="s">
        <v>1115</v>
      </c>
      <c r="AH77" s="106">
        <v>40422</v>
      </c>
      <c r="AI77" s="112" t="s">
        <v>1285</v>
      </c>
    </row>
    <row r="78" spans="1:35" ht="30" customHeight="1">
      <c r="A78" s="98" t="s">
        <v>88</v>
      </c>
      <c r="B78" s="98" t="s">
        <v>1115</v>
      </c>
      <c r="C78" s="98" t="s">
        <v>1121</v>
      </c>
      <c r="D78" s="98" t="s">
        <v>1139</v>
      </c>
      <c r="F78" s="98" t="s">
        <v>1251</v>
      </c>
      <c r="G78" s="98" t="s">
        <v>171</v>
      </c>
      <c r="H78" s="98" t="s">
        <v>36</v>
      </c>
      <c r="I78" s="98" t="s">
        <v>37</v>
      </c>
      <c r="J78" s="98" t="s">
        <v>36</v>
      </c>
      <c r="K78" s="115">
        <v>40909</v>
      </c>
      <c r="L78" s="115" t="s">
        <v>38</v>
      </c>
      <c r="M78" s="100">
        <v>4</v>
      </c>
      <c r="N78" s="74">
        <f t="shared" si="3"/>
        <v>4</v>
      </c>
      <c r="O78" s="115">
        <v>41639</v>
      </c>
      <c r="P78" s="98" t="s">
        <v>48</v>
      </c>
      <c r="Q78" s="100">
        <f>IF(P78="",1,(VLOOKUP(P78,LOOKUP!$A$16:$B$21,2,FALSE)))</f>
        <v>4</v>
      </c>
      <c r="R78" s="74">
        <f t="shared" si="2"/>
        <v>4</v>
      </c>
      <c r="T78" s="108">
        <v>10.5</v>
      </c>
      <c r="U78" s="108">
        <v>1.96</v>
      </c>
      <c r="V78" s="108">
        <v>0</v>
      </c>
      <c r="W78" s="108">
        <v>0</v>
      </c>
      <c r="X78" s="102">
        <v>1.96</v>
      </c>
      <c r="Y78" s="114">
        <v>0</v>
      </c>
      <c r="Z78" s="108">
        <v>0</v>
      </c>
      <c r="AB78" s="98" t="s">
        <v>219</v>
      </c>
      <c r="AG78" s="98" t="s">
        <v>1115</v>
      </c>
      <c r="AH78" s="106">
        <v>40422</v>
      </c>
      <c r="AI78" s="112" t="s">
        <v>1286</v>
      </c>
    </row>
    <row r="79" spans="1:35" ht="30" customHeight="1">
      <c r="A79" s="98" t="s">
        <v>88</v>
      </c>
      <c r="B79" s="98" t="s">
        <v>1115</v>
      </c>
      <c r="C79" s="98" t="s">
        <v>1121</v>
      </c>
      <c r="D79" s="98" t="s">
        <v>1140</v>
      </c>
      <c r="F79" s="98" t="s">
        <v>1252</v>
      </c>
      <c r="G79" s="98" t="s">
        <v>35</v>
      </c>
      <c r="H79" s="98" t="s">
        <v>36</v>
      </c>
      <c r="I79" s="98" t="s">
        <v>37</v>
      </c>
      <c r="J79" s="98" t="s">
        <v>36</v>
      </c>
      <c r="K79" s="115">
        <v>41275</v>
      </c>
      <c r="L79" s="115" t="s">
        <v>38</v>
      </c>
      <c r="M79" s="100">
        <v>4</v>
      </c>
      <c r="N79" s="74">
        <f t="shared" si="3"/>
        <v>4</v>
      </c>
      <c r="O79" s="115">
        <v>42369</v>
      </c>
      <c r="P79" s="98" t="s">
        <v>48</v>
      </c>
      <c r="Q79" s="100">
        <f>IF(P79="",1,(VLOOKUP(P79,LOOKUP!$A$16:$B$21,2,FALSE)))</f>
        <v>4</v>
      </c>
      <c r="R79" s="74">
        <f t="shared" si="2"/>
        <v>4</v>
      </c>
      <c r="T79" s="108">
        <v>80</v>
      </c>
      <c r="U79" s="108">
        <v>27.36</v>
      </c>
      <c r="V79" s="108">
        <v>39.049999999999997</v>
      </c>
      <c r="W79" s="108">
        <v>5.59</v>
      </c>
      <c r="X79" s="102">
        <v>72</v>
      </c>
      <c r="Y79" s="114">
        <v>0</v>
      </c>
      <c r="Z79" s="108">
        <v>0</v>
      </c>
      <c r="AB79" s="98" t="s">
        <v>219</v>
      </c>
      <c r="AG79" s="98" t="s">
        <v>1115</v>
      </c>
      <c r="AH79" s="106">
        <v>40422</v>
      </c>
      <c r="AI79" s="112" t="s">
        <v>1287</v>
      </c>
    </row>
    <row r="80" spans="1:35" ht="30" customHeight="1">
      <c r="A80" s="98" t="s">
        <v>88</v>
      </c>
      <c r="B80" s="98" t="s">
        <v>1115</v>
      </c>
      <c r="C80" s="98" t="s">
        <v>1121</v>
      </c>
      <c r="D80" s="98" t="s">
        <v>1141</v>
      </c>
      <c r="F80" s="98" t="s">
        <v>1253</v>
      </c>
      <c r="G80" s="98" t="s">
        <v>171</v>
      </c>
      <c r="H80" s="98" t="s">
        <v>36</v>
      </c>
      <c r="I80" s="98" t="s">
        <v>37</v>
      </c>
      <c r="J80" s="98" t="s">
        <v>36</v>
      </c>
      <c r="K80" s="115">
        <v>40179</v>
      </c>
      <c r="L80" s="115" t="s">
        <v>38</v>
      </c>
      <c r="M80" s="100">
        <v>4</v>
      </c>
      <c r="N80" s="74">
        <f t="shared" si="3"/>
        <v>4</v>
      </c>
      <c r="O80" s="115">
        <v>41639</v>
      </c>
      <c r="P80" s="98" t="s">
        <v>48</v>
      </c>
      <c r="Q80" s="100">
        <f>IF(P80="",1,(VLOOKUP(P80,LOOKUP!$A$16:$B$21,2,FALSE)))</f>
        <v>4</v>
      </c>
      <c r="R80" s="74">
        <f t="shared" si="2"/>
        <v>4</v>
      </c>
      <c r="T80" s="108">
        <v>3</v>
      </c>
      <c r="U80" s="108">
        <v>0.27</v>
      </c>
      <c r="V80" s="108">
        <v>0</v>
      </c>
      <c r="W80" s="108">
        <v>0</v>
      </c>
      <c r="X80" s="102">
        <v>0.27</v>
      </c>
      <c r="Y80" s="114">
        <v>0</v>
      </c>
      <c r="Z80" s="108">
        <v>0</v>
      </c>
      <c r="AB80" s="98" t="s">
        <v>219</v>
      </c>
      <c r="AG80" s="98" t="s">
        <v>1115</v>
      </c>
      <c r="AH80" s="106">
        <v>40422</v>
      </c>
      <c r="AI80" s="112" t="s">
        <v>1288</v>
      </c>
    </row>
    <row r="81" spans="1:35" ht="30" customHeight="1">
      <c r="A81" s="98" t="s">
        <v>88</v>
      </c>
      <c r="B81" s="98" t="s">
        <v>1115</v>
      </c>
      <c r="C81" s="98" t="s">
        <v>1121</v>
      </c>
      <c r="D81" s="98" t="s">
        <v>1142</v>
      </c>
      <c r="F81" s="98" t="s">
        <v>1254</v>
      </c>
      <c r="G81" s="98" t="s">
        <v>171</v>
      </c>
      <c r="H81" s="98" t="s">
        <v>36</v>
      </c>
      <c r="I81" s="98" t="s">
        <v>37</v>
      </c>
      <c r="J81" s="98" t="s">
        <v>36</v>
      </c>
      <c r="K81" s="115">
        <v>40909</v>
      </c>
      <c r="L81" s="115" t="s">
        <v>38</v>
      </c>
      <c r="M81" s="100">
        <v>4</v>
      </c>
      <c r="N81" s="74">
        <f t="shared" si="3"/>
        <v>4</v>
      </c>
      <c r="O81" s="115">
        <v>42369</v>
      </c>
      <c r="P81" s="98" t="s">
        <v>48</v>
      </c>
      <c r="Q81" s="100">
        <f>IF(P81="",1,(VLOOKUP(P81,LOOKUP!$A$16:$B$21,2,FALSE)))</f>
        <v>4</v>
      </c>
      <c r="R81" s="74">
        <f t="shared" si="2"/>
        <v>4</v>
      </c>
      <c r="T81" s="108">
        <v>97</v>
      </c>
      <c r="U81" s="108">
        <v>41.92</v>
      </c>
      <c r="V81" s="108">
        <v>35.159999999999997</v>
      </c>
      <c r="W81" s="108">
        <v>2</v>
      </c>
      <c r="X81" s="102">
        <v>79.08</v>
      </c>
      <c r="Y81" s="114">
        <v>0</v>
      </c>
      <c r="Z81" s="108">
        <v>0</v>
      </c>
      <c r="AB81" s="98" t="s">
        <v>219</v>
      </c>
      <c r="AG81" s="98" t="s">
        <v>1115</v>
      </c>
      <c r="AH81" s="106">
        <v>40422</v>
      </c>
      <c r="AI81" s="112" t="s">
        <v>1289</v>
      </c>
    </row>
    <row r="82" spans="1:35" ht="30" customHeight="1">
      <c r="A82" s="98" t="s">
        <v>88</v>
      </c>
      <c r="B82" s="98" t="s">
        <v>1115</v>
      </c>
      <c r="C82" s="98" t="s">
        <v>1121</v>
      </c>
      <c r="D82" s="98" t="s">
        <v>1143</v>
      </c>
      <c r="F82" s="98" t="s">
        <v>210</v>
      </c>
      <c r="G82" s="98" t="s">
        <v>171</v>
      </c>
      <c r="H82" s="98" t="s">
        <v>36</v>
      </c>
      <c r="I82" s="98" t="s">
        <v>37</v>
      </c>
      <c r="J82" s="98" t="s">
        <v>36</v>
      </c>
      <c r="K82" s="115">
        <v>40179</v>
      </c>
      <c r="L82" s="115" t="s">
        <v>38</v>
      </c>
      <c r="M82" s="100">
        <v>4</v>
      </c>
      <c r="N82" s="74">
        <f t="shared" si="3"/>
        <v>4</v>
      </c>
      <c r="O82" s="115">
        <v>42004</v>
      </c>
      <c r="P82" s="98" t="s">
        <v>48</v>
      </c>
      <c r="Q82" s="100">
        <f>IF(P82="",1,(VLOOKUP(P82,LOOKUP!$A$16:$B$21,2,FALSE)))</f>
        <v>4</v>
      </c>
      <c r="R82" s="74">
        <f t="shared" si="2"/>
        <v>4</v>
      </c>
      <c r="T82" s="108">
        <v>35</v>
      </c>
      <c r="U82" s="108">
        <v>6.41</v>
      </c>
      <c r="V82" s="108">
        <v>0</v>
      </c>
      <c r="W82" s="108">
        <v>0</v>
      </c>
      <c r="X82" s="102">
        <v>6.41</v>
      </c>
      <c r="Y82" s="114">
        <v>0</v>
      </c>
      <c r="Z82" s="108">
        <v>0</v>
      </c>
      <c r="AB82" s="98" t="s">
        <v>219</v>
      </c>
      <c r="AG82" s="98" t="s">
        <v>1115</v>
      </c>
      <c r="AH82" s="106">
        <v>40422</v>
      </c>
      <c r="AI82" s="112" t="s">
        <v>1290</v>
      </c>
    </row>
    <row r="83" spans="1:35" ht="30" customHeight="1">
      <c r="A83" s="98" t="s">
        <v>88</v>
      </c>
      <c r="B83" s="98" t="s">
        <v>1115</v>
      </c>
      <c r="C83" s="98" t="s">
        <v>1121</v>
      </c>
      <c r="D83" s="98" t="s">
        <v>1144</v>
      </c>
      <c r="F83" s="98" t="s">
        <v>182</v>
      </c>
      <c r="G83" s="98" t="s">
        <v>183</v>
      </c>
      <c r="H83" s="98" t="s">
        <v>36</v>
      </c>
      <c r="I83" s="98" t="s">
        <v>37</v>
      </c>
      <c r="J83" s="98" t="s">
        <v>36</v>
      </c>
      <c r="K83" s="115">
        <v>40909</v>
      </c>
      <c r="L83" s="115" t="s">
        <v>38</v>
      </c>
      <c r="M83" s="100">
        <v>4</v>
      </c>
      <c r="N83" s="74">
        <f t="shared" si="3"/>
        <v>4</v>
      </c>
      <c r="O83" s="115">
        <v>41639</v>
      </c>
      <c r="P83" s="98" t="s">
        <v>48</v>
      </c>
      <c r="Q83" s="100">
        <f>IF(P83="",1,(VLOOKUP(P83,LOOKUP!$A$16:$B$21,2,FALSE)))</f>
        <v>4</v>
      </c>
      <c r="R83" s="74">
        <f t="shared" si="2"/>
        <v>4</v>
      </c>
      <c r="T83" s="108">
        <v>5.65</v>
      </c>
      <c r="U83" s="108">
        <v>2.61</v>
      </c>
      <c r="V83" s="108">
        <v>0</v>
      </c>
      <c r="W83" s="108">
        <v>0</v>
      </c>
      <c r="X83" s="102">
        <v>2.61</v>
      </c>
      <c r="Y83" s="114">
        <v>0</v>
      </c>
      <c r="Z83" s="108">
        <v>0</v>
      </c>
      <c r="AB83" s="98" t="s">
        <v>219</v>
      </c>
      <c r="AG83" s="98" t="s">
        <v>1115</v>
      </c>
      <c r="AH83" s="106">
        <v>40422</v>
      </c>
      <c r="AI83" s="112" t="s">
        <v>1291</v>
      </c>
    </row>
    <row r="84" spans="1:35" ht="30" customHeight="1">
      <c r="A84" s="98" t="s">
        <v>88</v>
      </c>
      <c r="B84" s="98" t="s">
        <v>1115</v>
      </c>
      <c r="C84" s="98" t="s">
        <v>1121</v>
      </c>
      <c r="D84" s="98" t="s">
        <v>1145</v>
      </c>
      <c r="F84" s="98" t="s">
        <v>1255</v>
      </c>
      <c r="G84" s="98" t="s">
        <v>199</v>
      </c>
      <c r="H84" s="98" t="s">
        <v>36</v>
      </c>
      <c r="I84" s="98" t="s">
        <v>37</v>
      </c>
      <c r="J84" s="98" t="s">
        <v>36</v>
      </c>
      <c r="K84" s="115">
        <v>40544</v>
      </c>
      <c r="L84" s="115" t="s">
        <v>38</v>
      </c>
      <c r="M84" s="100">
        <v>4</v>
      </c>
      <c r="N84" s="74">
        <f t="shared" si="3"/>
        <v>4</v>
      </c>
      <c r="O84" s="115">
        <v>41639</v>
      </c>
      <c r="P84" s="98" t="s">
        <v>48</v>
      </c>
      <c r="Q84" s="100">
        <f>IF(P84="",1,(VLOOKUP(P84,LOOKUP!$A$16:$B$21,2,FALSE)))</f>
        <v>4</v>
      </c>
      <c r="R84" s="74">
        <f t="shared" si="2"/>
        <v>4</v>
      </c>
      <c r="T84" s="108">
        <v>2.1</v>
      </c>
      <c r="U84" s="108">
        <v>0.32</v>
      </c>
      <c r="V84" s="108">
        <v>0</v>
      </c>
      <c r="W84" s="108">
        <v>0</v>
      </c>
      <c r="X84" s="102">
        <v>0.32</v>
      </c>
      <c r="Y84" s="114">
        <v>0</v>
      </c>
      <c r="Z84" s="108">
        <v>0</v>
      </c>
      <c r="AB84" s="98" t="s">
        <v>219</v>
      </c>
      <c r="AG84" s="98" t="s">
        <v>1115</v>
      </c>
      <c r="AH84" s="106">
        <v>40422</v>
      </c>
      <c r="AI84" s="112" t="s">
        <v>1284</v>
      </c>
    </row>
    <row r="85" spans="1:35" ht="30" customHeight="1">
      <c r="A85" s="98" t="s">
        <v>88</v>
      </c>
      <c r="B85" s="98" t="s">
        <v>1146</v>
      </c>
      <c r="C85" s="98" t="s">
        <v>1147</v>
      </c>
      <c r="D85" s="98" t="s">
        <v>1148</v>
      </c>
      <c r="F85" s="98" t="s">
        <v>204</v>
      </c>
      <c r="G85" s="98" t="s">
        <v>180</v>
      </c>
      <c r="H85" s="98" t="s">
        <v>36</v>
      </c>
      <c r="I85" s="98" t="s">
        <v>37</v>
      </c>
      <c r="J85" s="98" t="s">
        <v>36</v>
      </c>
      <c r="K85" s="115">
        <v>41275</v>
      </c>
      <c r="L85" s="115" t="s">
        <v>174</v>
      </c>
      <c r="M85" s="100">
        <v>2</v>
      </c>
      <c r="N85" s="74">
        <f t="shared" si="3"/>
        <v>2</v>
      </c>
      <c r="O85" s="115">
        <v>42004</v>
      </c>
      <c r="P85" s="98" t="s">
        <v>48</v>
      </c>
      <c r="Q85" s="100">
        <f>IF(P85="",1,(VLOOKUP(P85,LOOKUP!$A$16:$B$21,2,FALSE)))</f>
        <v>4</v>
      </c>
      <c r="R85" s="74">
        <f t="shared" si="2"/>
        <v>4</v>
      </c>
      <c r="T85" s="108">
        <v>2</v>
      </c>
      <c r="U85" s="108">
        <v>2</v>
      </c>
      <c r="V85" s="108">
        <v>0</v>
      </c>
      <c r="W85" s="108">
        <v>0</v>
      </c>
      <c r="X85" s="102">
        <v>2</v>
      </c>
      <c r="Y85" s="114">
        <v>0</v>
      </c>
      <c r="Z85" s="108">
        <v>0</v>
      </c>
      <c r="AB85" s="98" t="s">
        <v>219</v>
      </c>
      <c r="AG85" s="98" t="s">
        <v>1146</v>
      </c>
      <c r="AH85" s="106">
        <v>42614</v>
      </c>
      <c r="AI85" s="112" t="s">
        <v>1292</v>
      </c>
    </row>
    <row r="86" spans="1:35" ht="30" customHeight="1">
      <c r="A86" s="98" t="s">
        <v>88</v>
      </c>
      <c r="B86" s="98" t="s">
        <v>1146</v>
      </c>
      <c r="C86" s="98" t="s">
        <v>1147</v>
      </c>
      <c r="D86" s="98" t="s">
        <v>1149</v>
      </c>
      <c r="F86" s="98" t="s">
        <v>1256</v>
      </c>
      <c r="G86" s="98" t="s">
        <v>183</v>
      </c>
      <c r="H86" s="98" t="s">
        <v>36</v>
      </c>
      <c r="I86" s="98" t="s">
        <v>37</v>
      </c>
      <c r="J86" s="98" t="s">
        <v>36</v>
      </c>
      <c r="K86" s="115">
        <v>41275</v>
      </c>
      <c r="L86" s="115" t="s">
        <v>174</v>
      </c>
      <c r="M86" s="100">
        <v>2</v>
      </c>
      <c r="N86" s="74">
        <f t="shared" si="3"/>
        <v>2</v>
      </c>
      <c r="O86" s="115">
        <v>42735</v>
      </c>
      <c r="P86" s="98" t="s">
        <v>48</v>
      </c>
      <c r="Q86" s="100">
        <f>IF(P86="",1,(VLOOKUP(P86,LOOKUP!$A$16:$B$21,2,FALSE)))</f>
        <v>4</v>
      </c>
      <c r="R86" s="74">
        <f t="shared" si="2"/>
        <v>4</v>
      </c>
      <c r="T86" s="108">
        <v>20</v>
      </c>
      <c r="U86" s="108">
        <v>5.26</v>
      </c>
      <c r="V86" s="108">
        <v>8.9499999999999993</v>
      </c>
      <c r="W86" s="108">
        <v>5.75</v>
      </c>
      <c r="X86" s="102">
        <v>19.96</v>
      </c>
      <c r="Y86" s="114">
        <v>0.05</v>
      </c>
      <c r="Z86" s="108">
        <v>0</v>
      </c>
      <c r="AB86" s="98" t="s">
        <v>219</v>
      </c>
      <c r="AG86" s="98" t="s">
        <v>1146</v>
      </c>
      <c r="AH86" s="106">
        <v>42614</v>
      </c>
      <c r="AI86" s="112" t="s">
        <v>806</v>
      </c>
    </row>
    <row r="87" spans="1:35" ht="30" customHeight="1">
      <c r="A87" s="98" t="s">
        <v>88</v>
      </c>
      <c r="B87" s="98" t="s">
        <v>1146</v>
      </c>
      <c r="C87" s="98" t="s">
        <v>1147</v>
      </c>
      <c r="D87" s="98" t="s">
        <v>1150</v>
      </c>
      <c r="F87" s="98" t="s">
        <v>175</v>
      </c>
      <c r="G87" s="98" t="s">
        <v>176</v>
      </c>
      <c r="H87" s="98" t="s">
        <v>36</v>
      </c>
      <c r="I87" s="98" t="s">
        <v>37</v>
      </c>
      <c r="J87" s="98" t="s">
        <v>36</v>
      </c>
      <c r="K87" s="115">
        <v>41275</v>
      </c>
      <c r="L87" s="115" t="s">
        <v>174</v>
      </c>
      <c r="M87" s="100">
        <v>2</v>
      </c>
      <c r="N87" s="74">
        <f t="shared" si="3"/>
        <v>2</v>
      </c>
      <c r="O87" s="115">
        <v>42735</v>
      </c>
      <c r="P87" s="98" t="s">
        <v>48</v>
      </c>
      <c r="Q87" s="100">
        <f>IF(P87="",1,(VLOOKUP(P87,LOOKUP!$A$16:$B$21,2,FALSE)))</f>
        <v>4</v>
      </c>
      <c r="R87" s="74">
        <f t="shared" si="2"/>
        <v>4</v>
      </c>
      <c r="T87" s="108">
        <v>2.5</v>
      </c>
      <c r="U87" s="108">
        <v>0.54</v>
      </c>
      <c r="V87" s="108">
        <v>1.1000000000000001</v>
      </c>
      <c r="W87" s="108">
        <v>0.75</v>
      </c>
      <c r="X87" s="102">
        <v>2.39</v>
      </c>
      <c r="Y87" s="114">
        <v>0</v>
      </c>
      <c r="Z87" s="108">
        <v>0</v>
      </c>
      <c r="AB87" s="98" t="s">
        <v>219</v>
      </c>
      <c r="AG87" s="98" t="s">
        <v>1146</v>
      </c>
      <c r="AH87" s="106">
        <v>42614</v>
      </c>
      <c r="AI87" s="112" t="s">
        <v>92</v>
      </c>
    </row>
    <row r="88" spans="1:35" ht="30" customHeight="1">
      <c r="A88" s="98" t="s">
        <v>88</v>
      </c>
      <c r="B88" s="98" t="s">
        <v>1146</v>
      </c>
      <c r="C88" s="98" t="s">
        <v>1147</v>
      </c>
      <c r="D88" s="98" t="s">
        <v>1151</v>
      </c>
      <c r="G88" s="98" t="s">
        <v>185</v>
      </c>
      <c r="H88" s="98" t="s">
        <v>36</v>
      </c>
      <c r="I88" s="98" t="s">
        <v>37</v>
      </c>
      <c r="J88" s="98" t="s">
        <v>36</v>
      </c>
      <c r="K88" s="115">
        <v>41275</v>
      </c>
      <c r="L88" s="115" t="s">
        <v>174</v>
      </c>
      <c r="M88" s="100">
        <v>2</v>
      </c>
      <c r="N88" s="74">
        <f t="shared" si="3"/>
        <v>2</v>
      </c>
      <c r="O88" s="115">
        <v>42735</v>
      </c>
      <c r="P88" s="98" t="s">
        <v>48</v>
      </c>
      <c r="Q88" s="100">
        <f>IF(P88="",1,(VLOOKUP(P88,LOOKUP!$A$16:$B$21,2,FALSE)))</f>
        <v>4</v>
      </c>
      <c r="R88" s="74">
        <f t="shared" si="2"/>
        <v>4</v>
      </c>
      <c r="T88" s="108">
        <v>8</v>
      </c>
      <c r="U88" s="108">
        <v>1.46</v>
      </c>
      <c r="V88" s="108">
        <v>2.56</v>
      </c>
      <c r="W88" s="108">
        <v>2.81</v>
      </c>
      <c r="X88" s="102">
        <v>6.83</v>
      </c>
      <c r="Y88" s="114">
        <v>1.17</v>
      </c>
      <c r="Z88" s="108">
        <v>0</v>
      </c>
      <c r="AB88" s="98" t="s">
        <v>219</v>
      </c>
      <c r="AG88" s="98" t="s">
        <v>1146</v>
      </c>
      <c r="AH88" s="106">
        <v>42614</v>
      </c>
      <c r="AI88" s="112" t="s">
        <v>1293</v>
      </c>
    </row>
    <row r="89" spans="1:35" ht="30" customHeight="1">
      <c r="A89" s="98" t="s">
        <v>88</v>
      </c>
      <c r="B89" s="98" t="s">
        <v>1146</v>
      </c>
      <c r="C89" s="98" t="s">
        <v>1147</v>
      </c>
      <c r="D89" s="98" t="s">
        <v>1152</v>
      </c>
      <c r="G89" s="98" t="s">
        <v>183</v>
      </c>
      <c r="H89" s="98" t="s">
        <v>36</v>
      </c>
      <c r="I89" s="98" t="s">
        <v>37</v>
      </c>
      <c r="J89" s="98" t="s">
        <v>36</v>
      </c>
      <c r="K89" s="115">
        <v>41275</v>
      </c>
      <c r="L89" s="115" t="s">
        <v>174</v>
      </c>
      <c r="M89" s="100">
        <v>2</v>
      </c>
      <c r="N89" s="74">
        <f t="shared" si="3"/>
        <v>2</v>
      </c>
      <c r="O89" s="115">
        <v>42004</v>
      </c>
      <c r="P89" s="98" t="s">
        <v>48</v>
      </c>
      <c r="Q89" s="100">
        <f>IF(P89="",1,(VLOOKUP(P89,LOOKUP!$A$16:$B$21,2,FALSE)))</f>
        <v>4</v>
      </c>
      <c r="R89" s="74">
        <f t="shared" si="2"/>
        <v>4</v>
      </c>
      <c r="T89" s="108">
        <v>4</v>
      </c>
      <c r="U89" s="108">
        <v>2.56</v>
      </c>
      <c r="V89" s="108">
        <v>1.36</v>
      </c>
      <c r="W89" s="108">
        <v>0</v>
      </c>
      <c r="X89" s="102">
        <v>3.92</v>
      </c>
      <c r="Y89" s="114">
        <v>0</v>
      </c>
      <c r="Z89" s="108">
        <v>0</v>
      </c>
      <c r="AB89" s="98" t="s">
        <v>219</v>
      </c>
      <c r="AG89" s="98" t="s">
        <v>1146</v>
      </c>
      <c r="AH89" s="106">
        <v>42614</v>
      </c>
      <c r="AI89" s="112" t="s">
        <v>1294</v>
      </c>
    </row>
    <row r="90" spans="1:35" ht="30" customHeight="1">
      <c r="A90" s="98" t="s">
        <v>88</v>
      </c>
      <c r="B90" s="98" t="s">
        <v>1146</v>
      </c>
      <c r="C90" s="98" t="s">
        <v>1147</v>
      </c>
      <c r="D90" s="98" t="s">
        <v>1153</v>
      </c>
      <c r="G90" s="98" t="s">
        <v>183</v>
      </c>
      <c r="H90" s="98" t="s">
        <v>36</v>
      </c>
      <c r="I90" s="98" t="s">
        <v>37</v>
      </c>
      <c r="J90" s="98" t="s">
        <v>36</v>
      </c>
      <c r="K90" s="115">
        <v>41275</v>
      </c>
      <c r="L90" s="115" t="s">
        <v>174</v>
      </c>
      <c r="M90" s="100">
        <v>2</v>
      </c>
      <c r="N90" s="74">
        <f t="shared" si="3"/>
        <v>2</v>
      </c>
      <c r="O90" s="115">
        <v>42369</v>
      </c>
      <c r="P90" s="98" t="s">
        <v>48</v>
      </c>
      <c r="Q90" s="100">
        <f>IF(P90="",1,(VLOOKUP(P90,LOOKUP!$A$16:$B$21,2,FALSE)))</f>
        <v>4</v>
      </c>
      <c r="R90" s="74">
        <f t="shared" si="2"/>
        <v>4</v>
      </c>
      <c r="T90" s="108">
        <v>8</v>
      </c>
      <c r="U90" s="108">
        <v>1.84</v>
      </c>
      <c r="V90" s="108">
        <v>6.16</v>
      </c>
      <c r="W90" s="108">
        <v>0</v>
      </c>
      <c r="X90" s="102">
        <v>8</v>
      </c>
      <c r="Y90" s="114">
        <v>0</v>
      </c>
      <c r="Z90" s="108">
        <v>0</v>
      </c>
      <c r="AB90" s="98" t="s">
        <v>219</v>
      </c>
      <c r="AG90" s="98" t="s">
        <v>1146</v>
      </c>
      <c r="AH90" s="106">
        <v>42614</v>
      </c>
      <c r="AI90" s="112" t="s">
        <v>1295</v>
      </c>
    </row>
    <row r="91" spans="1:35" ht="30" customHeight="1">
      <c r="A91" s="98" t="s">
        <v>88</v>
      </c>
      <c r="B91" s="98" t="s">
        <v>1146</v>
      </c>
      <c r="C91" s="98" t="s">
        <v>1116</v>
      </c>
      <c r="D91" s="98" t="s">
        <v>1154</v>
      </c>
      <c r="F91" s="98" t="s">
        <v>1251</v>
      </c>
      <c r="G91" s="98" t="s">
        <v>171</v>
      </c>
      <c r="H91" s="98" t="s">
        <v>36</v>
      </c>
      <c r="I91" s="98" t="s">
        <v>37</v>
      </c>
      <c r="J91" s="98" t="s">
        <v>36</v>
      </c>
      <c r="K91" s="115">
        <v>41275</v>
      </c>
      <c r="L91" s="115" t="s">
        <v>177</v>
      </c>
      <c r="M91" s="100">
        <v>3</v>
      </c>
      <c r="N91" s="74">
        <f t="shared" si="3"/>
        <v>3</v>
      </c>
      <c r="O91" s="115">
        <v>42004</v>
      </c>
      <c r="P91" s="98" t="s">
        <v>48</v>
      </c>
      <c r="Q91" s="100">
        <f>IF(P91="",1,(VLOOKUP(P91,LOOKUP!$A$16:$B$21,2,FALSE)))</f>
        <v>4</v>
      </c>
      <c r="R91" s="74">
        <f t="shared" si="2"/>
        <v>4</v>
      </c>
      <c r="T91" s="108">
        <v>5</v>
      </c>
      <c r="U91" s="108">
        <v>1.68</v>
      </c>
      <c r="V91" s="108">
        <v>3.05</v>
      </c>
      <c r="W91" s="108">
        <v>0</v>
      </c>
      <c r="X91" s="102">
        <v>4.7299999999999995</v>
      </c>
      <c r="Y91" s="114">
        <v>0</v>
      </c>
      <c r="Z91" s="108">
        <v>0</v>
      </c>
      <c r="AB91" s="98" t="s">
        <v>219</v>
      </c>
      <c r="AG91" s="98" t="s">
        <v>1146</v>
      </c>
      <c r="AH91" s="106">
        <v>42614</v>
      </c>
      <c r="AI91" s="112" t="s">
        <v>1286</v>
      </c>
    </row>
    <row r="92" spans="1:35" ht="30" customHeight="1">
      <c r="A92" s="98" t="s">
        <v>88</v>
      </c>
      <c r="B92" s="98" t="s">
        <v>1146</v>
      </c>
      <c r="C92" s="98" t="s">
        <v>1116</v>
      </c>
      <c r="D92" s="98" t="s">
        <v>1155</v>
      </c>
      <c r="G92" s="98" t="s">
        <v>183</v>
      </c>
      <c r="H92" s="98" t="s">
        <v>36</v>
      </c>
      <c r="I92" s="98" t="s">
        <v>37</v>
      </c>
      <c r="J92" s="98" t="s">
        <v>36</v>
      </c>
      <c r="K92" s="115">
        <v>41275</v>
      </c>
      <c r="L92" s="115" t="s">
        <v>177</v>
      </c>
      <c r="M92" s="100">
        <v>3</v>
      </c>
      <c r="N92" s="74">
        <f t="shared" si="3"/>
        <v>3</v>
      </c>
      <c r="O92" s="115">
        <v>42004</v>
      </c>
      <c r="P92" s="98" t="s">
        <v>48</v>
      </c>
      <c r="Q92" s="100">
        <f>IF(P92="",1,(VLOOKUP(P92,LOOKUP!$A$16:$B$21,2,FALSE)))</f>
        <v>4</v>
      </c>
      <c r="R92" s="74">
        <f t="shared" si="2"/>
        <v>4</v>
      </c>
      <c r="T92" s="108">
        <v>2.8</v>
      </c>
      <c r="U92" s="108">
        <v>2.8</v>
      </c>
      <c r="V92" s="108">
        <v>0</v>
      </c>
      <c r="W92" s="108">
        <v>0</v>
      </c>
      <c r="X92" s="102">
        <v>2.8</v>
      </c>
      <c r="Y92" s="114">
        <v>0</v>
      </c>
      <c r="Z92" s="108">
        <v>0</v>
      </c>
      <c r="AB92" s="98" t="s">
        <v>219</v>
      </c>
      <c r="AG92" s="98" t="s">
        <v>1146</v>
      </c>
      <c r="AH92" s="106">
        <v>42614</v>
      </c>
      <c r="AI92" s="112" t="s">
        <v>1296</v>
      </c>
    </row>
    <row r="93" spans="1:35" ht="30" customHeight="1">
      <c r="A93" s="98" t="s">
        <v>88</v>
      </c>
      <c r="B93" s="98" t="s">
        <v>1146</v>
      </c>
      <c r="C93" s="98" t="s">
        <v>1116</v>
      </c>
      <c r="D93" s="98" t="s">
        <v>1156</v>
      </c>
      <c r="F93" s="98" t="s">
        <v>140</v>
      </c>
      <c r="G93" s="98" t="s">
        <v>197</v>
      </c>
      <c r="H93" s="98" t="s">
        <v>36</v>
      </c>
      <c r="I93" s="98" t="s">
        <v>37</v>
      </c>
      <c r="J93" s="98" t="s">
        <v>36</v>
      </c>
      <c r="K93" s="115">
        <v>41275</v>
      </c>
      <c r="L93" s="115" t="s">
        <v>177</v>
      </c>
      <c r="M93" s="100">
        <v>3</v>
      </c>
      <c r="N93" s="74">
        <f t="shared" si="3"/>
        <v>3</v>
      </c>
      <c r="O93" s="115">
        <v>42735</v>
      </c>
      <c r="P93" s="98" t="s">
        <v>48</v>
      </c>
      <c r="Q93" s="100">
        <f>IF(P93="",1,(VLOOKUP(P93,LOOKUP!$A$16:$B$21,2,FALSE)))</f>
        <v>4</v>
      </c>
      <c r="R93" s="74">
        <f t="shared" si="2"/>
        <v>4</v>
      </c>
      <c r="T93" s="108">
        <v>33</v>
      </c>
      <c r="U93" s="108">
        <v>5.41</v>
      </c>
      <c r="V93" s="108">
        <v>14.51</v>
      </c>
      <c r="W93" s="108">
        <v>10.5</v>
      </c>
      <c r="X93" s="102">
        <v>30.42</v>
      </c>
      <c r="Y93" s="114">
        <v>0.28999999999999998</v>
      </c>
      <c r="Z93" s="108">
        <v>0</v>
      </c>
      <c r="AB93" s="98" t="s">
        <v>219</v>
      </c>
      <c r="AG93" s="98" t="s">
        <v>1146</v>
      </c>
      <c r="AH93" s="106">
        <v>42614</v>
      </c>
      <c r="AI93" s="112" t="s">
        <v>1297</v>
      </c>
    </row>
    <row r="94" spans="1:35" ht="30" customHeight="1">
      <c r="A94" s="98" t="s">
        <v>88</v>
      </c>
      <c r="B94" s="98" t="s">
        <v>1146</v>
      </c>
      <c r="C94" s="98" t="s">
        <v>1116</v>
      </c>
      <c r="D94" s="98" t="s">
        <v>1157</v>
      </c>
      <c r="G94" s="98" t="s">
        <v>183</v>
      </c>
      <c r="H94" s="98" t="s">
        <v>36</v>
      </c>
      <c r="I94" s="98" t="s">
        <v>37</v>
      </c>
      <c r="J94" s="98" t="s">
        <v>36</v>
      </c>
      <c r="K94" s="115">
        <v>41275</v>
      </c>
      <c r="L94" s="115" t="s">
        <v>177</v>
      </c>
      <c r="M94" s="100">
        <v>3</v>
      </c>
      <c r="N94" s="74">
        <f t="shared" si="3"/>
        <v>3</v>
      </c>
      <c r="O94" s="115">
        <v>42735</v>
      </c>
      <c r="P94" s="98" t="s">
        <v>48</v>
      </c>
      <c r="Q94" s="100">
        <f>IF(P94="",1,(VLOOKUP(P94,LOOKUP!$A$16:$B$21,2,FALSE)))</f>
        <v>4</v>
      </c>
      <c r="R94" s="74">
        <f t="shared" si="2"/>
        <v>4</v>
      </c>
      <c r="T94" s="108">
        <v>50</v>
      </c>
      <c r="U94" s="108">
        <v>7.63</v>
      </c>
      <c r="V94" s="108">
        <v>18.329999999999998</v>
      </c>
      <c r="W94" s="108">
        <v>19.670000000000002</v>
      </c>
      <c r="X94" s="102">
        <v>45.629999999999995</v>
      </c>
      <c r="Y94" s="114">
        <v>4.37</v>
      </c>
      <c r="Z94" s="108">
        <v>0</v>
      </c>
      <c r="AB94" s="98" t="s">
        <v>219</v>
      </c>
      <c r="AG94" s="98" t="s">
        <v>1146</v>
      </c>
      <c r="AH94" s="106">
        <v>42614</v>
      </c>
      <c r="AI94" s="112" t="s">
        <v>1296</v>
      </c>
    </row>
    <row r="95" spans="1:35" ht="30" customHeight="1">
      <c r="A95" s="98" t="s">
        <v>88</v>
      </c>
      <c r="B95" s="98" t="s">
        <v>1146</v>
      </c>
      <c r="C95" s="98" t="s">
        <v>1116</v>
      </c>
      <c r="D95" s="98" t="s">
        <v>1158</v>
      </c>
      <c r="G95" s="98" t="s">
        <v>171</v>
      </c>
      <c r="H95" s="98" t="s">
        <v>36</v>
      </c>
      <c r="I95" s="98" t="s">
        <v>37</v>
      </c>
      <c r="J95" s="98" t="s">
        <v>36</v>
      </c>
      <c r="K95" s="115">
        <v>41275</v>
      </c>
      <c r="L95" s="115" t="s">
        <v>177</v>
      </c>
      <c r="M95" s="100">
        <v>3</v>
      </c>
      <c r="N95" s="74">
        <f t="shared" si="3"/>
        <v>3</v>
      </c>
      <c r="O95" s="115">
        <v>42004</v>
      </c>
      <c r="P95" s="98" t="s">
        <v>48</v>
      </c>
      <c r="Q95" s="100">
        <f>IF(P95="",1,(VLOOKUP(P95,LOOKUP!$A$16:$B$21,2,FALSE)))</f>
        <v>4</v>
      </c>
      <c r="R95" s="74">
        <f t="shared" si="2"/>
        <v>4</v>
      </c>
      <c r="T95" s="108">
        <v>4.4000000000000004</v>
      </c>
      <c r="U95" s="108">
        <v>2.9</v>
      </c>
      <c r="V95" s="108">
        <v>1.5</v>
      </c>
      <c r="W95" s="108">
        <v>0</v>
      </c>
      <c r="X95" s="102">
        <v>4.4000000000000004</v>
      </c>
      <c r="Y95" s="114">
        <v>0</v>
      </c>
      <c r="Z95" s="108">
        <v>0</v>
      </c>
      <c r="AB95" s="98" t="s">
        <v>219</v>
      </c>
      <c r="AG95" s="98" t="s">
        <v>1146</v>
      </c>
      <c r="AH95" s="106">
        <v>42614</v>
      </c>
      <c r="AI95" s="112" t="s">
        <v>1298</v>
      </c>
    </row>
    <row r="96" spans="1:35" ht="30" customHeight="1">
      <c r="A96" s="98" t="s">
        <v>88</v>
      </c>
      <c r="B96" s="98" t="s">
        <v>1146</v>
      </c>
      <c r="C96" s="98" t="s">
        <v>1116</v>
      </c>
      <c r="D96" s="98" t="s">
        <v>1159</v>
      </c>
      <c r="F96" s="98" t="s">
        <v>453</v>
      </c>
      <c r="G96" s="98" t="s">
        <v>173</v>
      </c>
      <c r="H96" s="98" t="s">
        <v>36</v>
      </c>
      <c r="I96" s="98" t="s">
        <v>37</v>
      </c>
      <c r="J96" s="98" t="s">
        <v>36</v>
      </c>
      <c r="K96" s="115">
        <v>41275</v>
      </c>
      <c r="L96" s="115" t="s">
        <v>177</v>
      </c>
      <c r="M96" s="100">
        <v>3</v>
      </c>
      <c r="N96" s="74">
        <f t="shared" si="3"/>
        <v>3</v>
      </c>
      <c r="O96" s="115">
        <v>42369</v>
      </c>
      <c r="P96" s="98" t="s">
        <v>48</v>
      </c>
      <c r="Q96" s="100">
        <f>IF(P96="",1,(VLOOKUP(P96,LOOKUP!$A$16:$B$21,2,FALSE)))</f>
        <v>4</v>
      </c>
      <c r="R96" s="74">
        <f t="shared" si="2"/>
        <v>4</v>
      </c>
      <c r="T96" s="108">
        <v>20.399999999999999</v>
      </c>
      <c r="U96" s="108">
        <v>5.71</v>
      </c>
      <c r="V96" s="108">
        <v>13.72</v>
      </c>
      <c r="W96" s="108">
        <v>0.15</v>
      </c>
      <c r="X96" s="102">
        <v>19.579999999999998</v>
      </c>
      <c r="Y96" s="114">
        <v>0</v>
      </c>
      <c r="Z96" s="108">
        <v>0</v>
      </c>
      <c r="AB96" s="98" t="s">
        <v>219</v>
      </c>
      <c r="AG96" s="98" t="s">
        <v>1146</v>
      </c>
      <c r="AH96" s="106">
        <v>42614</v>
      </c>
      <c r="AI96" s="112" t="s">
        <v>1299</v>
      </c>
    </row>
    <row r="97" spans="1:35" ht="30" customHeight="1">
      <c r="A97" s="98" t="s">
        <v>88</v>
      </c>
      <c r="B97" s="98" t="s">
        <v>1146</v>
      </c>
      <c r="C97" s="98" t="s">
        <v>1116</v>
      </c>
      <c r="D97" s="98" t="s">
        <v>1160</v>
      </c>
      <c r="G97" s="98" t="s">
        <v>180</v>
      </c>
      <c r="H97" s="98" t="s">
        <v>36</v>
      </c>
      <c r="I97" s="98" t="s">
        <v>37</v>
      </c>
      <c r="J97" s="98" t="s">
        <v>36</v>
      </c>
      <c r="K97" s="115">
        <v>41275</v>
      </c>
      <c r="L97" s="115" t="s">
        <v>177</v>
      </c>
      <c r="M97" s="100">
        <v>3</v>
      </c>
      <c r="N97" s="74">
        <f t="shared" si="3"/>
        <v>3</v>
      </c>
      <c r="O97" s="115">
        <v>42004</v>
      </c>
      <c r="P97" s="98" t="s">
        <v>48</v>
      </c>
      <c r="Q97" s="100">
        <f>IF(P97="",1,(VLOOKUP(P97,LOOKUP!$A$16:$B$21,2,FALSE)))</f>
        <v>4</v>
      </c>
      <c r="R97" s="74">
        <f t="shared" si="2"/>
        <v>4</v>
      </c>
      <c r="T97" s="108">
        <v>1.8</v>
      </c>
      <c r="U97" s="108">
        <v>1.8</v>
      </c>
      <c r="V97" s="108">
        <v>0</v>
      </c>
      <c r="W97" s="108">
        <v>0</v>
      </c>
      <c r="X97" s="102">
        <v>1.8</v>
      </c>
      <c r="Y97" s="114">
        <v>0</v>
      </c>
      <c r="Z97" s="108">
        <v>0</v>
      </c>
      <c r="AB97" s="98" t="s">
        <v>219</v>
      </c>
      <c r="AG97" s="98" t="s">
        <v>1146</v>
      </c>
      <c r="AH97" s="106">
        <v>42614</v>
      </c>
      <c r="AI97" s="112" t="s">
        <v>1300</v>
      </c>
    </row>
    <row r="98" spans="1:35" ht="30" customHeight="1">
      <c r="A98" s="98" t="s">
        <v>88</v>
      </c>
      <c r="B98" s="98" t="s">
        <v>1146</v>
      </c>
      <c r="C98" s="98" t="s">
        <v>1116</v>
      </c>
      <c r="D98" s="98" t="s">
        <v>1161</v>
      </c>
      <c r="F98" s="98" t="s">
        <v>135</v>
      </c>
      <c r="G98" s="98" t="s">
        <v>176</v>
      </c>
      <c r="H98" s="98" t="s">
        <v>36</v>
      </c>
      <c r="I98" s="98" t="s">
        <v>37</v>
      </c>
      <c r="J98" s="98" t="s">
        <v>36</v>
      </c>
      <c r="K98" s="115">
        <v>41275</v>
      </c>
      <c r="L98" s="115" t="s">
        <v>177</v>
      </c>
      <c r="M98" s="100">
        <v>3</v>
      </c>
      <c r="N98" s="74">
        <f t="shared" si="3"/>
        <v>3</v>
      </c>
      <c r="O98" s="115">
        <v>42735</v>
      </c>
      <c r="P98" s="98" t="s">
        <v>48</v>
      </c>
      <c r="Q98" s="100">
        <f>IF(P98="",1,(VLOOKUP(P98,LOOKUP!$A$16:$B$21,2,FALSE)))</f>
        <v>4</v>
      </c>
      <c r="R98" s="74">
        <f t="shared" si="2"/>
        <v>4</v>
      </c>
      <c r="T98" s="108">
        <v>8</v>
      </c>
      <c r="U98" s="108">
        <v>0.93</v>
      </c>
      <c r="V98" s="108">
        <v>2.56</v>
      </c>
      <c r="W98" s="108">
        <v>2.73</v>
      </c>
      <c r="X98" s="102">
        <v>6.2200000000000006</v>
      </c>
      <c r="Y98" s="114">
        <v>1.1299999999999999</v>
      </c>
      <c r="Z98" s="108">
        <v>0</v>
      </c>
      <c r="AB98" s="98" t="s">
        <v>219</v>
      </c>
      <c r="AG98" s="98" t="s">
        <v>1146</v>
      </c>
      <c r="AH98" s="106">
        <v>42614</v>
      </c>
      <c r="AI98" s="112" t="s">
        <v>1301</v>
      </c>
    </row>
    <row r="99" spans="1:35" ht="30" customHeight="1">
      <c r="A99" s="98" t="s">
        <v>88</v>
      </c>
      <c r="B99" s="98" t="s">
        <v>1146</v>
      </c>
      <c r="C99" s="98" t="s">
        <v>1116</v>
      </c>
      <c r="D99" s="98" t="s">
        <v>1162</v>
      </c>
      <c r="G99" s="98" t="s">
        <v>173</v>
      </c>
      <c r="H99" s="98" t="s">
        <v>36</v>
      </c>
      <c r="I99" s="98" t="s">
        <v>37</v>
      </c>
      <c r="J99" s="98" t="s">
        <v>36</v>
      </c>
      <c r="K99" s="115">
        <v>41640</v>
      </c>
      <c r="L99" s="115" t="s">
        <v>177</v>
      </c>
      <c r="M99" s="100">
        <v>3</v>
      </c>
      <c r="N99" s="74">
        <f t="shared" si="3"/>
        <v>3</v>
      </c>
      <c r="O99" s="115">
        <v>42735</v>
      </c>
      <c r="P99" s="98" t="s">
        <v>48</v>
      </c>
      <c r="Q99" s="100">
        <f>IF(P99="",1,(VLOOKUP(P99,LOOKUP!$A$16:$B$21,2,FALSE)))</f>
        <v>4</v>
      </c>
      <c r="R99" s="74">
        <f t="shared" si="2"/>
        <v>4</v>
      </c>
      <c r="T99" s="108">
        <v>25</v>
      </c>
      <c r="U99" s="108">
        <v>1.75</v>
      </c>
      <c r="V99" s="108">
        <v>12.37</v>
      </c>
      <c r="W99" s="108">
        <v>9.25</v>
      </c>
      <c r="X99" s="102">
        <v>23.369999999999997</v>
      </c>
      <c r="Y99" s="114">
        <v>0</v>
      </c>
      <c r="Z99" s="108">
        <v>0</v>
      </c>
      <c r="AB99" s="98" t="s">
        <v>219</v>
      </c>
      <c r="AG99" s="98" t="s">
        <v>1146</v>
      </c>
      <c r="AH99" s="106">
        <v>42614</v>
      </c>
      <c r="AI99" s="112" t="s">
        <v>1302</v>
      </c>
    </row>
    <row r="100" spans="1:35" ht="30" customHeight="1">
      <c r="A100" s="98" t="s">
        <v>88</v>
      </c>
      <c r="B100" s="98" t="s">
        <v>1146</v>
      </c>
      <c r="C100" s="98" t="s">
        <v>1116</v>
      </c>
      <c r="D100" s="98" t="s">
        <v>1163</v>
      </c>
      <c r="F100" s="98" t="s">
        <v>445</v>
      </c>
      <c r="G100" s="98" t="s">
        <v>35</v>
      </c>
      <c r="H100" s="98" t="s">
        <v>36</v>
      </c>
      <c r="I100" s="98" t="s">
        <v>37</v>
      </c>
      <c r="J100" s="98" t="s">
        <v>36</v>
      </c>
      <c r="K100" s="115">
        <v>41275</v>
      </c>
      <c r="L100" s="115" t="s">
        <v>177</v>
      </c>
      <c r="M100" s="100">
        <v>3</v>
      </c>
      <c r="N100" s="74">
        <f t="shared" si="3"/>
        <v>3</v>
      </c>
      <c r="O100" s="115">
        <v>42004</v>
      </c>
      <c r="P100" s="98" t="s">
        <v>48</v>
      </c>
      <c r="Q100" s="100">
        <f>IF(P100="",1,(VLOOKUP(P100,LOOKUP!$A$16:$B$21,2,FALSE)))</f>
        <v>4</v>
      </c>
      <c r="R100" s="74">
        <f t="shared" si="2"/>
        <v>4</v>
      </c>
      <c r="T100" s="108">
        <v>6</v>
      </c>
      <c r="U100" s="108">
        <v>3.29</v>
      </c>
      <c r="V100" s="108">
        <v>2.5299999999999998</v>
      </c>
      <c r="W100" s="108">
        <v>0</v>
      </c>
      <c r="X100" s="102">
        <v>5.82</v>
      </c>
      <c r="Y100" s="114">
        <v>0</v>
      </c>
      <c r="Z100" s="108">
        <v>0</v>
      </c>
      <c r="AB100" s="98" t="s">
        <v>219</v>
      </c>
      <c r="AG100" s="98" t="s">
        <v>1146</v>
      </c>
      <c r="AH100" s="106">
        <v>42614</v>
      </c>
      <c r="AI100" s="112" t="s">
        <v>1303</v>
      </c>
    </row>
    <row r="101" spans="1:35" ht="30" customHeight="1">
      <c r="A101" s="98" t="s">
        <v>88</v>
      </c>
      <c r="B101" s="98" t="s">
        <v>1146</v>
      </c>
      <c r="C101" s="98" t="s">
        <v>1116</v>
      </c>
      <c r="D101" s="98" t="s">
        <v>1164</v>
      </c>
      <c r="F101" s="98" t="s">
        <v>473</v>
      </c>
      <c r="G101" s="98" t="s">
        <v>171</v>
      </c>
      <c r="H101" s="98" t="s">
        <v>36</v>
      </c>
      <c r="I101" s="98" t="s">
        <v>37</v>
      </c>
      <c r="J101" s="98" t="s">
        <v>36</v>
      </c>
      <c r="K101" s="115">
        <v>41275</v>
      </c>
      <c r="L101" s="115" t="s">
        <v>177</v>
      </c>
      <c r="M101" s="100">
        <v>3</v>
      </c>
      <c r="N101" s="74">
        <f t="shared" si="3"/>
        <v>3</v>
      </c>
      <c r="O101" s="115">
        <v>42369</v>
      </c>
      <c r="P101" s="98" t="s">
        <v>48</v>
      </c>
      <c r="Q101" s="100">
        <f>IF(P101="",1,(VLOOKUP(P101,LOOKUP!$A$16:$B$21,2,FALSE)))</f>
        <v>4</v>
      </c>
      <c r="R101" s="74">
        <f t="shared" si="2"/>
        <v>4</v>
      </c>
      <c r="T101" s="108">
        <v>24</v>
      </c>
      <c r="U101" s="108">
        <v>7.93</v>
      </c>
      <c r="V101" s="108">
        <v>14.27</v>
      </c>
      <c r="W101" s="108">
        <v>0.14000000000000001</v>
      </c>
      <c r="X101" s="102">
        <v>22.34</v>
      </c>
      <c r="Y101" s="114">
        <v>0</v>
      </c>
      <c r="Z101" s="108">
        <v>0</v>
      </c>
      <c r="AB101" s="98" t="s">
        <v>219</v>
      </c>
      <c r="AG101" s="98" t="s">
        <v>1146</v>
      </c>
      <c r="AH101" s="106">
        <v>42614</v>
      </c>
      <c r="AI101" s="112" t="s">
        <v>1304</v>
      </c>
    </row>
    <row r="102" spans="1:35" ht="30" customHeight="1">
      <c r="A102" s="98" t="s">
        <v>88</v>
      </c>
      <c r="B102" s="98" t="s">
        <v>1146</v>
      </c>
      <c r="C102" s="98" t="s">
        <v>1116</v>
      </c>
      <c r="D102" s="98" t="s">
        <v>1165</v>
      </c>
      <c r="G102" s="98" t="s">
        <v>171</v>
      </c>
      <c r="H102" s="98" t="s">
        <v>36</v>
      </c>
      <c r="I102" s="98" t="s">
        <v>37</v>
      </c>
      <c r="J102" s="98" t="s">
        <v>36</v>
      </c>
      <c r="K102" s="115">
        <v>41640</v>
      </c>
      <c r="L102" s="115" t="s">
        <v>177</v>
      </c>
      <c r="M102" s="100">
        <v>3</v>
      </c>
      <c r="N102" s="74">
        <f t="shared" si="3"/>
        <v>3</v>
      </c>
      <c r="O102" s="115">
        <v>43830</v>
      </c>
      <c r="P102" s="98" t="s">
        <v>48</v>
      </c>
      <c r="Q102" s="100">
        <f>IF(P102="",1,(VLOOKUP(P102,LOOKUP!$A$16:$B$21,2,FALSE)))</f>
        <v>4</v>
      </c>
      <c r="R102" s="74">
        <f t="shared" si="2"/>
        <v>4</v>
      </c>
      <c r="T102" s="108">
        <v>24.5</v>
      </c>
      <c r="U102" s="108">
        <v>1.34</v>
      </c>
      <c r="V102" s="108">
        <v>1.35</v>
      </c>
      <c r="W102" s="108">
        <v>4</v>
      </c>
      <c r="X102" s="102">
        <v>6.69</v>
      </c>
      <c r="Y102" s="114">
        <v>17.37</v>
      </c>
      <c r="Z102" s="108">
        <v>0</v>
      </c>
      <c r="AB102" s="98" t="s">
        <v>219</v>
      </c>
      <c r="AG102" s="98" t="s">
        <v>1146</v>
      </c>
      <c r="AH102" s="106">
        <v>42614</v>
      </c>
      <c r="AI102" s="112" t="s">
        <v>1288</v>
      </c>
    </row>
    <row r="103" spans="1:35" ht="30" customHeight="1">
      <c r="A103" s="98" t="s">
        <v>88</v>
      </c>
      <c r="B103" s="98" t="s">
        <v>1146</v>
      </c>
      <c r="C103" s="98" t="s">
        <v>1116</v>
      </c>
      <c r="D103" s="98" t="s">
        <v>1166</v>
      </c>
      <c r="F103" s="98" t="s">
        <v>522</v>
      </c>
      <c r="G103" s="98" t="s">
        <v>180</v>
      </c>
      <c r="H103" s="98" t="s">
        <v>36</v>
      </c>
      <c r="I103" s="98" t="s">
        <v>37</v>
      </c>
      <c r="J103" s="98" t="s">
        <v>36</v>
      </c>
      <c r="K103" s="115">
        <v>41275</v>
      </c>
      <c r="L103" s="115" t="s">
        <v>177</v>
      </c>
      <c r="M103" s="100">
        <v>3</v>
      </c>
      <c r="N103" s="74">
        <f t="shared" si="3"/>
        <v>3</v>
      </c>
      <c r="O103" s="115">
        <v>42369</v>
      </c>
      <c r="P103" s="98" t="s">
        <v>48</v>
      </c>
      <c r="Q103" s="100">
        <f>IF(P103="",1,(VLOOKUP(P103,LOOKUP!$A$16:$B$21,2,FALSE)))</f>
        <v>4</v>
      </c>
      <c r="R103" s="74">
        <f t="shared" si="2"/>
        <v>4</v>
      </c>
      <c r="T103" s="108">
        <v>6</v>
      </c>
      <c r="U103" s="108">
        <v>1.1399999999999999</v>
      </c>
      <c r="V103" s="108">
        <v>3.47</v>
      </c>
      <c r="W103" s="108">
        <v>1.04</v>
      </c>
      <c r="X103" s="102">
        <v>5.65</v>
      </c>
      <c r="Y103" s="114">
        <v>0</v>
      </c>
      <c r="Z103" s="108">
        <v>0</v>
      </c>
      <c r="AB103" s="98" t="s">
        <v>219</v>
      </c>
      <c r="AG103" s="98" t="s">
        <v>1146</v>
      </c>
      <c r="AH103" s="106">
        <v>42614</v>
      </c>
      <c r="AI103" s="112" t="s">
        <v>1305</v>
      </c>
    </row>
    <row r="104" spans="1:35" ht="30" customHeight="1">
      <c r="A104" s="98" t="s">
        <v>88</v>
      </c>
      <c r="B104" s="98" t="s">
        <v>1146</v>
      </c>
      <c r="C104" s="98" t="s">
        <v>1116</v>
      </c>
      <c r="D104" s="98" t="s">
        <v>1167</v>
      </c>
      <c r="F104" s="98" t="s">
        <v>522</v>
      </c>
      <c r="G104" s="98" t="s">
        <v>180</v>
      </c>
      <c r="H104" s="98" t="s">
        <v>36</v>
      </c>
      <c r="I104" s="98" t="s">
        <v>37</v>
      </c>
      <c r="J104" s="98" t="s">
        <v>36</v>
      </c>
      <c r="K104" s="115">
        <v>41275</v>
      </c>
      <c r="L104" s="115" t="s">
        <v>177</v>
      </c>
      <c r="M104" s="100">
        <v>3</v>
      </c>
      <c r="N104" s="74">
        <f t="shared" si="3"/>
        <v>3</v>
      </c>
      <c r="O104" s="115">
        <v>42369</v>
      </c>
      <c r="P104" s="98" t="s">
        <v>48</v>
      </c>
      <c r="Q104" s="100">
        <f>IF(P104="",1,(VLOOKUP(P104,LOOKUP!$A$16:$B$21,2,FALSE)))</f>
        <v>4</v>
      </c>
      <c r="R104" s="74">
        <f t="shared" si="2"/>
        <v>4</v>
      </c>
      <c r="T104" s="108">
        <v>2</v>
      </c>
      <c r="U104" s="108">
        <v>0.72</v>
      </c>
      <c r="V104" s="108">
        <v>1.22</v>
      </c>
      <c r="W104" s="108">
        <v>0</v>
      </c>
      <c r="X104" s="102">
        <v>1.94</v>
      </c>
      <c r="Y104" s="114">
        <v>0</v>
      </c>
      <c r="Z104" s="108">
        <v>0</v>
      </c>
      <c r="AB104" s="98" t="s">
        <v>219</v>
      </c>
      <c r="AG104" s="98" t="s">
        <v>1146</v>
      </c>
      <c r="AH104" s="106">
        <v>42614</v>
      </c>
      <c r="AI104" s="112" t="s">
        <v>1305</v>
      </c>
    </row>
    <row r="105" spans="1:35" ht="30" customHeight="1">
      <c r="A105" s="98" t="s">
        <v>88</v>
      </c>
      <c r="B105" s="98" t="s">
        <v>1146</v>
      </c>
      <c r="C105" s="98" t="s">
        <v>1116</v>
      </c>
      <c r="D105" s="98" t="s">
        <v>1168</v>
      </c>
      <c r="F105" s="98" t="s">
        <v>1257</v>
      </c>
      <c r="G105" s="98" t="s">
        <v>183</v>
      </c>
      <c r="H105" s="98" t="s">
        <v>36</v>
      </c>
      <c r="I105" s="98" t="s">
        <v>37</v>
      </c>
      <c r="J105" s="98" t="s">
        <v>36</v>
      </c>
      <c r="K105" s="115">
        <v>41275</v>
      </c>
      <c r="L105" s="115" t="s">
        <v>177</v>
      </c>
      <c r="M105" s="100">
        <v>3</v>
      </c>
      <c r="N105" s="74">
        <f t="shared" si="3"/>
        <v>3</v>
      </c>
      <c r="O105" s="115">
        <v>42369</v>
      </c>
      <c r="P105" s="98" t="s">
        <v>48</v>
      </c>
      <c r="Q105" s="100">
        <f>IF(P105="",1,(VLOOKUP(P105,LOOKUP!$A$16:$B$21,2,FALSE)))</f>
        <v>4</v>
      </c>
      <c r="R105" s="74">
        <f t="shared" si="2"/>
        <v>4</v>
      </c>
      <c r="T105" s="108">
        <v>15</v>
      </c>
      <c r="U105" s="108">
        <v>3.02</v>
      </c>
      <c r="V105" s="108">
        <v>11.28</v>
      </c>
      <c r="W105" s="108">
        <v>0</v>
      </c>
      <c r="X105" s="102">
        <v>14.299999999999999</v>
      </c>
      <c r="Y105" s="114">
        <v>0</v>
      </c>
      <c r="Z105" s="108">
        <v>0</v>
      </c>
      <c r="AB105" s="98" t="s">
        <v>219</v>
      </c>
      <c r="AG105" s="98" t="s">
        <v>1146</v>
      </c>
      <c r="AH105" s="106">
        <v>42614</v>
      </c>
      <c r="AI105" s="112" t="s">
        <v>1294</v>
      </c>
    </row>
    <row r="106" spans="1:35" ht="30" customHeight="1">
      <c r="A106" s="98" t="s">
        <v>88</v>
      </c>
      <c r="B106" s="98" t="s">
        <v>1146</v>
      </c>
      <c r="C106" s="98" t="s">
        <v>1116</v>
      </c>
      <c r="D106" s="98" t="s">
        <v>1169</v>
      </c>
      <c r="F106" s="98" t="s">
        <v>175</v>
      </c>
      <c r="G106" s="98" t="s">
        <v>176</v>
      </c>
      <c r="H106" s="98" t="s">
        <v>36</v>
      </c>
      <c r="I106" s="98" t="s">
        <v>37</v>
      </c>
      <c r="J106" s="98" t="s">
        <v>36</v>
      </c>
      <c r="K106" s="115">
        <v>41275</v>
      </c>
      <c r="L106" s="115" t="s">
        <v>177</v>
      </c>
      <c r="M106" s="100">
        <v>3</v>
      </c>
      <c r="N106" s="74">
        <f t="shared" si="3"/>
        <v>3</v>
      </c>
      <c r="O106" s="115">
        <v>42004</v>
      </c>
      <c r="P106" s="98" t="s">
        <v>48</v>
      </c>
      <c r="Q106" s="100">
        <f>IF(P106="",1,(VLOOKUP(P106,LOOKUP!$A$16:$B$21,2,FALSE)))</f>
        <v>4</v>
      </c>
      <c r="R106" s="74">
        <f t="shared" si="2"/>
        <v>4</v>
      </c>
      <c r="T106" s="108">
        <v>3.5</v>
      </c>
      <c r="U106" s="108">
        <v>3.35</v>
      </c>
      <c r="V106" s="108">
        <v>0</v>
      </c>
      <c r="W106" s="108">
        <v>0</v>
      </c>
      <c r="X106" s="102">
        <v>3.35</v>
      </c>
      <c r="Y106" s="114">
        <v>0</v>
      </c>
      <c r="Z106" s="108">
        <v>0</v>
      </c>
      <c r="AB106" s="98" t="s">
        <v>219</v>
      </c>
      <c r="AG106" s="98" t="s">
        <v>1146</v>
      </c>
      <c r="AH106" s="106">
        <v>42614</v>
      </c>
      <c r="AI106" s="112" t="s">
        <v>92</v>
      </c>
    </row>
    <row r="107" spans="1:35" ht="30" customHeight="1">
      <c r="A107" s="98" t="s">
        <v>88</v>
      </c>
      <c r="B107" s="98" t="s">
        <v>1146</v>
      </c>
      <c r="C107" s="98" t="s">
        <v>1116</v>
      </c>
      <c r="D107" s="98" t="s">
        <v>1170</v>
      </c>
      <c r="F107" s="98" t="s">
        <v>170</v>
      </c>
      <c r="G107" s="98" t="s">
        <v>171</v>
      </c>
      <c r="H107" s="98" t="s">
        <v>36</v>
      </c>
      <c r="I107" s="98" t="s">
        <v>37</v>
      </c>
      <c r="J107" s="98" t="s">
        <v>36</v>
      </c>
      <c r="K107" s="115">
        <v>41275</v>
      </c>
      <c r="L107" s="115" t="s">
        <v>177</v>
      </c>
      <c r="M107" s="100">
        <v>3</v>
      </c>
      <c r="N107" s="74">
        <f t="shared" si="3"/>
        <v>3</v>
      </c>
      <c r="O107" s="115">
        <v>42004</v>
      </c>
      <c r="P107" s="98" t="s">
        <v>48</v>
      </c>
      <c r="Q107" s="100">
        <f>IF(P107="",1,(VLOOKUP(P107,LOOKUP!$A$16:$B$21,2,FALSE)))</f>
        <v>4</v>
      </c>
      <c r="R107" s="74">
        <f t="shared" si="2"/>
        <v>4</v>
      </c>
      <c r="T107" s="108">
        <v>20</v>
      </c>
      <c r="U107" s="108">
        <v>10.46</v>
      </c>
      <c r="V107" s="108">
        <v>7.98</v>
      </c>
      <c r="W107" s="108">
        <v>0</v>
      </c>
      <c r="X107" s="102">
        <v>18.440000000000001</v>
      </c>
      <c r="Y107" s="114">
        <v>0</v>
      </c>
      <c r="Z107" s="108">
        <v>0</v>
      </c>
      <c r="AB107" s="98" t="s">
        <v>219</v>
      </c>
      <c r="AG107" s="98" t="s">
        <v>1146</v>
      </c>
      <c r="AH107" s="106">
        <v>42614</v>
      </c>
      <c r="AI107" s="112" t="s">
        <v>1306</v>
      </c>
    </row>
    <row r="108" spans="1:35" ht="30" customHeight="1">
      <c r="A108" s="98" t="s">
        <v>88</v>
      </c>
      <c r="B108" s="98" t="s">
        <v>1146</v>
      </c>
      <c r="C108" s="98" t="s">
        <v>1116</v>
      </c>
      <c r="D108" s="98" t="s">
        <v>1171</v>
      </c>
      <c r="F108" s="98" t="s">
        <v>458</v>
      </c>
      <c r="G108" s="98" t="s">
        <v>173</v>
      </c>
      <c r="H108" s="98" t="s">
        <v>36</v>
      </c>
      <c r="I108" s="98" t="s">
        <v>37</v>
      </c>
      <c r="J108" s="98" t="s">
        <v>36</v>
      </c>
      <c r="K108" s="115">
        <v>41640</v>
      </c>
      <c r="L108" s="115" t="s">
        <v>177</v>
      </c>
      <c r="M108" s="100">
        <v>3</v>
      </c>
      <c r="N108" s="74">
        <f t="shared" si="3"/>
        <v>3</v>
      </c>
      <c r="O108" s="115">
        <v>42369</v>
      </c>
      <c r="P108" s="98" t="s">
        <v>48</v>
      </c>
      <c r="Q108" s="100">
        <f>IF(P108="",1,(VLOOKUP(P108,LOOKUP!$A$16:$B$21,2,FALSE)))</f>
        <v>4</v>
      </c>
      <c r="R108" s="74">
        <f t="shared" si="2"/>
        <v>4</v>
      </c>
      <c r="T108" s="108">
        <v>5</v>
      </c>
      <c r="U108" s="108">
        <v>0.56000000000000005</v>
      </c>
      <c r="V108" s="108">
        <v>4.18</v>
      </c>
      <c r="W108" s="108">
        <v>0.1</v>
      </c>
      <c r="X108" s="102">
        <v>4.84</v>
      </c>
      <c r="Y108" s="114">
        <v>0</v>
      </c>
      <c r="Z108" s="108">
        <v>0</v>
      </c>
      <c r="AB108" s="98" t="s">
        <v>219</v>
      </c>
      <c r="AG108" s="98" t="s">
        <v>1146</v>
      </c>
      <c r="AH108" s="106">
        <v>42614</v>
      </c>
      <c r="AI108" s="112" t="s">
        <v>1307</v>
      </c>
    </row>
    <row r="109" spans="1:35" ht="30" customHeight="1">
      <c r="A109" s="98" t="s">
        <v>88</v>
      </c>
      <c r="B109" s="98" t="s">
        <v>1146</v>
      </c>
      <c r="C109" s="98" t="s">
        <v>1116</v>
      </c>
      <c r="D109" s="98" t="s">
        <v>1172</v>
      </c>
      <c r="F109" s="98" t="s">
        <v>1258</v>
      </c>
      <c r="G109" s="98" t="s">
        <v>197</v>
      </c>
      <c r="H109" s="98" t="s">
        <v>36</v>
      </c>
      <c r="I109" s="98" t="s">
        <v>37</v>
      </c>
      <c r="J109" s="98" t="s">
        <v>36</v>
      </c>
      <c r="K109" s="115">
        <v>41275</v>
      </c>
      <c r="L109" s="115" t="s">
        <v>177</v>
      </c>
      <c r="M109" s="100">
        <v>3</v>
      </c>
      <c r="N109" s="74">
        <f t="shared" si="3"/>
        <v>3</v>
      </c>
      <c r="O109" s="115">
        <v>42735</v>
      </c>
      <c r="P109" s="98" t="s">
        <v>48</v>
      </c>
      <c r="Q109" s="100">
        <f>IF(P109="",1,(VLOOKUP(P109,LOOKUP!$A$16:$B$21,2,FALSE)))</f>
        <v>4</v>
      </c>
      <c r="R109" s="74">
        <f t="shared" si="2"/>
        <v>4</v>
      </c>
      <c r="T109" s="108">
        <v>30</v>
      </c>
      <c r="U109" s="108">
        <v>4.18</v>
      </c>
      <c r="V109" s="108">
        <v>12.97</v>
      </c>
      <c r="W109" s="108">
        <v>10.87</v>
      </c>
      <c r="X109" s="102">
        <v>28.019999999999996</v>
      </c>
      <c r="Y109" s="114">
        <v>0.62</v>
      </c>
      <c r="Z109" s="108">
        <v>0</v>
      </c>
      <c r="AB109" s="98" t="s">
        <v>219</v>
      </c>
      <c r="AG109" s="98" t="s">
        <v>1146</v>
      </c>
      <c r="AH109" s="106">
        <v>42614</v>
      </c>
      <c r="AI109" s="112" t="s">
        <v>1308</v>
      </c>
    </row>
    <row r="110" spans="1:35" ht="30" customHeight="1">
      <c r="A110" s="98" t="s">
        <v>88</v>
      </c>
      <c r="B110" s="98" t="s">
        <v>1146</v>
      </c>
      <c r="C110" s="98" t="s">
        <v>1116</v>
      </c>
      <c r="D110" s="98" t="s">
        <v>1173</v>
      </c>
      <c r="G110" s="98" t="s">
        <v>199</v>
      </c>
      <c r="H110" s="98" t="s">
        <v>36</v>
      </c>
      <c r="I110" s="98" t="s">
        <v>37</v>
      </c>
      <c r="J110" s="98" t="s">
        <v>36</v>
      </c>
      <c r="K110" s="115">
        <v>41275</v>
      </c>
      <c r="L110" s="115" t="s">
        <v>177</v>
      </c>
      <c r="M110" s="100">
        <v>3</v>
      </c>
      <c r="N110" s="74">
        <f t="shared" si="3"/>
        <v>3</v>
      </c>
      <c r="O110" s="115">
        <v>43100</v>
      </c>
      <c r="P110" s="98" t="s">
        <v>48</v>
      </c>
      <c r="Q110" s="100">
        <f>IF(P110="",1,(VLOOKUP(P110,LOOKUP!$A$16:$B$21,2,FALSE)))</f>
        <v>4</v>
      </c>
      <c r="R110" s="74">
        <f t="shared" si="2"/>
        <v>4</v>
      </c>
      <c r="T110" s="108">
        <v>77</v>
      </c>
      <c r="U110" s="108">
        <v>9.8699999999999992</v>
      </c>
      <c r="V110" s="108">
        <v>24.65</v>
      </c>
      <c r="W110" s="108">
        <v>27.48</v>
      </c>
      <c r="X110" s="102">
        <v>62</v>
      </c>
      <c r="Y110" s="114">
        <v>11.58</v>
      </c>
      <c r="Z110" s="108">
        <v>0</v>
      </c>
      <c r="AB110" s="98" t="s">
        <v>219</v>
      </c>
      <c r="AG110" s="98" t="s">
        <v>1146</v>
      </c>
      <c r="AH110" s="106">
        <v>42614</v>
      </c>
      <c r="AI110" s="112" t="s">
        <v>1309</v>
      </c>
    </row>
    <row r="111" spans="1:35" ht="30" customHeight="1">
      <c r="A111" s="98" t="s">
        <v>88</v>
      </c>
      <c r="B111" s="98" t="s">
        <v>1146</v>
      </c>
      <c r="C111" s="98" t="s">
        <v>1116</v>
      </c>
      <c r="D111" s="98" t="s">
        <v>1174</v>
      </c>
      <c r="F111" s="98" t="s">
        <v>473</v>
      </c>
      <c r="G111" s="98" t="s">
        <v>171</v>
      </c>
      <c r="H111" s="98" t="s">
        <v>36</v>
      </c>
      <c r="I111" s="98" t="s">
        <v>37</v>
      </c>
      <c r="J111" s="98" t="s">
        <v>36</v>
      </c>
      <c r="K111" s="115">
        <v>41275</v>
      </c>
      <c r="L111" s="115" t="s">
        <v>177</v>
      </c>
      <c r="M111" s="100">
        <v>3</v>
      </c>
      <c r="N111" s="74">
        <f t="shared" si="3"/>
        <v>3</v>
      </c>
      <c r="O111" s="115">
        <v>44561</v>
      </c>
      <c r="P111" s="98" t="s">
        <v>48</v>
      </c>
      <c r="Q111" s="100">
        <f>IF(P111="",1,(VLOOKUP(P111,LOOKUP!$A$16:$B$21,2,FALSE)))</f>
        <v>4</v>
      </c>
      <c r="R111" s="74">
        <f t="shared" si="2"/>
        <v>4</v>
      </c>
      <c r="T111" s="108">
        <v>85</v>
      </c>
      <c r="U111" s="108">
        <v>3.07</v>
      </c>
      <c r="V111" s="108">
        <v>6.56</v>
      </c>
      <c r="W111" s="108">
        <v>11.75</v>
      </c>
      <c r="X111" s="102">
        <v>21.38</v>
      </c>
      <c r="Y111" s="114">
        <v>53.730000000000004</v>
      </c>
      <c r="Z111" s="108">
        <v>3.82</v>
      </c>
      <c r="AB111" s="98" t="s">
        <v>219</v>
      </c>
      <c r="AG111" s="98" t="s">
        <v>1146</v>
      </c>
      <c r="AH111" s="106">
        <v>42614</v>
      </c>
      <c r="AI111" s="112" t="s">
        <v>1310</v>
      </c>
    </row>
    <row r="112" spans="1:35" ht="30" customHeight="1">
      <c r="A112" s="98" t="s">
        <v>88</v>
      </c>
      <c r="B112" s="98" t="s">
        <v>1146</v>
      </c>
      <c r="C112" s="98" t="s">
        <v>1116</v>
      </c>
      <c r="D112" s="98" t="s">
        <v>1175</v>
      </c>
      <c r="G112" s="98" t="s">
        <v>176</v>
      </c>
      <c r="H112" s="98" t="s">
        <v>36</v>
      </c>
      <c r="I112" s="98" t="s">
        <v>37</v>
      </c>
      <c r="J112" s="98" t="s">
        <v>36</v>
      </c>
      <c r="K112" s="115">
        <v>41275</v>
      </c>
      <c r="L112" s="115" t="s">
        <v>177</v>
      </c>
      <c r="M112" s="100">
        <v>3</v>
      </c>
      <c r="N112" s="74">
        <f t="shared" si="3"/>
        <v>3</v>
      </c>
      <c r="O112" s="115">
        <v>43465</v>
      </c>
      <c r="P112" s="98" t="s">
        <v>48</v>
      </c>
      <c r="Q112" s="100">
        <f>IF(P112="",1,(VLOOKUP(P112,LOOKUP!$A$16:$B$21,2,FALSE)))</f>
        <v>4</v>
      </c>
      <c r="R112" s="74">
        <f t="shared" si="2"/>
        <v>4</v>
      </c>
      <c r="T112" s="108">
        <v>8</v>
      </c>
      <c r="U112" s="108">
        <v>0.77</v>
      </c>
      <c r="V112" s="108">
        <v>1.4</v>
      </c>
      <c r="W112" s="108">
        <v>2.0299999999999998</v>
      </c>
      <c r="X112" s="102">
        <v>4.1999999999999993</v>
      </c>
      <c r="Y112" s="114">
        <v>3.4999999999999996</v>
      </c>
      <c r="Z112" s="108">
        <v>0</v>
      </c>
      <c r="AB112" s="98" t="s">
        <v>219</v>
      </c>
      <c r="AG112" s="98" t="s">
        <v>1146</v>
      </c>
      <c r="AH112" s="106">
        <v>42614</v>
      </c>
      <c r="AI112" s="112" t="s">
        <v>1311</v>
      </c>
    </row>
    <row r="113" spans="1:35" ht="30" customHeight="1">
      <c r="A113" s="98" t="s">
        <v>88</v>
      </c>
      <c r="B113" s="98" t="s">
        <v>1146</v>
      </c>
      <c r="C113" s="98" t="s">
        <v>1116</v>
      </c>
      <c r="D113" s="98" t="s">
        <v>1176</v>
      </c>
      <c r="F113" s="98" t="s">
        <v>445</v>
      </c>
      <c r="G113" s="98" t="s">
        <v>35</v>
      </c>
      <c r="H113" s="98" t="s">
        <v>36</v>
      </c>
      <c r="I113" s="98" t="s">
        <v>37</v>
      </c>
      <c r="J113" s="98" t="s">
        <v>36</v>
      </c>
      <c r="K113" s="115">
        <v>41275</v>
      </c>
      <c r="L113" s="115" t="s">
        <v>177</v>
      </c>
      <c r="M113" s="100">
        <v>3</v>
      </c>
      <c r="N113" s="74">
        <f t="shared" si="3"/>
        <v>3</v>
      </c>
      <c r="O113" s="115">
        <v>42735</v>
      </c>
      <c r="P113" s="98" t="s">
        <v>48</v>
      </c>
      <c r="Q113" s="100">
        <f>IF(P113="",1,(VLOOKUP(P113,LOOKUP!$A$16:$B$21,2,FALSE)))</f>
        <v>4</v>
      </c>
      <c r="R113" s="74">
        <f t="shared" si="2"/>
        <v>4</v>
      </c>
      <c r="T113" s="108">
        <v>2</v>
      </c>
      <c r="U113" s="108">
        <v>0.37</v>
      </c>
      <c r="V113" s="108">
        <v>0.74</v>
      </c>
      <c r="W113" s="108">
        <v>0.67</v>
      </c>
      <c r="X113" s="102">
        <v>1.7799999999999998</v>
      </c>
      <c r="Y113" s="114">
        <v>0.13</v>
      </c>
      <c r="Z113" s="108">
        <v>0</v>
      </c>
      <c r="AB113" s="98" t="s">
        <v>219</v>
      </c>
      <c r="AG113" s="98" t="s">
        <v>1146</v>
      </c>
      <c r="AH113" s="106">
        <v>42614</v>
      </c>
      <c r="AI113" s="112" t="s">
        <v>1303</v>
      </c>
    </row>
    <row r="114" spans="1:35" ht="30" customHeight="1">
      <c r="A114" s="98" t="s">
        <v>88</v>
      </c>
      <c r="B114" s="98" t="s">
        <v>1146</v>
      </c>
      <c r="C114" s="98" t="s">
        <v>1116</v>
      </c>
      <c r="D114" s="98" t="s">
        <v>1177</v>
      </c>
      <c r="G114" s="98" t="s">
        <v>185</v>
      </c>
      <c r="H114" s="98" t="s">
        <v>36</v>
      </c>
      <c r="I114" s="98" t="s">
        <v>37</v>
      </c>
      <c r="J114" s="98" t="s">
        <v>36</v>
      </c>
      <c r="K114" s="115">
        <v>41275</v>
      </c>
      <c r="L114" s="115" t="s">
        <v>177</v>
      </c>
      <c r="M114" s="100">
        <v>3</v>
      </c>
      <c r="N114" s="74">
        <f t="shared" si="3"/>
        <v>3</v>
      </c>
      <c r="O114" s="115">
        <v>42004</v>
      </c>
      <c r="P114" s="98" t="s">
        <v>48</v>
      </c>
      <c r="Q114" s="100">
        <f>IF(P114="",1,(VLOOKUP(P114,LOOKUP!$A$16:$B$21,2,FALSE)))</f>
        <v>4</v>
      </c>
      <c r="R114" s="74">
        <f t="shared" si="2"/>
        <v>4</v>
      </c>
      <c r="T114" s="108">
        <v>2</v>
      </c>
      <c r="U114" s="108">
        <v>1.85</v>
      </c>
      <c r="V114" s="108">
        <v>0</v>
      </c>
      <c r="W114" s="108">
        <v>0</v>
      </c>
      <c r="X114" s="102">
        <v>1.85</v>
      </c>
      <c r="Y114" s="114">
        <v>0</v>
      </c>
      <c r="Z114" s="108">
        <v>0</v>
      </c>
      <c r="AB114" s="98" t="s">
        <v>219</v>
      </c>
      <c r="AG114" s="98" t="s">
        <v>1146</v>
      </c>
      <c r="AH114" s="106">
        <v>42614</v>
      </c>
      <c r="AI114" s="112" t="s">
        <v>1312</v>
      </c>
    </row>
    <row r="115" spans="1:35" ht="30" customHeight="1">
      <c r="A115" s="98" t="s">
        <v>88</v>
      </c>
      <c r="B115" s="98" t="s">
        <v>1146</v>
      </c>
      <c r="C115" s="98" t="s">
        <v>1116</v>
      </c>
      <c r="D115" s="98" t="s">
        <v>1178</v>
      </c>
      <c r="F115" s="98" t="s">
        <v>866</v>
      </c>
      <c r="G115" s="98" t="s">
        <v>171</v>
      </c>
      <c r="H115" s="98" t="s">
        <v>36</v>
      </c>
      <c r="I115" s="98" t="s">
        <v>37</v>
      </c>
      <c r="J115" s="98" t="s">
        <v>36</v>
      </c>
      <c r="K115" s="115">
        <v>41640</v>
      </c>
      <c r="L115" s="115" t="s">
        <v>177</v>
      </c>
      <c r="M115" s="100">
        <v>3</v>
      </c>
      <c r="N115" s="74">
        <f t="shared" si="3"/>
        <v>3</v>
      </c>
      <c r="O115" s="115">
        <v>42369</v>
      </c>
      <c r="P115" s="98" t="s">
        <v>48</v>
      </c>
      <c r="Q115" s="100">
        <f>IF(P115="",1,(VLOOKUP(P115,LOOKUP!$A$16:$B$21,2,FALSE)))</f>
        <v>4</v>
      </c>
      <c r="R115" s="74">
        <f t="shared" si="2"/>
        <v>4</v>
      </c>
      <c r="T115" s="108">
        <v>11.6</v>
      </c>
      <c r="U115" s="108">
        <v>1.24</v>
      </c>
      <c r="V115" s="108">
        <v>8.84</v>
      </c>
      <c r="W115" s="108">
        <v>0.76</v>
      </c>
      <c r="X115" s="102">
        <v>10.84</v>
      </c>
      <c r="Y115" s="114">
        <v>0</v>
      </c>
      <c r="Z115" s="108">
        <v>0</v>
      </c>
      <c r="AB115" s="98" t="s">
        <v>219</v>
      </c>
      <c r="AG115" s="98" t="s">
        <v>1146</v>
      </c>
      <c r="AH115" s="106">
        <v>42614</v>
      </c>
      <c r="AI115" s="112" t="s">
        <v>1313</v>
      </c>
    </row>
    <row r="116" spans="1:35" ht="30" customHeight="1">
      <c r="A116" s="98" t="s">
        <v>88</v>
      </c>
      <c r="B116" s="98" t="s">
        <v>1146</v>
      </c>
      <c r="C116" s="98" t="s">
        <v>1116</v>
      </c>
      <c r="D116" s="98" t="s">
        <v>1179</v>
      </c>
      <c r="G116" s="98" t="s">
        <v>171</v>
      </c>
      <c r="H116" s="98" t="s">
        <v>36</v>
      </c>
      <c r="I116" s="98" t="s">
        <v>37</v>
      </c>
      <c r="J116" s="98" t="s">
        <v>36</v>
      </c>
      <c r="K116" s="115">
        <v>41640</v>
      </c>
      <c r="L116" s="115" t="s">
        <v>177</v>
      </c>
      <c r="M116" s="100">
        <v>3</v>
      </c>
      <c r="N116" s="74">
        <f t="shared" si="3"/>
        <v>3</v>
      </c>
      <c r="O116" s="115">
        <v>42735</v>
      </c>
      <c r="P116" s="98" t="s">
        <v>48</v>
      </c>
      <c r="Q116" s="100">
        <f>IF(P116="",1,(VLOOKUP(P116,LOOKUP!$A$16:$B$21,2,FALSE)))</f>
        <v>4</v>
      </c>
      <c r="R116" s="74">
        <f t="shared" si="2"/>
        <v>4</v>
      </c>
      <c r="T116" s="108">
        <v>22</v>
      </c>
      <c r="U116" s="108">
        <v>1.65</v>
      </c>
      <c r="V116" s="108">
        <v>10.039999999999999</v>
      </c>
      <c r="W116" s="108">
        <v>9.76</v>
      </c>
      <c r="X116" s="102">
        <v>21.45</v>
      </c>
      <c r="Y116" s="114">
        <v>0</v>
      </c>
      <c r="Z116" s="108">
        <v>0</v>
      </c>
      <c r="AB116" s="98" t="s">
        <v>219</v>
      </c>
      <c r="AG116" s="98" t="s">
        <v>1146</v>
      </c>
      <c r="AH116" s="106">
        <v>42614</v>
      </c>
      <c r="AI116" s="112" t="s">
        <v>1314</v>
      </c>
    </row>
    <row r="117" spans="1:35" ht="30" customHeight="1">
      <c r="A117" s="98" t="s">
        <v>88</v>
      </c>
      <c r="B117" s="98" t="s">
        <v>1146</v>
      </c>
      <c r="C117" s="98" t="s">
        <v>1116</v>
      </c>
      <c r="D117" s="98" t="s">
        <v>1180</v>
      </c>
      <c r="G117" s="98" t="s">
        <v>199</v>
      </c>
      <c r="H117" s="98" t="s">
        <v>36</v>
      </c>
      <c r="I117" s="98" t="s">
        <v>37</v>
      </c>
      <c r="J117" s="98" t="s">
        <v>36</v>
      </c>
      <c r="K117" s="115">
        <v>41275</v>
      </c>
      <c r="L117" s="115" t="s">
        <v>177</v>
      </c>
      <c r="M117" s="100">
        <v>3</v>
      </c>
      <c r="N117" s="74">
        <f t="shared" si="3"/>
        <v>3</v>
      </c>
      <c r="O117" s="115">
        <v>42735</v>
      </c>
      <c r="P117" s="98" t="s">
        <v>48</v>
      </c>
      <c r="Q117" s="100">
        <f>IF(P117="",1,(VLOOKUP(P117,LOOKUP!$A$16:$B$21,2,FALSE)))</f>
        <v>4</v>
      </c>
      <c r="R117" s="74">
        <f t="shared" si="2"/>
        <v>4</v>
      </c>
      <c r="T117" s="108">
        <v>21</v>
      </c>
      <c r="U117" s="108">
        <v>3.02</v>
      </c>
      <c r="V117" s="108">
        <v>10.09</v>
      </c>
      <c r="W117" s="108">
        <v>6.21</v>
      </c>
      <c r="X117" s="102">
        <v>19.32</v>
      </c>
      <c r="Y117" s="114">
        <v>0</v>
      </c>
      <c r="Z117" s="108">
        <v>0</v>
      </c>
      <c r="AB117" s="98" t="s">
        <v>219</v>
      </c>
      <c r="AG117" s="98" t="s">
        <v>1146</v>
      </c>
      <c r="AH117" s="106">
        <v>42614</v>
      </c>
      <c r="AI117" s="112" t="s">
        <v>1284</v>
      </c>
    </row>
    <row r="118" spans="1:35" ht="30" customHeight="1">
      <c r="A118" s="98" t="s">
        <v>88</v>
      </c>
      <c r="B118" s="98" t="s">
        <v>1146</v>
      </c>
      <c r="C118" s="98" t="s">
        <v>1116</v>
      </c>
      <c r="D118" s="98" t="s">
        <v>1181</v>
      </c>
      <c r="F118" s="98" t="s">
        <v>1259</v>
      </c>
      <c r="G118" s="98" t="s">
        <v>35</v>
      </c>
      <c r="H118" s="98" t="s">
        <v>36</v>
      </c>
      <c r="I118" s="98" t="s">
        <v>37</v>
      </c>
      <c r="J118" s="98" t="s">
        <v>36</v>
      </c>
      <c r="K118" s="115">
        <v>41640</v>
      </c>
      <c r="L118" s="115" t="s">
        <v>177</v>
      </c>
      <c r="M118" s="100">
        <v>3</v>
      </c>
      <c r="N118" s="74">
        <f t="shared" si="3"/>
        <v>3</v>
      </c>
      <c r="O118" s="115">
        <v>41639</v>
      </c>
      <c r="P118" s="98" t="s">
        <v>48</v>
      </c>
      <c r="Q118" s="100">
        <f>IF(P118="",1,(VLOOKUP(P118,LOOKUP!$A$16:$B$21,2,FALSE)))</f>
        <v>4</v>
      </c>
      <c r="R118" s="74">
        <f t="shared" si="2"/>
        <v>4</v>
      </c>
      <c r="T118" s="108">
        <v>8.5</v>
      </c>
      <c r="U118" s="108">
        <v>0.36</v>
      </c>
      <c r="V118" s="108">
        <v>0.15</v>
      </c>
      <c r="W118" s="108">
        <v>0</v>
      </c>
      <c r="X118" s="102">
        <v>0.51</v>
      </c>
      <c r="Y118" s="114">
        <v>0</v>
      </c>
      <c r="Z118" s="108">
        <v>0</v>
      </c>
      <c r="AB118" s="98" t="s">
        <v>219</v>
      </c>
      <c r="AG118" s="98" t="s">
        <v>1146</v>
      </c>
      <c r="AH118" s="106">
        <v>42614</v>
      </c>
      <c r="AI118" s="112" t="s">
        <v>1315</v>
      </c>
    </row>
    <row r="119" spans="1:35" ht="30" customHeight="1">
      <c r="A119" s="98" t="s">
        <v>88</v>
      </c>
      <c r="B119" s="98" t="s">
        <v>1146</v>
      </c>
      <c r="C119" s="98" t="s">
        <v>1116</v>
      </c>
      <c r="D119" s="98" t="s">
        <v>1182</v>
      </c>
      <c r="F119" s="98" t="s">
        <v>447</v>
      </c>
      <c r="G119" s="98" t="s">
        <v>199</v>
      </c>
      <c r="H119" s="98" t="s">
        <v>36</v>
      </c>
      <c r="I119" s="98" t="s">
        <v>37</v>
      </c>
      <c r="J119" s="98" t="s">
        <v>36</v>
      </c>
      <c r="K119" s="115">
        <v>41275</v>
      </c>
      <c r="L119" s="115" t="s">
        <v>177</v>
      </c>
      <c r="M119" s="100">
        <v>3</v>
      </c>
      <c r="N119" s="74">
        <f t="shared" si="3"/>
        <v>3</v>
      </c>
      <c r="O119" s="115">
        <v>42004</v>
      </c>
      <c r="P119" s="98" t="s">
        <v>48</v>
      </c>
      <c r="Q119" s="100">
        <f>IF(P119="",1,(VLOOKUP(P119,LOOKUP!$A$16:$B$21,2,FALSE)))</f>
        <v>4</v>
      </c>
      <c r="R119" s="74">
        <f t="shared" si="2"/>
        <v>4</v>
      </c>
      <c r="T119" s="108">
        <v>2</v>
      </c>
      <c r="U119" s="108">
        <v>1.38</v>
      </c>
      <c r="V119" s="108">
        <v>0.45</v>
      </c>
      <c r="W119" s="108">
        <v>0</v>
      </c>
      <c r="X119" s="102">
        <v>1.8299999999999998</v>
      </c>
      <c r="Y119" s="114">
        <v>0</v>
      </c>
      <c r="Z119" s="108">
        <v>0</v>
      </c>
      <c r="AB119" s="98" t="s">
        <v>219</v>
      </c>
      <c r="AG119" s="98" t="s">
        <v>1146</v>
      </c>
      <c r="AH119" s="106">
        <v>42614</v>
      </c>
      <c r="AI119" s="112" t="s">
        <v>1316</v>
      </c>
    </row>
    <row r="120" spans="1:35" ht="30" customHeight="1">
      <c r="A120" s="98" t="s">
        <v>88</v>
      </c>
      <c r="B120" s="98" t="s">
        <v>1146</v>
      </c>
      <c r="C120" s="98" t="s">
        <v>1116</v>
      </c>
      <c r="D120" s="98" t="s">
        <v>1183</v>
      </c>
      <c r="F120" s="98" t="s">
        <v>434</v>
      </c>
      <c r="G120" s="98" t="s">
        <v>176</v>
      </c>
      <c r="H120" s="98" t="s">
        <v>36</v>
      </c>
      <c r="I120" s="98" t="s">
        <v>37</v>
      </c>
      <c r="J120" s="98" t="s">
        <v>36</v>
      </c>
      <c r="K120" s="115">
        <v>41275</v>
      </c>
      <c r="L120" s="115" t="s">
        <v>177</v>
      </c>
      <c r="M120" s="100">
        <v>3</v>
      </c>
      <c r="N120" s="74">
        <f t="shared" si="3"/>
        <v>3</v>
      </c>
      <c r="O120" s="115">
        <v>42004</v>
      </c>
      <c r="P120" s="98" t="s">
        <v>48</v>
      </c>
      <c r="Q120" s="100">
        <f>IF(P120="",1,(VLOOKUP(P120,LOOKUP!$A$16:$B$21,2,FALSE)))</f>
        <v>4</v>
      </c>
      <c r="R120" s="74">
        <f t="shared" si="2"/>
        <v>4</v>
      </c>
      <c r="T120" s="108">
        <v>11.2</v>
      </c>
      <c r="U120" s="108">
        <v>8.36</v>
      </c>
      <c r="V120" s="108">
        <v>1.94</v>
      </c>
      <c r="W120" s="108">
        <v>0</v>
      </c>
      <c r="X120" s="102">
        <v>10.299999999999999</v>
      </c>
      <c r="Y120" s="114">
        <v>0</v>
      </c>
      <c r="Z120" s="108">
        <v>0</v>
      </c>
      <c r="AB120" s="98" t="s">
        <v>219</v>
      </c>
      <c r="AG120" s="98" t="s">
        <v>1146</v>
      </c>
      <c r="AH120" s="106">
        <v>42614</v>
      </c>
      <c r="AI120" s="112" t="s">
        <v>1317</v>
      </c>
    </row>
    <row r="121" spans="1:35" ht="30" customHeight="1">
      <c r="A121" s="98" t="s">
        <v>88</v>
      </c>
      <c r="B121" s="98" t="s">
        <v>1146</v>
      </c>
      <c r="C121" s="98" t="s">
        <v>1184</v>
      </c>
      <c r="D121" s="98" t="s">
        <v>1185</v>
      </c>
      <c r="G121" s="98" t="s">
        <v>183</v>
      </c>
      <c r="H121" s="98" t="s">
        <v>36</v>
      </c>
      <c r="I121" s="98" t="s">
        <v>37</v>
      </c>
      <c r="J121" s="98" t="s">
        <v>36</v>
      </c>
      <c r="K121" s="115">
        <v>40909</v>
      </c>
      <c r="L121" s="115" t="s">
        <v>38</v>
      </c>
      <c r="M121" s="100">
        <v>4</v>
      </c>
      <c r="N121" s="74">
        <f t="shared" si="3"/>
        <v>4</v>
      </c>
      <c r="O121" s="115">
        <v>41639</v>
      </c>
      <c r="P121" s="98" t="s">
        <v>48</v>
      </c>
      <c r="Q121" s="100">
        <f>IF(P121="",1,(VLOOKUP(P121,LOOKUP!$A$16:$B$21,2,FALSE)))</f>
        <v>4</v>
      </c>
      <c r="R121" s="74">
        <f t="shared" si="2"/>
        <v>4</v>
      </c>
      <c r="T121" s="108">
        <v>6.5</v>
      </c>
      <c r="U121" s="108">
        <v>0.88</v>
      </c>
      <c r="V121" s="108">
        <v>0</v>
      </c>
      <c r="W121" s="108">
        <v>0</v>
      </c>
      <c r="X121" s="102">
        <v>0.88</v>
      </c>
      <c r="Y121" s="114">
        <v>0</v>
      </c>
      <c r="Z121" s="108">
        <v>0</v>
      </c>
      <c r="AB121" s="98" t="s">
        <v>219</v>
      </c>
      <c r="AG121" s="98" t="s">
        <v>1146</v>
      </c>
      <c r="AH121" s="106">
        <v>42614</v>
      </c>
      <c r="AI121" s="112" t="s">
        <v>1318</v>
      </c>
    </row>
    <row r="122" spans="1:35" ht="30" customHeight="1">
      <c r="A122" s="98" t="s">
        <v>88</v>
      </c>
      <c r="B122" s="98" t="s">
        <v>1146</v>
      </c>
      <c r="C122" s="98" t="s">
        <v>1184</v>
      </c>
      <c r="D122" s="98" t="s">
        <v>1186</v>
      </c>
      <c r="F122" s="98" t="s">
        <v>1260</v>
      </c>
      <c r="G122" s="98" t="s">
        <v>35</v>
      </c>
      <c r="H122" s="98" t="s">
        <v>36</v>
      </c>
      <c r="I122" s="98" t="s">
        <v>37</v>
      </c>
      <c r="J122" s="98" t="s">
        <v>36</v>
      </c>
      <c r="K122" s="115">
        <v>40909</v>
      </c>
      <c r="L122" s="115" t="s">
        <v>38</v>
      </c>
      <c r="M122" s="100">
        <v>4</v>
      </c>
      <c r="N122" s="74">
        <f t="shared" si="3"/>
        <v>4</v>
      </c>
      <c r="O122" s="115">
        <v>42004</v>
      </c>
      <c r="P122" s="98" t="s">
        <v>48</v>
      </c>
      <c r="Q122" s="100">
        <f>IF(P122="",1,(VLOOKUP(P122,LOOKUP!$A$16:$B$21,2,FALSE)))</f>
        <v>4</v>
      </c>
      <c r="R122" s="74">
        <f t="shared" si="2"/>
        <v>4</v>
      </c>
      <c r="T122" s="108">
        <v>108</v>
      </c>
      <c r="U122" s="108">
        <v>54.47</v>
      </c>
      <c r="V122" s="108">
        <v>10.59</v>
      </c>
      <c r="W122" s="108">
        <v>0</v>
      </c>
      <c r="X122" s="102">
        <v>65.06</v>
      </c>
      <c r="Y122" s="114">
        <v>0</v>
      </c>
      <c r="Z122" s="108">
        <v>0</v>
      </c>
      <c r="AB122" s="98" t="s">
        <v>219</v>
      </c>
      <c r="AG122" s="98" t="s">
        <v>1146</v>
      </c>
      <c r="AH122" s="106">
        <v>42614</v>
      </c>
      <c r="AI122" s="112" t="s">
        <v>1319</v>
      </c>
    </row>
    <row r="123" spans="1:35" ht="30" customHeight="1">
      <c r="A123" s="98" t="s">
        <v>88</v>
      </c>
      <c r="B123" s="98" t="s">
        <v>1146</v>
      </c>
      <c r="C123" s="98" t="s">
        <v>1184</v>
      </c>
      <c r="D123" s="98" t="s">
        <v>1187</v>
      </c>
      <c r="F123" s="98" t="s">
        <v>583</v>
      </c>
      <c r="G123" s="98" t="s">
        <v>185</v>
      </c>
      <c r="H123" s="98" t="s">
        <v>36</v>
      </c>
      <c r="I123" s="98" t="s">
        <v>37</v>
      </c>
      <c r="J123" s="98" t="s">
        <v>36</v>
      </c>
      <c r="K123" s="115">
        <v>40909</v>
      </c>
      <c r="L123" s="115" t="s">
        <v>38</v>
      </c>
      <c r="M123" s="100">
        <v>4</v>
      </c>
      <c r="N123" s="74">
        <f t="shared" si="3"/>
        <v>4</v>
      </c>
      <c r="O123" s="115">
        <v>42004</v>
      </c>
      <c r="P123" s="98" t="s">
        <v>48</v>
      </c>
      <c r="Q123" s="100">
        <f>IF(P123="",1,(VLOOKUP(P123,LOOKUP!$A$16:$B$21,2,FALSE)))</f>
        <v>4</v>
      </c>
      <c r="R123" s="74">
        <f t="shared" si="2"/>
        <v>4</v>
      </c>
      <c r="T123" s="108">
        <v>35</v>
      </c>
      <c r="U123" s="108">
        <v>20.66</v>
      </c>
      <c r="V123" s="108">
        <v>0</v>
      </c>
      <c r="W123" s="108">
        <v>0</v>
      </c>
      <c r="X123" s="102">
        <v>20.66</v>
      </c>
      <c r="Y123" s="114">
        <v>0</v>
      </c>
      <c r="Z123" s="108">
        <v>0</v>
      </c>
      <c r="AB123" s="98" t="s">
        <v>219</v>
      </c>
      <c r="AG123" s="98" t="s">
        <v>1146</v>
      </c>
      <c r="AH123" s="106">
        <v>42614</v>
      </c>
      <c r="AI123" s="112" t="s">
        <v>1320</v>
      </c>
    </row>
    <row r="124" spans="1:35" ht="30" customHeight="1">
      <c r="A124" s="98" t="s">
        <v>88</v>
      </c>
      <c r="B124" s="98" t="s">
        <v>1146</v>
      </c>
      <c r="C124" s="98" t="s">
        <v>1184</v>
      </c>
      <c r="D124" s="98" t="s">
        <v>1188</v>
      </c>
      <c r="F124" s="98" t="s">
        <v>182</v>
      </c>
      <c r="G124" s="98" t="s">
        <v>183</v>
      </c>
      <c r="H124" s="98" t="s">
        <v>36</v>
      </c>
      <c r="I124" s="98" t="s">
        <v>37</v>
      </c>
      <c r="J124" s="98" t="s">
        <v>36</v>
      </c>
      <c r="K124" s="115">
        <v>40909</v>
      </c>
      <c r="L124" s="115" t="s">
        <v>38</v>
      </c>
      <c r="M124" s="100">
        <v>4</v>
      </c>
      <c r="N124" s="74">
        <f t="shared" si="3"/>
        <v>4</v>
      </c>
      <c r="O124" s="115">
        <v>42369</v>
      </c>
      <c r="P124" s="98" t="s">
        <v>48</v>
      </c>
      <c r="Q124" s="100">
        <f>IF(P124="",1,(VLOOKUP(P124,LOOKUP!$A$16:$B$21,2,FALSE)))</f>
        <v>4</v>
      </c>
      <c r="R124" s="74">
        <f t="shared" si="2"/>
        <v>4</v>
      </c>
      <c r="T124" s="108">
        <v>8</v>
      </c>
      <c r="U124" s="108">
        <v>2.79</v>
      </c>
      <c r="V124" s="108">
        <v>3.31</v>
      </c>
      <c r="W124" s="108">
        <v>0.85</v>
      </c>
      <c r="X124" s="102">
        <v>6.9499999999999993</v>
      </c>
      <c r="Y124" s="114">
        <v>0</v>
      </c>
      <c r="Z124" s="108">
        <v>0</v>
      </c>
      <c r="AB124" s="98" t="s">
        <v>219</v>
      </c>
      <c r="AG124" s="98" t="s">
        <v>1146</v>
      </c>
      <c r="AH124" s="106">
        <v>42614</v>
      </c>
      <c r="AI124" s="112" t="s">
        <v>1291</v>
      </c>
    </row>
    <row r="125" spans="1:35" ht="30" customHeight="1">
      <c r="A125" s="98" t="s">
        <v>88</v>
      </c>
      <c r="B125" s="98" t="s">
        <v>1146</v>
      </c>
      <c r="C125" s="98" t="s">
        <v>1184</v>
      </c>
      <c r="D125" s="98" t="s">
        <v>1189</v>
      </c>
      <c r="F125" s="98" t="s">
        <v>468</v>
      </c>
      <c r="G125" s="98" t="s">
        <v>171</v>
      </c>
      <c r="H125" s="98" t="s">
        <v>36</v>
      </c>
      <c r="I125" s="98" t="s">
        <v>37</v>
      </c>
      <c r="J125" s="98" t="s">
        <v>36</v>
      </c>
      <c r="K125" s="115">
        <v>40909</v>
      </c>
      <c r="L125" s="115" t="s">
        <v>38</v>
      </c>
      <c r="M125" s="100">
        <v>4</v>
      </c>
      <c r="N125" s="74">
        <f t="shared" si="3"/>
        <v>4</v>
      </c>
      <c r="O125" s="115">
        <v>41639</v>
      </c>
      <c r="P125" s="98" t="s">
        <v>48</v>
      </c>
      <c r="Q125" s="100">
        <f>IF(P125="",1,(VLOOKUP(P125,LOOKUP!$A$16:$B$21,2,FALSE)))</f>
        <v>4</v>
      </c>
      <c r="R125" s="74">
        <f t="shared" si="2"/>
        <v>4</v>
      </c>
      <c r="T125" s="108">
        <v>9</v>
      </c>
      <c r="U125" s="108">
        <v>5.21</v>
      </c>
      <c r="V125" s="108">
        <v>0</v>
      </c>
      <c r="W125" s="108">
        <v>0</v>
      </c>
      <c r="X125" s="102">
        <v>5.21</v>
      </c>
      <c r="Y125" s="114">
        <v>0</v>
      </c>
      <c r="Z125" s="108">
        <v>0</v>
      </c>
      <c r="AB125" s="98" t="s">
        <v>219</v>
      </c>
      <c r="AG125" s="98" t="s">
        <v>1146</v>
      </c>
      <c r="AH125" s="106">
        <v>42614</v>
      </c>
      <c r="AI125" s="112" t="s">
        <v>1321</v>
      </c>
    </row>
    <row r="126" spans="1:35" ht="30" customHeight="1">
      <c r="A126" s="98" t="s">
        <v>88</v>
      </c>
      <c r="B126" s="98" t="s">
        <v>1146</v>
      </c>
      <c r="C126" s="98" t="s">
        <v>1184</v>
      </c>
      <c r="D126" s="98" t="s">
        <v>1190</v>
      </c>
      <c r="F126" s="98" t="s">
        <v>1261</v>
      </c>
      <c r="G126" s="98" t="s">
        <v>199</v>
      </c>
      <c r="H126" s="98" t="s">
        <v>36</v>
      </c>
      <c r="I126" s="98" t="s">
        <v>37</v>
      </c>
      <c r="J126" s="98" t="s">
        <v>36</v>
      </c>
      <c r="K126" s="115">
        <v>40909</v>
      </c>
      <c r="L126" s="115" t="s">
        <v>38</v>
      </c>
      <c r="M126" s="100">
        <v>4</v>
      </c>
      <c r="N126" s="74">
        <f t="shared" si="3"/>
        <v>4</v>
      </c>
      <c r="O126" s="115">
        <v>42735</v>
      </c>
      <c r="P126" s="98" t="s">
        <v>48</v>
      </c>
      <c r="Q126" s="100">
        <f>IF(P126="",1,(VLOOKUP(P126,LOOKUP!$A$16:$B$21,2,FALSE)))</f>
        <v>4</v>
      </c>
      <c r="R126" s="74">
        <f t="shared" si="2"/>
        <v>4</v>
      </c>
      <c r="T126" s="108">
        <v>8</v>
      </c>
      <c r="U126" s="108">
        <v>2.21</v>
      </c>
      <c r="V126" s="108">
        <v>2.92</v>
      </c>
      <c r="W126" s="108">
        <v>1.79</v>
      </c>
      <c r="X126" s="102">
        <v>6.92</v>
      </c>
      <c r="Y126" s="114">
        <v>0</v>
      </c>
      <c r="Z126" s="108">
        <v>0</v>
      </c>
      <c r="AB126" s="98" t="s">
        <v>219</v>
      </c>
      <c r="AG126" s="98" t="s">
        <v>1146</v>
      </c>
      <c r="AH126" s="106">
        <v>42614</v>
      </c>
      <c r="AI126" s="112" t="s">
        <v>1322</v>
      </c>
    </row>
    <row r="127" spans="1:35" ht="30" customHeight="1">
      <c r="A127" s="98" t="s">
        <v>88</v>
      </c>
      <c r="B127" s="98" t="s">
        <v>1146</v>
      </c>
      <c r="C127" s="98" t="s">
        <v>1184</v>
      </c>
      <c r="D127" s="98" t="s">
        <v>1191</v>
      </c>
      <c r="G127" s="98" t="s">
        <v>199</v>
      </c>
      <c r="H127" s="98" t="s">
        <v>36</v>
      </c>
      <c r="I127" s="98" t="s">
        <v>37</v>
      </c>
      <c r="J127" s="98" t="s">
        <v>36</v>
      </c>
      <c r="K127" s="115">
        <v>40909</v>
      </c>
      <c r="L127" s="115" t="s">
        <v>38</v>
      </c>
      <c r="M127" s="100">
        <v>4</v>
      </c>
      <c r="N127" s="74">
        <f t="shared" si="3"/>
        <v>4</v>
      </c>
      <c r="O127" s="115">
        <v>43100</v>
      </c>
      <c r="P127" s="98" t="s">
        <v>48</v>
      </c>
      <c r="Q127" s="100">
        <f>IF(P127="",1,(VLOOKUP(P127,LOOKUP!$A$16:$B$21,2,FALSE)))</f>
        <v>4</v>
      </c>
      <c r="R127" s="74">
        <f t="shared" si="2"/>
        <v>4</v>
      </c>
      <c r="T127" s="108">
        <v>6</v>
      </c>
      <c r="U127" s="108">
        <v>1.1000000000000001</v>
      </c>
      <c r="V127" s="108">
        <v>1.48</v>
      </c>
      <c r="W127" s="108">
        <v>1.43</v>
      </c>
      <c r="X127" s="102">
        <v>4.01</v>
      </c>
      <c r="Y127" s="114">
        <v>1.08</v>
      </c>
      <c r="Z127" s="108">
        <v>0</v>
      </c>
      <c r="AB127" s="98" t="s">
        <v>219</v>
      </c>
      <c r="AG127" s="98" t="s">
        <v>1146</v>
      </c>
      <c r="AH127" s="106">
        <v>42614</v>
      </c>
      <c r="AI127" s="112" t="s">
        <v>1323</v>
      </c>
    </row>
    <row r="128" spans="1:35" ht="30" customHeight="1">
      <c r="A128" s="98" t="s">
        <v>88</v>
      </c>
      <c r="B128" s="98" t="s">
        <v>1146</v>
      </c>
      <c r="C128" s="98" t="s">
        <v>1184</v>
      </c>
      <c r="D128" s="98" t="s">
        <v>1192</v>
      </c>
      <c r="F128" s="98" t="s">
        <v>825</v>
      </c>
      <c r="G128" s="98" t="s">
        <v>173</v>
      </c>
      <c r="H128" s="98" t="s">
        <v>36</v>
      </c>
      <c r="I128" s="98" t="s">
        <v>37</v>
      </c>
      <c r="J128" s="98" t="s">
        <v>36</v>
      </c>
      <c r="K128" s="115">
        <v>40909</v>
      </c>
      <c r="L128" s="115" t="s">
        <v>38</v>
      </c>
      <c r="M128" s="100">
        <v>4</v>
      </c>
      <c r="N128" s="74">
        <f t="shared" si="3"/>
        <v>4</v>
      </c>
      <c r="O128" s="115">
        <v>42004</v>
      </c>
      <c r="P128" s="98" t="s">
        <v>48</v>
      </c>
      <c r="Q128" s="100">
        <f>IF(P128="",1,(VLOOKUP(P128,LOOKUP!$A$16:$B$21,2,FALSE)))</f>
        <v>4</v>
      </c>
      <c r="R128" s="74">
        <f t="shared" si="2"/>
        <v>4</v>
      </c>
      <c r="T128" s="108">
        <v>47</v>
      </c>
      <c r="U128" s="108">
        <v>31.64</v>
      </c>
      <c r="V128" s="108">
        <v>1.17</v>
      </c>
      <c r="W128" s="108">
        <v>0</v>
      </c>
      <c r="X128" s="102">
        <v>32.81</v>
      </c>
      <c r="Y128" s="114">
        <v>0</v>
      </c>
      <c r="Z128" s="108">
        <v>0</v>
      </c>
      <c r="AB128" s="98" t="s">
        <v>219</v>
      </c>
      <c r="AG128" s="98" t="s">
        <v>1146</v>
      </c>
      <c r="AH128" s="106">
        <v>42614</v>
      </c>
      <c r="AI128" s="112" t="s">
        <v>1324</v>
      </c>
    </row>
    <row r="129" spans="1:35" ht="30" customHeight="1">
      <c r="A129" s="98" t="s">
        <v>88</v>
      </c>
      <c r="B129" s="98" t="s">
        <v>1146</v>
      </c>
      <c r="C129" s="98" t="s">
        <v>1184</v>
      </c>
      <c r="D129" s="98" t="s">
        <v>1193</v>
      </c>
      <c r="F129" s="98" t="s">
        <v>1262</v>
      </c>
      <c r="G129" s="98" t="s">
        <v>176</v>
      </c>
      <c r="H129" s="98" t="s">
        <v>36</v>
      </c>
      <c r="I129" s="98" t="s">
        <v>37</v>
      </c>
      <c r="J129" s="98" t="s">
        <v>36</v>
      </c>
      <c r="K129" s="115">
        <v>40909</v>
      </c>
      <c r="L129" s="115" t="s">
        <v>38</v>
      </c>
      <c r="M129" s="100">
        <v>4</v>
      </c>
      <c r="N129" s="74">
        <f t="shared" si="3"/>
        <v>4</v>
      </c>
      <c r="O129" s="115">
        <v>41639</v>
      </c>
      <c r="P129" s="98" t="s">
        <v>48</v>
      </c>
      <c r="Q129" s="100">
        <f>IF(P129="",1,(VLOOKUP(P129,LOOKUP!$A$16:$B$21,2,FALSE)))</f>
        <v>4</v>
      </c>
      <c r="R129" s="74">
        <f t="shared" ref="R129:R192" si="4">Q129</f>
        <v>4</v>
      </c>
      <c r="T129" s="108">
        <v>17.5</v>
      </c>
      <c r="U129" s="108">
        <v>8.4499999999999993</v>
      </c>
      <c r="V129" s="108">
        <v>0</v>
      </c>
      <c r="W129" s="108">
        <v>0</v>
      </c>
      <c r="X129" s="102">
        <v>8.4499999999999993</v>
      </c>
      <c r="Y129" s="114">
        <v>0</v>
      </c>
      <c r="Z129" s="108">
        <v>0</v>
      </c>
      <c r="AB129" s="98" t="s">
        <v>219</v>
      </c>
      <c r="AG129" s="98" t="s">
        <v>1146</v>
      </c>
      <c r="AH129" s="106">
        <v>42614</v>
      </c>
      <c r="AI129" s="112" t="s">
        <v>1325</v>
      </c>
    </row>
    <row r="130" spans="1:35" ht="30" customHeight="1">
      <c r="A130" s="98" t="s">
        <v>88</v>
      </c>
      <c r="B130" s="98" t="s">
        <v>1146</v>
      </c>
      <c r="C130" s="98" t="s">
        <v>1184</v>
      </c>
      <c r="D130" s="98" t="s">
        <v>1194</v>
      </c>
      <c r="G130" s="98" t="s">
        <v>35</v>
      </c>
      <c r="H130" s="98" t="s">
        <v>36</v>
      </c>
      <c r="I130" s="98" t="s">
        <v>37</v>
      </c>
      <c r="J130" s="98" t="s">
        <v>36</v>
      </c>
      <c r="K130" s="115">
        <v>41275</v>
      </c>
      <c r="L130" s="115" t="s">
        <v>38</v>
      </c>
      <c r="M130" s="100">
        <v>4</v>
      </c>
      <c r="N130" s="74">
        <f t="shared" si="3"/>
        <v>4</v>
      </c>
      <c r="O130" s="115">
        <v>42735</v>
      </c>
      <c r="P130" s="98" t="s">
        <v>48</v>
      </c>
      <c r="Q130" s="100">
        <f>IF(P130="",1,(VLOOKUP(P130,LOOKUP!$A$16:$B$21,2,FALSE)))</f>
        <v>4</v>
      </c>
      <c r="R130" s="74">
        <f t="shared" si="4"/>
        <v>4</v>
      </c>
      <c r="T130" s="108">
        <v>33</v>
      </c>
      <c r="U130" s="108">
        <v>5.81</v>
      </c>
      <c r="V130" s="108">
        <v>12.22</v>
      </c>
      <c r="W130" s="108">
        <v>10.27</v>
      </c>
      <c r="X130" s="102">
        <v>28.3</v>
      </c>
      <c r="Y130" s="114">
        <v>1.69</v>
      </c>
      <c r="Z130" s="108">
        <v>0</v>
      </c>
      <c r="AB130" s="98" t="s">
        <v>219</v>
      </c>
      <c r="AG130" s="98" t="s">
        <v>1146</v>
      </c>
      <c r="AH130" s="106">
        <v>42614</v>
      </c>
      <c r="AI130" s="112" t="s">
        <v>1326</v>
      </c>
    </row>
    <row r="131" spans="1:35" ht="30" customHeight="1">
      <c r="A131" s="98" t="s">
        <v>88</v>
      </c>
      <c r="B131" s="98" t="s">
        <v>1146</v>
      </c>
      <c r="C131" s="98" t="s">
        <v>1184</v>
      </c>
      <c r="D131" s="98" t="s">
        <v>1195</v>
      </c>
      <c r="F131" s="98" t="s">
        <v>1263</v>
      </c>
      <c r="G131" s="98" t="s">
        <v>185</v>
      </c>
      <c r="H131" s="98" t="s">
        <v>36</v>
      </c>
      <c r="I131" s="98" t="s">
        <v>37</v>
      </c>
      <c r="J131" s="98" t="s">
        <v>36</v>
      </c>
      <c r="K131" s="115">
        <v>41275</v>
      </c>
      <c r="L131" s="115" t="s">
        <v>38</v>
      </c>
      <c r="M131" s="100">
        <v>4</v>
      </c>
      <c r="N131" s="74">
        <f t="shared" ref="N131:N194" si="5">M131</f>
        <v>4</v>
      </c>
      <c r="O131" s="115">
        <v>42369</v>
      </c>
      <c r="P131" s="98" t="s">
        <v>48</v>
      </c>
      <c r="Q131" s="100">
        <f>IF(P131="",1,(VLOOKUP(P131,LOOKUP!$A$16:$B$21,2,FALSE)))</f>
        <v>4</v>
      </c>
      <c r="R131" s="74">
        <f t="shared" si="4"/>
        <v>4</v>
      </c>
      <c r="T131" s="108">
        <v>10</v>
      </c>
      <c r="U131" s="108">
        <v>3.02</v>
      </c>
      <c r="V131" s="108">
        <v>6.04</v>
      </c>
      <c r="W131" s="108">
        <v>0.12</v>
      </c>
      <c r="X131" s="102">
        <v>9.18</v>
      </c>
      <c r="Y131" s="114">
        <v>0</v>
      </c>
      <c r="Z131" s="108">
        <v>0</v>
      </c>
      <c r="AB131" s="98" t="s">
        <v>219</v>
      </c>
      <c r="AG131" s="98" t="s">
        <v>1146</v>
      </c>
      <c r="AH131" s="106">
        <v>42614</v>
      </c>
      <c r="AI131" s="112" t="s">
        <v>1327</v>
      </c>
    </row>
    <row r="132" spans="1:35" ht="30" customHeight="1">
      <c r="A132" s="98" t="s">
        <v>88</v>
      </c>
      <c r="B132" s="98" t="s">
        <v>1146</v>
      </c>
      <c r="C132" s="98" t="s">
        <v>1184</v>
      </c>
      <c r="D132" s="98" t="s">
        <v>1196</v>
      </c>
      <c r="F132" s="98" t="s">
        <v>843</v>
      </c>
      <c r="G132" s="98" t="s">
        <v>185</v>
      </c>
      <c r="H132" s="98" t="s">
        <v>36</v>
      </c>
      <c r="I132" s="98" t="s">
        <v>37</v>
      </c>
      <c r="J132" s="98" t="s">
        <v>36</v>
      </c>
      <c r="K132" s="115">
        <v>40909</v>
      </c>
      <c r="L132" s="115" t="s">
        <v>38</v>
      </c>
      <c r="M132" s="100">
        <v>4</v>
      </c>
      <c r="N132" s="74">
        <f t="shared" si="5"/>
        <v>4</v>
      </c>
      <c r="O132" s="115">
        <v>42369</v>
      </c>
      <c r="P132" s="98" t="s">
        <v>48</v>
      </c>
      <c r="Q132" s="100">
        <f>IF(P132="",1,(VLOOKUP(P132,LOOKUP!$A$16:$B$21,2,FALSE)))</f>
        <v>4</v>
      </c>
      <c r="R132" s="74">
        <f t="shared" si="4"/>
        <v>4</v>
      </c>
      <c r="T132" s="108">
        <v>37.700000000000003</v>
      </c>
      <c r="U132" s="108">
        <v>17.02</v>
      </c>
      <c r="V132" s="108">
        <v>9.5500000000000007</v>
      </c>
      <c r="W132" s="108">
        <v>0</v>
      </c>
      <c r="X132" s="102">
        <v>26.57</v>
      </c>
      <c r="Y132" s="114">
        <v>0</v>
      </c>
      <c r="Z132" s="108">
        <v>0</v>
      </c>
      <c r="AB132" s="98" t="s">
        <v>219</v>
      </c>
      <c r="AG132" s="98" t="s">
        <v>1146</v>
      </c>
      <c r="AH132" s="106">
        <v>42614</v>
      </c>
      <c r="AI132" s="112" t="s">
        <v>1328</v>
      </c>
    </row>
    <row r="133" spans="1:35" ht="30" customHeight="1">
      <c r="A133" s="98" t="s">
        <v>88</v>
      </c>
      <c r="B133" s="98" t="s">
        <v>1146</v>
      </c>
      <c r="C133" s="98" t="s">
        <v>1184</v>
      </c>
      <c r="D133" s="98" t="s">
        <v>1197</v>
      </c>
      <c r="F133" s="98" t="s">
        <v>633</v>
      </c>
      <c r="G133" s="98" t="s">
        <v>183</v>
      </c>
      <c r="H133" s="98" t="s">
        <v>36</v>
      </c>
      <c r="I133" s="98" t="s">
        <v>37</v>
      </c>
      <c r="J133" s="98" t="s">
        <v>36</v>
      </c>
      <c r="K133" s="115">
        <v>40909</v>
      </c>
      <c r="L133" s="115" t="s">
        <v>38</v>
      </c>
      <c r="M133" s="100">
        <v>4</v>
      </c>
      <c r="N133" s="74">
        <f t="shared" si="5"/>
        <v>4</v>
      </c>
      <c r="O133" s="115">
        <v>41639</v>
      </c>
      <c r="P133" s="98" t="s">
        <v>48</v>
      </c>
      <c r="Q133" s="100">
        <f>IF(P133="",1,(VLOOKUP(P133,LOOKUP!$A$16:$B$21,2,FALSE)))</f>
        <v>4</v>
      </c>
      <c r="R133" s="74">
        <f t="shared" si="4"/>
        <v>4</v>
      </c>
      <c r="T133" s="108">
        <v>14</v>
      </c>
      <c r="U133" s="108">
        <v>5.18</v>
      </c>
      <c r="V133" s="108">
        <v>0</v>
      </c>
      <c r="W133" s="108">
        <v>0</v>
      </c>
      <c r="X133" s="102">
        <v>5.18</v>
      </c>
      <c r="Y133" s="114">
        <v>0</v>
      </c>
      <c r="Z133" s="108">
        <v>0</v>
      </c>
      <c r="AB133" s="98" t="s">
        <v>219</v>
      </c>
      <c r="AG133" s="98" t="s">
        <v>1146</v>
      </c>
      <c r="AH133" s="106">
        <v>42614</v>
      </c>
      <c r="AI133" s="112" t="s">
        <v>1291</v>
      </c>
    </row>
    <row r="134" spans="1:35" ht="30" customHeight="1">
      <c r="A134" s="98" t="s">
        <v>88</v>
      </c>
      <c r="B134" s="98" t="s">
        <v>1146</v>
      </c>
      <c r="C134" s="98" t="s">
        <v>1184</v>
      </c>
      <c r="D134" s="98" t="s">
        <v>1198</v>
      </c>
      <c r="F134" s="98" t="s">
        <v>141</v>
      </c>
      <c r="G134" s="98" t="s">
        <v>197</v>
      </c>
      <c r="H134" s="98" t="s">
        <v>36</v>
      </c>
      <c r="I134" s="98" t="s">
        <v>37</v>
      </c>
      <c r="J134" s="98" t="s">
        <v>36</v>
      </c>
      <c r="K134" s="115">
        <v>40544</v>
      </c>
      <c r="L134" s="115" t="s">
        <v>38</v>
      </c>
      <c r="M134" s="100">
        <v>4</v>
      </c>
      <c r="N134" s="74">
        <f t="shared" si="5"/>
        <v>4</v>
      </c>
      <c r="O134" s="115">
        <v>41639</v>
      </c>
      <c r="P134" s="98" t="s">
        <v>48</v>
      </c>
      <c r="Q134" s="100">
        <f>IF(P134="",1,(VLOOKUP(P134,LOOKUP!$A$16:$B$21,2,FALSE)))</f>
        <v>4</v>
      </c>
      <c r="R134" s="74">
        <f t="shared" si="4"/>
        <v>4</v>
      </c>
      <c r="T134" s="108">
        <v>18.5</v>
      </c>
      <c r="U134" s="108">
        <v>3.7</v>
      </c>
      <c r="V134" s="108">
        <v>0</v>
      </c>
      <c r="W134" s="108">
        <v>0</v>
      </c>
      <c r="X134" s="102">
        <v>3.7</v>
      </c>
      <c r="Y134" s="114">
        <v>0</v>
      </c>
      <c r="Z134" s="108">
        <v>0</v>
      </c>
      <c r="AB134" s="98" t="s">
        <v>219</v>
      </c>
      <c r="AG134" s="98" t="s">
        <v>1146</v>
      </c>
      <c r="AH134" s="106">
        <v>42614</v>
      </c>
      <c r="AI134" s="112" t="s">
        <v>1329</v>
      </c>
    </row>
    <row r="135" spans="1:35" ht="30" customHeight="1">
      <c r="A135" s="98" t="s">
        <v>88</v>
      </c>
      <c r="B135" s="98" t="s">
        <v>1146</v>
      </c>
      <c r="C135" s="98" t="s">
        <v>1184</v>
      </c>
      <c r="D135" s="98" t="s">
        <v>1199</v>
      </c>
      <c r="G135" s="98" t="s">
        <v>35</v>
      </c>
      <c r="H135" s="98" t="s">
        <v>36</v>
      </c>
      <c r="I135" s="98" t="s">
        <v>37</v>
      </c>
      <c r="J135" s="98" t="s">
        <v>36</v>
      </c>
      <c r="K135" s="115">
        <v>40909</v>
      </c>
      <c r="L135" s="115" t="s">
        <v>38</v>
      </c>
      <c r="M135" s="100">
        <v>4</v>
      </c>
      <c r="N135" s="74">
        <f t="shared" si="5"/>
        <v>4</v>
      </c>
      <c r="O135" s="115">
        <v>41639</v>
      </c>
      <c r="P135" s="98" t="s">
        <v>48</v>
      </c>
      <c r="Q135" s="100">
        <f>IF(P135="",1,(VLOOKUP(P135,LOOKUP!$A$16:$B$21,2,FALSE)))</f>
        <v>4</v>
      </c>
      <c r="R135" s="74">
        <f t="shared" si="4"/>
        <v>4</v>
      </c>
      <c r="T135" s="108">
        <v>10</v>
      </c>
      <c r="U135" s="108">
        <v>3.62</v>
      </c>
      <c r="V135" s="108">
        <v>0</v>
      </c>
      <c r="W135" s="108">
        <v>0</v>
      </c>
      <c r="X135" s="102">
        <v>3.62</v>
      </c>
      <c r="Y135" s="114">
        <v>0</v>
      </c>
      <c r="Z135" s="108">
        <v>0</v>
      </c>
      <c r="AB135" s="98" t="s">
        <v>219</v>
      </c>
      <c r="AG135" s="98" t="s">
        <v>1146</v>
      </c>
      <c r="AH135" s="106">
        <v>42614</v>
      </c>
      <c r="AI135" s="112" t="s">
        <v>1287</v>
      </c>
    </row>
    <row r="136" spans="1:35" ht="30" customHeight="1">
      <c r="A136" s="98" t="s">
        <v>88</v>
      </c>
      <c r="B136" s="98" t="s">
        <v>1146</v>
      </c>
      <c r="C136" s="98" t="s">
        <v>1184</v>
      </c>
      <c r="D136" s="98" t="s">
        <v>1200</v>
      </c>
      <c r="F136" s="98" t="s">
        <v>170</v>
      </c>
      <c r="G136" s="98" t="s">
        <v>171</v>
      </c>
      <c r="H136" s="98" t="s">
        <v>36</v>
      </c>
      <c r="I136" s="98" t="s">
        <v>37</v>
      </c>
      <c r="J136" s="98" t="s">
        <v>36</v>
      </c>
      <c r="K136" s="115">
        <v>40909</v>
      </c>
      <c r="L136" s="115" t="s">
        <v>38</v>
      </c>
      <c r="M136" s="100">
        <v>4</v>
      </c>
      <c r="N136" s="74">
        <f t="shared" si="5"/>
        <v>4</v>
      </c>
      <c r="O136" s="115">
        <v>42369</v>
      </c>
      <c r="P136" s="98" t="s">
        <v>48</v>
      </c>
      <c r="Q136" s="100">
        <f>IF(P136="",1,(VLOOKUP(P136,LOOKUP!$A$16:$B$21,2,FALSE)))</f>
        <v>4</v>
      </c>
      <c r="R136" s="74">
        <f t="shared" si="4"/>
        <v>4</v>
      </c>
      <c r="T136" s="108">
        <v>60</v>
      </c>
      <c r="U136" s="108">
        <v>19.66</v>
      </c>
      <c r="V136" s="108">
        <v>17.28</v>
      </c>
      <c r="W136" s="108">
        <v>5.0999999999999996</v>
      </c>
      <c r="X136" s="102">
        <v>42.04</v>
      </c>
      <c r="Y136" s="114">
        <v>0</v>
      </c>
      <c r="Z136" s="108">
        <v>0</v>
      </c>
      <c r="AB136" s="98" t="s">
        <v>219</v>
      </c>
      <c r="AG136" s="98" t="s">
        <v>1146</v>
      </c>
      <c r="AH136" s="106">
        <v>42614</v>
      </c>
      <c r="AI136" s="112" t="s">
        <v>1330</v>
      </c>
    </row>
    <row r="137" spans="1:35" ht="30" customHeight="1">
      <c r="A137" s="98" t="s">
        <v>88</v>
      </c>
      <c r="B137" s="98" t="s">
        <v>1146</v>
      </c>
      <c r="C137" s="98" t="s">
        <v>1184</v>
      </c>
      <c r="D137" s="98" t="s">
        <v>2316</v>
      </c>
      <c r="F137" s="98" t="s">
        <v>555</v>
      </c>
      <c r="G137" s="98" t="s">
        <v>183</v>
      </c>
      <c r="H137" s="98" t="s">
        <v>36</v>
      </c>
      <c r="I137" s="98" t="s">
        <v>37</v>
      </c>
      <c r="J137" s="98" t="s">
        <v>36</v>
      </c>
      <c r="K137" s="115">
        <v>40909</v>
      </c>
      <c r="L137" s="115" t="s">
        <v>38</v>
      </c>
      <c r="M137" s="100">
        <v>4</v>
      </c>
      <c r="N137" s="74">
        <f t="shared" si="5"/>
        <v>4</v>
      </c>
      <c r="O137" s="115">
        <v>42735</v>
      </c>
      <c r="P137" s="98" t="s">
        <v>48</v>
      </c>
      <c r="Q137" s="100">
        <f>IF(P137="",1,(VLOOKUP(P137,LOOKUP!$A$16:$B$21,2,FALSE)))</f>
        <v>4</v>
      </c>
      <c r="R137" s="74">
        <f t="shared" si="4"/>
        <v>4</v>
      </c>
      <c r="T137" s="108">
        <v>8.5</v>
      </c>
      <c r="U137" s="108">
        <v>2.0499999999999998</v>
      </c>
      <c r="V137" s="108">
        <v>2.3199999999999998</v>
      </c>
      <c r="W137" s="108">
        <v>1.79</v>
      </c>
      <c r="X137" s="102">
        <v>6.1599999999999993</v>
      </c>
      <c r="Y137" s="114">
        <v>0.49</v>
      </c>
      <c r="Z137" s="108">
        <v>0</v>
      </c>
      <c r="AB137" s="98" t="s">
        <v>219</v>
      </c>
      <c r="AG137" s="98" t="s">
        <v>1146</v>
      </c>
      <c r="AH137" s="106">
        <v>42614</v>
      </c>
      <c r="AI137" s="112" t="s">
        <v>1331</v>
      </c>
    </row>
    <row r="138" spans="1:35" ht="30" customHeight="1">
      <c r="A138" s="98" t="s">
        <v>88</v>
      </c>
      <c r="B138" s="98" t="s">
        <v>1146</v>
      </c>
      <c r="C138" s="98" t="s">
        <v>1184</v>
      </c>
      <c r="D138" s="98" t="s">
        <v>2316</v>
      </c>
      <c r="F138" s="98" t="s">
        <v>555</v>
      </c>
      <c r="G138" s="98" t="s">
        <v>183</v>
      </c>
      <c r="H138" s="98" t="s">
        <v>36</v>
      </c>
      <c r="I138" s="98" t="s">
        <v>37</v>
      </c>
      <c r="J138" s="98" t="s">
        <v>36</v>
      </c>
      <c r="K138" s="115">
        <v>40909</v>
      </c>
      <c r="L138" s="115" t="s">
        <v>38</v>
      </c>
      <c r="M138" s="100">
        <v>4</v>
      </c>
      <c r="N138" s="74">
        <f t="shared" si="5"/>
        <v>4</v>
      </c>
      <c r="O138" s="115">
        <v>42735</v>
      </c>
      <c r="P138" s="98" t="s">
        <v>48</v>
      </c>
      <c r="Q138" s="100">
        <f>IF(P138="",1,(VLOOKUP(P138,LOOKUP!$A$16:$B$21,2,FALSE)))</f>
        <v>4</v>
      </c>
      <c r="R138" s="74">
        <f t="shared" si="4"/>
        <v>4</v>
      </c>
      <c r="T138" s="108">
        <v>7</v>
      </c>
      <c r="U138" s="108">
        <v>1.64</v>
      </c>
      <c r="V138" s="108">
        <v>1.86</v>
      </c>
      <c r="W138" s="108">
        <v>1.49</v>
      </c>
      <c r="X138" s="102">
        <v>4.99</v>
      </c>
      <c r="Y138" s="114">
        <v>0.46</v>
      </c>
      <c r="Z138" s="108">
        <v>0</v>
      </c>
      <c r="AB138" s="98" t="s">
        <v>219</v>
      </c>
      <c r="AG138" s="98" t="s">
        <v>1146</v>
      </c>
      <c r="AH138" s="106">
        <v>42614</v>
      </c>
      <c r="AI138" s="112" t="s">
        <v>1331</v>
      </c>
    </row>
    <row r="139" spans="1:35" ht="30" customHeight="1">
      <c r="A139" s="98" t="s">
        <v>88</v>
      </c>
      <c r="B139" s="98" t="s">
        <v>1146</v>
      </c>
      <c r="C139" s="98" t="s">
        <v>1184</v>
      </c>
      <c r="D139" s="98" t="s">
        <v>1201</v>
      </c>
      <c r="F139" s="98" t="s">
        <v>503</v>
      </c>
      <c r="G139" s="98" t="s">
        <v>180</v>
      </c>
      <c r="H139" s="98" t="s">
        <v>36</v>
      </c>
      <c r="I139" s="98" t="s">
        <v>37</v>
      </c>
      <c r="J139" s="98" t="s">
        <v>36</v>
      </c>
      <c r="K139" s="115">
        <v>40909</v>
      </c>
      <c r="L139" s="115" t="s">
        <v>38</v>
      </c>
      <c r="M139" s="100">
        <v>4</v>
      </c>
      <c r="N139" s="74">
        <f t="shared" si="5"/>
        <v>4</v>
      </c>
      <c r="O139" s="115">
        <v>42004</v>
      </c>
      <c r="P139" s="98" t="s">
        <v>48</v>
      </c>
      <c r="Q139" s="100">
        <f>IF(P139="",1,(VLOOKUP(P139,LOOKUP!$A$16:$B$21,2,FALSE)))</f>
        <v>4</v>
      </c>
      <c r="R139" s="74">
        <f t="shared" si="4"/>
        <v>4</v>
      </c>
      <c r="T139" s="108">
        <v>28.6</v>
      </c>
      <c r="U139" s="108">
        <v>17.100000000000001</v>
      </c>
      <c r="V139" s="108">
        <v>6.57</v>
      </c>
      <c r="W139" s="108">
        <v>0</v>
      </c>
      <c r="X139" s="102">
        <v>23.67</v>
      </c>
      <c r="Y139" s="114">
        <v>0</v>
      </c>
      <c r="Z139" s="108">
        <v>0</v>
      </c>
      <c r="AB139" s="98" t="s">
        <v>219</v>
      </c>
      <c r="AG139" s="98" t="s">
        <v>1146</v>
      </c>
      <c r="AH139" s="106">
        <v>42614</v>
      </c>
      <c r="AI139" s="112" t="s">
        <v>1332</v>
      </c>
    </row>
    <row r="140" spans="1:35" ht="30" customHeight="1">
      <c r="A140" s="98" t="s">
        <v>88</v>
      </c>
      <c r="B140" s="98" t="s">
        <v>1146</v>
      </c>
      <c r="C140" s="98" t="s">
        <v>1184</v>
      </c>
      <c r="D140" s="98" t="s">
        <v>1202</v>
      </c>
      <c r="F140" s="98" t="s">
        <v>1264</v>
      </c>
      <c r="G140" s="98" t="s">
        <v>199</v>
      </c>
      <c r="H140" s="98" t="s">
        <v>36</v>
      </c>
      <c r="I140" s="98" t="s">
        <v>37</v>
      </c>
      <c r="J140" s="98" t="s">
        <v>36</v>
      </c>
      <c r="K140" s="115">
        <v>40909</v>
      </c>
      <c r="L140" s="115" t="s">
        <v>38</v>
      </c>
      <c r="M140" s="100">
        <v>4</v>
      </c>
      <c r="N140" s="74">
        <f t="shared" si="5"/>
        <v>4</v>
      </c>
      <c r="O140" s="115">
        <v>41639</v>
      </c>
      <c r="P140" s="98" t="s">
        <v>48</v>
      </c>
      <c r="Q140" s="100">
        <f>IF(P140="",1,(VLOOKUP(P140,LOOKUP!$A$16:$B$21,2,FALSE)))</f>
        <v>4</v>
      </c>
      <c r="R140" s="74">
        <f t="shared" si="4"/>
        <v>4</v>
      </c>
      <c r="T140" s="108">
        <v>4</v>
      </c>
      <c r="U140" s="108">
        <v>2.09</v>
      </c>
      <c r="V140" s="108">
        <v>0</v>
      </c>
      <c r="W140" s="108">
        <v>0</v>
      </c>
      <c r="X140" s="102">
        <v>2.09</v>
      </c>
      <c r="Y140" s="114">
        <v>0</v>
      </c>
      <c r="Z140" s="108">
        <v>0</v>
      </c>
      <c r="AB140" s="98" t="s">
        <v>219</v>
      </c>
      <c r="AG140" s="98" t="s">
        <v>1146</v>
      </c>
      <c r="AH140" s="106">
        <v>42614</v>
      </c>
      <c r="AI140" s="112" t="s">
        <v>1333</v>
      </c>
    </row>
    <row r="141" spans="1:35" ht="30" customHeight="1">
      <c r="A141" s="98" t="s">
        <v>88</v>
      </c>
      <c r="B141" s="98" t="s">
        <v>1146</v>
      </c>
      <c r="C141" s="98" t="s">
        <v>1184</v>
      </c>
      <c r="D141" s="98" t="s">
        <v>1203</v>
      </c>
      <c r="F141" s="98" t="s">
        <v>198</v>
      </c>
      <c r="G141" s="98" t="s">
        <v>171</v>
      </c>
      <c r="H141" s="98" t="s">
        <v>36</v>
      </c>
      <c r="I141" s="98" t="s">
        <v>37</v>
      </c>
      <c r="J141" s="98" t="s">
        <v>36</v>
      </c>
      <c r="K141" s="115">
        <v>40909</v>
      </c>
      <c r="L141" s="115" t="s">
        <v>38</v>
      </c>
      <c r="M141" s="100">
        <v>4</v>
      </c>
      <c r="N141" s="74">
        <f t="shared" si="5"/>
        <v>4</v>
      </c>
      <c r="O141" s="115">
        <v>41639</v>
      </c>
      <c r="P141" s="98" t="s">
        <v>48</v>
      </c>
      <c r="Q141" s="100">
        <f>IF(P141="",1,(VLOOKUP(P141,LOOKUP!$A$16:$B$21,2,FALSE)))</f>
        <v>4</v>
      </c>
      <c r="R141" s="74">
        <f t="shared" si="4"/>
        <v>4</v>
      </c>
      <c r="T141" s="108">
        <v>7.15</v>
      </c>
      <c r="U141" s="108">
        <v>3.49</v>
      </c>
      <c r="V141" s="108">
        <v>0</v>
      </c>
      <c r="W141" s="108">
        <v>0</v>
      </c>
      <c r="X141" s="102">
        <v>3.49</v>
      </c>
      <c r="Y141" s="114">
        <v>0</v>
      </c>
      <c r="Z141" s="108">
        <v>0</v>
      </c>
      <c r="AB141" s="98" t="s">
        <v>219</v>
      </c>
      <c r="AG141" s="98" t="s">
        <v>1146</v>
      </c>
      <c r="AH141" s="106">
        <v>42614</v>
      </c>
      <c r="AI141" s="112" t="s">
        <v>1334</v>
      </c>
    </row>
    <row r="142" spans="1:35" ht="30" customHeight="1">
      <c r="A142" s="98" t="s">
        <v>88</v>
      </c>
      <c r="B142" s="98" t="s">
        <v>1146</v>
      </c>
      <c r="C142" s="98" t="s">
        <v>1184</v>
      </c>
      <c r="D142" s="98" t="s">
        <v>1204</v>
      </c>
      <c r="F142" s="98" t="s">
        <v>161</v>
      </c>
      <c r="G142" s="98" t="s">
        <v>180</v>
      </c>
      <c r="H142" s="98" t="s">
        <v>36</v>
      </c>
      <c r="I142" s="98" t="s">
        <v>37</v>
      </c>
      <c r="J142" s="98" t="s">
        <v>36</v>
      </c>
      <c r="K142" s="115">
        <v>40909</v>
      </c>
      <c r="L142" s="115" t="s">
        <v>38</v>
      </c>
      <c r="M142" s="100">
        <v>4</v>
      </c>
      <c r="N142" s="74">
        <f t="shared" si="5"/>
        <v>4</v>
      </c>
      <c r="O142" s="115">
        <v>41639</v>
      </c>
      <c r="P142" s="98" t="s">
        <v>48</v>
      </c>
      <c r="Q142" s="100">
        <f>IF(P142="",1,(VLOOKUP(P142,LOOKUP!$A$16:$B$21,2,FALSE)))</f>
        <v>4</v>
      </c>
      <c r="R142" s="74">
        <f t="shared" si="4"/>
        <v>4</v>
      </c>
      <c r="T142" s="108">
        <v>6</v>
      </c>
      <c r="U142" s="108">
        <v>1.53</v>
      </c>
      <c r="V142" s="108">
        <v>0</v>
      </c>
      <c r="W142" s="108">
        <v>0</v>
      </c>
      <c r="X142" s="102">
        <v>1.53</v>
      </c>
      <c r="Y142" s="114">
        <v>0</v>
      </c>
      <c r="Z142" s="108">
        <v>0</v>
      </c>
      <c r="AB142" s="98" t="s">
        <v>219</v>
      </c>
      <c r="AG142" s="98" t="s">
        <v>1146</v>
      </c>
      <c r="AH142" s="106">
        <v>42614</v>
      </c>
      <c r="AI142" s="112" t="s">
        <v>1292</v>
      </c>
    </row>
    <row r="143" spans="1:35" ht="30" customHeight="1">
      <c r="A143" s="98" t="s">
        <v>88</v>
      </c>
      <c r="B143" s="98" t="s">
        <v>1146</v>
      </c>
      <c r="C143" s="98" t="s">
        <v>1184</v>
      </c>
      <c r="D143" s="98" t="s">
        <v>1205</v>
      </c>
      <c r="F143" s="98" t="s">
        <v>481</v>
      </c>
      <c r="G143" s="98" t="s">
        <v>176</v>
      </c>
      <c r="H143" s="98" t="s">
        <v>36</v>
      </c>
      <c r="I143" s="98" t="s">
        <v>37</v>
      </c>
      <c r="J143" s="98" t="s">
        <v>36</v>
      </c>
      <c r="K143" s="115">
        <v>41275</v>
      </c>
      <c r="L143" s="115" t="s">
        <v>38</v>
      </c>
      <c r="M143" s="100">
        <v>4</v>
      </c>
      <c r="N143" s="74">
        <f t="shared" si="5"/>
        <v>4</v>
      </c>
      <c r="O143" s="115">
        <v>42369</v>
      </c>
      <c r="P143" s="98" t="s">
        <v>48</v>
      </c>
      <c r="Q143" s="100">
        <f>IF(P143="",1,(VLOOKUP(P143,LOOKUP!$A$16:$B$21,2,FALSE)))</f>
        <v>4</v>
      </c>
      <c r="R143" s="74">
        <f t="shared" si="4"/>
        <v>4</v>
      </c>
      <c r="T143" s="108">
        <v>25</v>
      </c>
      <c r="U143" s="108">
        <v>7.99</v>
      </c>
      <c r="V143" s="108">
        <v>13.48</v>
      </c>
      <c r="W143" s="108">
        <v>1.41</v>
      </c>
      <c r="X143" s="102">
        <v>22.88</v>
      </c>
      <c r="Y143" s="114">
        <v>0</v>
      </c>
      <c r="Z143" s="108">
        <v>0</v>
      </c>
      <c r="AB143" s="98" t="s">
        <v>219</v>
      </c>
      <c r="AG143" s="98" t="s">
        <v>1146</v>
      </c>
      <c r="AH143" s="106">
        <v>42614</v>
      </c>
      <c r="AI143" s="112" t="s">
        <v>1276</v>
      </c>
    </row>
    <row r="144" spans="1:35" ht="30" customHeight="1">
      <c r="A144" s="98" t="s">
        <v>88</v>
      </c>
      <c r="B144" s="98" t="s">
        <v>1146</v>
      </c>
      <c r="C144" s="98" t="s">
        <v>1184</v>
      </c>
      <c r="D144" s="98" t="s">
        <v>1206</v>
      </c>
      <c r="F144" s="98" t="s">
        <v>456</v>
      </c>
      <c r="G144" s="98" t="s">
        <v>173</v>
      </c>
      <c r="H144" s="98" t="s">
        <v>36</v>
      </c>
      <c r="I144" s="98" t="s">
        <v>37</v>
      </c>
      <c r="J144" s="98" t="s">
        <v>36</v>
      </c>
      <c r="K144" s="115">
        <v>40909</v>
      </c>
      <c r="L144" s="115" t="s">
        <v>38</v>
      </c>
      <c r="M144" s="100">
        <v>4</v>
      </c>
      <c r="N144" s="74">
        <f t="shared" si="5"/>
        <v>4</v>
      </c>
      <c r="O144" s="115">
        <v>42004</v>
      </c>
      <c r="P144" s="98" t="s">
        <v>48</v>
      </c>
      <c r="Q144" s="100">
        <f>IF(P144="",1,(VLOOKUP(P144,LOOKUP!$A$16:$B$21,2,FALSE)))</f>
        <v>4</v>
      </c>
      <c r="R144" s="74">
        <f t="shared" si="4"/>
        <v>4</v>
      </c>
      <c r="T144" s="108">
        <v>6.8</v>
      </c>
      <c r="U144" s="108">
        <v>2.96</v>
      </c>
      <c r="V144" s="108">
        <v>0</v>
      </c>
      <c r="W144" s="108">
        <v>0</v>
      </c>
      <c r="X144" s="102">
        <v>2.96</v>
      </c>
      <c r="Y144" s="114">
        <v>0</v>
      </c>
      <c r="Z144" s="108">
        <v>0</v>
      </c>
      <c r="AB144" s="98" t="s">
        <v>219</v>
      </c>
      <c r="AG144" s="98" t="s">
        <v>1146</v>
      </c>
      <c r="AH144" s="106">
        <v>42614</v>
      </c>
      <c r="AI144" s="112" t="s">
        <v>1335</v>
      </c>
    </row>
    <row r="145" spans="1:35" ht="30" customHeight="1">
      <c r="A145" s="98" t="s">
        <v>88</v>
      </c>
      <c r="B145" s="98" t="s">
        <v>1146</v>
      </c>
      <c r="C145" s="98" t="s">
        <v>1184</v>
      </c>
      <c r="D145" s="98" t="s">
        <v>1207</v>
      </c>
      <c r="F145" s="98" t="s">
        <v>459</v>
      </c>
      <c r="G145" s="98" t="s">
        <v>173</v>
      </c>
      <c r="H145" s="98" t="s">
        <v>36</v>
      </c>
      <c r="I145" s="98" t="s">
        <v>37</v>
      </c>
      <c r="J145" s="98" t="s">
        <v>36</v>
      </c>
      <c r="K145" s="115">
        <v>40909</v>
      </c>
      <c r="L145" s="115" t="s">
        <v>38</v>
      </c>
      <c r="M145" s="100">
        <v>4</v>
      </c>
      <c r="N145" s="74">
        <f t="shared" si="5"/>
        <v>4</v>
      </c>
      <c r="O145" s="115">
        <v>41639</v>
      </c>
      <c r="P145" s="98" t="s">
        <v>48</v>
      </c>
      <c r="Q145" s="100">
        <f>IF(P145="",1,(VLOOKUP(P145,LOOKUP!$A$16:$B$21,2,FALSE)))</f>
        <v>4</v>
      </c>
      <c r="R145" s="74">
        <f t="shared" si="4"/>
        <v>4</v>
      </c>
      <c r="T145" s="108">
        <v>3.5</v>
      </c>
      <c r="U145" s="108">
        <v>0.95</v>
      </c>
      <c r="V145" s="108">
        <v>0</v>
      </c>
      <c r="W145" s="108">
        <v>0</v>
      </c>
      <c r="X145" s="102">
        <v>0.95</v>
      </c>
      <c r="Y145" s="114">
        <v>0</v>
      </c>
      <c r="Z145" s="108">
        <v>0</v>
      </c>
      <c r="AB145" s="98" t="s">
        <v>219</v>
      </c>
      <c r="AG145" s="98" t="s">
        <v>1146</v>
      </c>
      <c r="AH145" s="106">
        <v>42614</v>
      </c>
      <c r="AI145" s="112" t="s">
        <v>1302</v>
      </c>
    </row>
    <row r="146" spans="1:35" ht="30" customHeight="1">
      <c r="A146" s="98" t="s">
        <v>88</v>
      </c>
      <c r="B146" s="98" t="s">
        <v>1146</v>
      </c>
      <c r="C146" s="98" t="s">
        <v>1184</v>
      </c>
      <c r="D146" s="98" t="s">
        <v>1208</v>
      </c>
      <c r="F146" s="98" t="s">
        <v>1265</v>
      </c>
      <c r="G146" s="98" t="s">
        <v>199</v>
      </c>
      <c r="H146" s="98" t="s">
        <v>36</v>
      </c>
      <c r="I146" s="98" t="s">
        <v>37</v>
      </c>
      <c r="J146" s="98" t="s">
        <v>36</v>
      </c>
      <c r="K146" s="115">
        <v>40909</v>
      </c>
      <c r="L146" s="115" t="s">
        <v>38</v>
      </c>
      <c r="M146" s="100">
        <v>4</v>
      </c>
      <c r="N146" s="74">
        <f t="shared" si="5"/>
        <v>4</v>
      </c>
      <c r="O146" s="115">
        <v>42369</v>
      </c>
      <c r="P146" s="98" t="s">
        <v>48</v>
      </c>
      <c r="Q146" s="100">
        <f>IF(P146="",1,(VLOOKUP(P146,LOOKUP!$A$16:$B$21,2,FALSE)))</f>
        <v>4</v>
      </c>
      <c r="R146" s="74">
        <f t="shared" si="4"/>
        <v>4</v>
      </c>
      <c r="T146" s="108">
        <v>7.5</v>
      </c>
      <c r="U146" s="108">
        <v>3.26</v>
      </c>
      <c r="V146" s="108">
        <v>2.19</v>
      </c>
      <c r="W146" s="108">
        <v>0</v>
      </c>
      <c r="X146" s="102">
        <v>5.4499999999999993</v>
      </c>
      <c r="Y146" s="114">
        <v>0</v>
      </c>
      <c r="Z146" s="108">
        <v>0</v>
      </c>
      <c r="AB146" s="98" t="s">
        <v>219</v>
      </c>
      <c r="AG146" s="98" t="s">
        <v>1146</v>
      </c>
      <c r="AH146" s="106">
        <v>42614</v>
      </c>
      <c r="AI146" s="112" t="s">
        <v>1336</v>
      </c>
    </row>
    <row r="147" spans="1:35" ht="30" customHeight="1">
      <c r="A147" s="98" t="s">
        <v>88</v>
      </c>
      <c r="B147" s="98" t="s">
        <v>1146</v>
      </c>
      <c r="C147" s="98" t="s">
        <v>1184</v>
      </c>
      <c r="D147" s="98" t="s">
        <v>1209</v>
      </c>
      <c r="G147" s="98" t="s">
        <v>171</v>
      </c>
      <c r="H147" s="98" t="s">
        <v>36</v>
      </c>
      <c r="I147" s="98" t="s">
        <v>37</v>
      </c>
      <c r="J147" s="98" t="s">
        <v>36</v>
      </c>
      <c r="K147" s="115">
        <v>40909</v>
      </c>
      <c r="L147" s="115" t="s">
        <v>38</v>
      </c>
      <c r="M147" s="100">
        <v>4</v>
      </c>
      <c r="N147" s="74">
        <f t="shared" si="5"/>
        <v>4</v>
      </c>
      <c r="O147" s="115">
        <v>41639</v>
      </c>
      <c r="P147" s="98" t="s">
        <v>48</v>
      </c>
      <c r="Q147" s="100">
        <f>IF(P147="",1,(VLOOKUP(P147,LOOKUP!$A$16:$B$21,2,FALSE)))</f>
        <v>4</v>
      </c>
      <c r="R147" s="74">
        <f t="shared" si="4"/>
        <v>4</v>
      </c>
      <c r="T147" s="108">
        <v>2.5</v>
      </c>
      <c r="U147" s="108">
        <v>1.27</v>
      </c>
      <c r="V147" s="108">
        <v>0</v>
      </c>
      <c r="W147" s="108">
        <v>0</v>
      </c>
      <c r="X147" s="102">
        <v>1.27</v>
      </c>
      <c r="Y147" s="114">
        <v>0</v>
      </c>
      <c r="Z147" s="108">
        <v>0</v>
      </c>
      <c r="AB147" s="98" t="s">
        <v>219</v>
      </c>
      <c r="AG147" s="98" t="s">
        <v>1146</v>
      </c>
      <c r="AH147" s="106">
        <v>42614</v>
      </c>
      <c r="AI147" s="112" t="s">
        <v>1337</v>
      </c>
    </row>
    <row r="148" spans="1:35" ht="30" customHeight="1">
      <c r="A148" s="98" t="s">
        <v>88</v>
      </c>
      <c r="B148" s="98" t="s">
        <v>1146</v>
      </c>
      <c r="C148" s="98" t="s">
        <v>1184</v>
      </c>
      <c r="D148" s="98" t="s">
        <v>1210</v>
      </c>
      <c r="G148" s="98" t="s">
        <v>197</v>
      </c>
      <c r="H148" s="98" t="s">
        <v>36</v>
      </c>
      <c r="I148" s="98" t="s">
        <v>37</v>
      </c>
      <c r="J148" s="98" t="s">
        <v>36</v>
      </c>
      <c r="K148" s="115">
        <v>41275</v>
      </c>
      <c r="L148" s="115" t="s">
        <v>38</v>
      </c>
      <c r="M148" s="100">
        <v>4</v>
      </c>
      <c r="N148" s="74">
        <f t="shared" si="5"/>
        <v>4</v>
      </c>
      <c r="O148" s="115">
        <v>42004</v>
      </c>
      <c r="P148" s="98" t="s">
        <v>48</v>
      </c>
      <c r="Q148" s="100">
        <f>IF(P148="",1,(VLOOKUP(P148,LOOKUP!$A$16:$B$21,2,FALSE)))</f>
        <v>4</v>
      </c>
      <c r="R148" s="74">
        <f t="shared" si="4"/>
        <v>4</v>
      </c>
      <c r="T148" s="108">
        <v>7</v>
      </c>
      <c r="U148" s="108">
        <v>5.95</v>
      </c>
      <c r="V148" s="108">
        <v>0</v>
      </c>
      <c r="W148" s="108">
        <v>0</v>
      </c>
      <c r="X148" s="102">
        <v>5.95</v>
      </c>
      <c r="Y148" s="114">
        <v>0</v>
      </c>
      <c r="Z148" s="108">
        <v>0</v>
      </c>
      <c r="AB148" s="98" t="s">
        <v>219</v>
      </c>
      <c r="AG148" s="98" t="s">
        <v>1146</v>
      </c>
      <c r="AH148" s="106">
        <v>42614</v>
      </c>
      <c r="AI148" s="112" t="s">
        <v>1338</v>
      </c>
    </row>
    <row r="149" spans="1:35" ht="30" customHeight="1">
      <c r="A149" s="98" t="s">
        <v>88</v>
      </c>
      <c r="B149" s="98" t="s">
        <v>1146</v>
      </c>
      <c r="C149" s="98" t="s">
        <v>1184</v>
      </c>
      <c r="D149" s="98" t="s">
        <v>1211</v>
      </c>
      <c r="G149" s="98" t="s">
        <v>35</v>
      </c>
      <c r="H149" s="98" t="s">
        <v>36</v>
      </c>
      <c r="I149" s="98" t="s">
        <v>37</v>
      </c>
      <c r="J149" s="98" t="s">
        <v>36</v>
      </c>
      <c r="K149" s="115">
        <v>40909</v>
      </c>
      <c r="L149" s="115" t="s">
        <v>38</v>
      </c>
      <c r="M149" s="100">
        <v>4</v>
      </c>
      <c r="N149" s="74">
        <f t="shared" si="5"/>
        <v>4</v>
      </c>
      <c r="O149" s="115">
        <v>41639</v>
      </c>
      <c r="P149" s="98" t="s">
        <v>48</v>
      </c>
      <c r="Q149" s="100">
        <f>IF(P149="",1,(VLOOKUP(P149,LOOKUP!$A$16:$B$21,2,FALSE)))</f>
        <v>4</v>
      </c>
      <c r="R149" s="74">
        <f t="shared" si="4"/>
        <v>4</v>
      </c>
      <c r="T149" s="108">
        <v>8.5</v>
      </c>
      <c r="U149" s="108">
        <v>5.53</v>
      </c>
      <c r="V149" s="108">
        <v>0</v>
      </c>
      <c r="W149" s="108">
        <v>0</v>
      </c>
      <c r="X149" s="102">
        <v>5.53</v>
      </c>
      <c r="Y149" s="114">
        <v>0</v>
      </c>
      <c r="Z149" s="108">
        <v>0</v>
      </c>
      <c r="AB149" s="98" t="s">
        <v>219</v>
      </c>
      <c r="AG149" s="98" t="s">
        <v>1146</v>
      </c>
      <c r="AH149" s="106">
        <v>42614</v>
      </c>
      <c r="AI149" s="112" t="s">
        <v>1287</v>
      </c>
    </row>
    <row r="150" spans="1:35" ht="30" customHeight="1">
      <c r="A150" s="98" t="s">
        <v>88</v>
      </c>
      <c r="B150" s="98" t="s">
        <v>1146</v>
      </c>
      <c r="C150" s="98" t="s">
        <v>1184</v>
      </c>
      <c r="D150" s="98" t="s">
        <v>1212</v>
      </c>
      <c r="G150" s="98" t="s">
        <v>171</v>
      </c>
      <c r="H150" s="98" t="s">
        <v>36</v>
      </c>
      <c r="I150" s="98" t="s">
        <v>37</v>
      </c>
      <c r="J150" s="98" t="s">
        <v>36</v>
      </c>
      <c r="K150" s="115">
        <v>41275</v>
      </c>
      <c r="L150" s="115" t="s">
        <v>38</v>
      </c>
      <c r="M150" s="100">
        <v>4</v>
      </c>
      <c r="N150" s="74">
        <f t="shared" si="5"/>
        <v>4</v>
      </c>
      <c r="O150" s="115">
        <v>42004</v>
      </c>
      <c r="P150" s="98" t="s">
        <v>48</v>
      </c>
      <c r="Q150" s="100">
        <f>IF(P150="",1,(VLOOKUP(P150,LOOKUP!$A$16:$B$21,2,FALSE)))</f>
        <v>4</v>
      </c>
      <c r="R150" s="74">
        <f t="shared" si="4"/>
        <v>4</v>
      </c>
      <c r="T150" s="108">
        <v>21.5</v>
      </c>
      <c r="U150" s="108">
        <v>16.579999999999998</v>
      </c>
      <c r="V150" s="108">
        <v>0</v>
      </c>
      <c r="W150" s="108">
        <v>0</v>
      </c>
      <c r="X150" s="102">
        <v>16.579999999999998</v>
      </c>
      <c r="Y150" s="114">
        <v>0</v>
      </c>
      <c r="Z150" s="108">
        <v>0</v>
      </c>
      <c r="AB150" s="98" t="s">
        <v>219</v>
      </c>
      <c r="AG150" s="98" t="s">
        <v>1146</v>
      </c>
      <c r="AH150" s="106">
        <v>42614</v>
      </c>
      <c r="AI150" s="112" t="s">
        <v>1288</v>
      </c>
    </row>
    <row r="151" spans="1:35" ht="30" customHeight="1">
      <c r="A151" s="98" t="s">
        <v>88</v>
      </c>
      <c r="B151" s="98" t="s">
        <v>1146</v>
      </c>
      <c r="C151" s="98" t="s">
        <v>1184</v>
      </c>
      <c r="D151" s="98" t="s">
        <v>1213</v>
      </c>
      <c r="G151" s="98" t="s">
        <v>183</v>
      </c>
      <c r="H151" s="98" t="s">
        <v>36</v>
      </c>
      <c r="I151" s="98" t="s">
        <v>37</v>
      </c>
      <c r="J151" s="98" t="s">
        <v>36</v>
      </c>
      <c r="K151" s="115">
        <v>40909</v>
      </c>
      <c r="L151" s="115" t="s">
        <v>38</v>
      </c>
      <c r="M151" s="100">
        <v>4</v>
      </c>
      <c r="N151" s="74">
        <f t="shared" si="5"/>
        <v>4</v>
      </c>
      <c r="O151" s="115">
        <v>42004</v>
      </c>
      <c r="P151" s="98" t="s">
        <v>48</v>
      </c>
      <c r="Q151" s="100">
        <f>IF(P151="",1,(VLOOKUP(P151,LOOKUP!$A$16:$B$21,2,FALSE)))</f>
        <v>4</v>
      </c>
      <c r="R151" s="74">
        <f t="shared" si="4"/>
        <v>4</v>
      </c>
      <c r="T151" s="108">
        <v>10</v>
      </c>
      <c r="U151" s="108">
        <v>3.64</v>
      </c>
      <c r="V151" s="108">
        <v>0</v>
      </c>
      <c r="W151" s="108">
        <v>0</v>
      </c>
      <c r="X151" s="102">
        <v>3.64</v>
      </c>
      <c r="Y151" s="114">
        <v>0</v>
      </c>
      <c r="Z151" s="108">
        <v>0</v>
      </c>
      <c r="AB151" s="98" t="s">
        <v>219</v>
      </c>
      <c r="AG151" s="98" t="s">
        <v>1146</v>
      </c>
      <c r="AH151" s="106">
        <v>42614</v>
      </c>
      <c r="AI151" s="112" t="s">
        <v>1339</v>
      </c>
    </row>
    <row r="152" spans="1:35" ht="30" customHeight="1">
      <c r="A152" s="98" t="s">
        <v>88</v>
      </c>
      <c r="B152" s="98" t="s">
        <v>1146</v>
      </c>
      <c r="C152" s="98" t="s">
        <v>1184</v>
      </c>
      <c r="D152" s="98" t="s">
        <v>1214</v>
      </c>
      <c r="F152" s="98" t="s">
        <v>450</v>
      </c>
      <c r="G152" s="98" t="s">
        <v>35</v>
      </c>
      <c r="H152" s="98" t="s">
        <v>36</v>
      </c>
      <c r="I152" s="98" t="s">
        <v>37</v>
      </c>
      <c r="J152" s="98" t="s">
        <v>36</v>
      </c>
      <c r="K152" s="115">
        <v>41275</v>
      </c>
      <c r="L152" s="115" t="s">
        <v>38</v>
      </c>
      <c r="M152" s="100">
        <v>4</v>
      </c>
      <c r="N152" s="74">
        <f t="shared" si="5"/>
        <v>4</v>
      </c>
      <c r="O152" s="115">
        <v>42004</v>
      </c>
      <c r="P152" s="98" t="s">
        <v>48</v>
      </c>
      <c r="Q152" s="100">
        <f>IF(P152="",1,(VLOOKUP(P152,LOOKUP!$A$16:$B$21,2,FALSE)))</f>
        <v>4</v>
      </c>
      <c r="R152" s="74">
        <f t="shared" si="4"/>
        <v>4</v>
      </c>
      <c r="T152" s="108">
        <v>21</v>
      </c>
      <c r="U152" s="108">
        <v>16.91</v>
      </c>
      <c r="V152" s="108">
        <v>1.72</v>
      </c>
      <c r="W152" s="108">
        <v>0</v>
      </c>
      <c r="X152" s="102">
        <v>18.63</v>
      </c>
      <c r="Y152" s="114">
        <v>0</v>
      </c>
      <c r="Z152" s="108">
        <v>0</v>
      </c>
      <c r="AB152" s="98" t="s">
        <v>219</v>
      </c>
      <c r="AG152" s="98" t="s">
        <v>1146</v>
      </c>
      <c r="AH152" s="106">
        <v>42614</v>
      </c>
      <c r="AI152" s="112" t="s">
        <v>1340</v>
      </c>
    </row>
    <row r="153" spans="1:35" ht="30" customHeight="1">
      <c r="A153" s="98" t="s">
        <v>88</v>
      </c>
      <c r="B153" s="98" t="s">
        <v>1146</v>
      </c>
      <c r="C153" s="98" t="s">
        <v>1184</v>
      </c>
      <c r="D153" s="98" t="s">
        <v>1215</v>
      </c>
      <c r="F153" s="98" t="s">
        <v>450</v>
      </c>
      <c r="G153" s="98" t="s">
        <v>35</v>
      </c>
      <c r="H153" s="98" t="s">
        <v>36</v>
      </c>
      <c r="I153" s="98" t="s">
        <v>37</v>
      </c>
      <c r="J153" s="98" t="s">
        <v>36</v>
      </c>
      <c r="K153" s="115">
        <v>40909</v>
      </c>
      <c r="L153" s="115" t="s">
        <v>38</v>
      </c>
      <c r="M153" s="100">
        <v>4</v>
      </c>
      <c r="N153" s="74">
        <f t="shared" si="5"/>
        <v>4</v>
      </c>
      <c r="O153" s="115">
        <v>42004</v>
      </c>
      <c r="P153" s="98" t="s">
        <v>48</v>
      </c>
      <c r="Q153" s="100">
        <f>IF(P153="",1,(VLOOKUP(P153,LOOKUP!$A$16:$B$21,2,FALSE)))</f>
        <v>4</v>
      </c>
      <c r="R153" s="74">
        <f t="shared" si="4"/>
        <v>4</v>
      </c>
      <c r="T153" s="108">
        <v>6</v>
      </c>
      <c r="U153" s="108">
        <v>2.77</v>
      </c>
      <c r="V153" s="108">
        <v>0.19</v>
      </c>
      <c r="W153" s="108">
        <v>0</v>
      </c>
      <c r="X153" s="102">
        <v>2.96</v>
      </c>
      <c r="Y153" s="114">
        <v>0</v>
      </c>
      <c r="Z153" s="108">
        <v>0</v>
      </c>
      <c r="AB153" s="98" t="s">
        <v>219</v>
      </c>
      <c r="AG153" s="98" t="s">
        <v>1146</v>
      </c>
      <c r="AH153" s="106">
        <v>42614</v>
      </c>
      <c r="AI153" s="112" t="s">
        <v>1340</v>
      </c>
    </row>
    <row r="154" spans="1:35" ht="30" customHeight="1">
      <c r="A154" s="98" t="s">
        <v>88</v>
      </c>
      <c r="B154" s="98" t="s">
        <v>1146</v>
      </c>
      <c r="C154" s="98" t="s">
        <v>1184</v>
      </c>
      <c r="D154" s="98" t="s">
        <v>1216</v>
      </c>
      <c r="F154" s="98" t="s">
        <v>203</v>
      </c>
      <c r="G154" s="98" t="s">
        <v>197</v>
      </c>
      <c r="H154" s="98" t="s">
        <v>36</v>
      </c>
      <c r="I154" s="98" t="s">
        <v>37</v>
      </c>
      <c r="J154" s="98" t="s">
        <v>36</v>
      </c>
      <c r="K154" s="115">
        <v>40909</v>
      </c>
      <c r="L154" s="115" t="s">
        <v>38</v>
      </c>
      <c r="M154" s="100">
        <v>4</v>
      </c>
      <c r="N154" s="74">
        <f t="shared" si="5"/>
        <v>4</v>
      </c>
      <c r="O154" s="115">
        <v>42735</v>
      </c>
      <c r="P154" s="98" t="s">
        <v>48</v>
      </c>
      <c r="Q154" s="100">
        <f>IF(P154="",1,(VLOOKUP(P154,LOOKUP!$A$16:$B$21,2,FALSE)))</f>
        <v>4</v>
      </c>
      <c r="R154" s="74">
        <f t="shared" si="4"/>
        <v>4</v>
      </c>
      <c r="T154" s="108">
        <v>58</v>
      </c>
      <c r="U154" s="108">
        <v>14.4</v>
      </c>
      <c r="V154" s="108">
        <v>16.260000000000002</v>
      </c>
      <c r="W154" s="108">
        <v>12.14</v>
      </c>
      <c r="X154" s="102">
        <v>42.800000000000004</v>
      </c>
      <c r="Y154" s="114">
        <v>2.85</v>
      </c>
      <c r="Z154" s="108">
        <v>0</v>
      </c>
      <c r="AB154" s="98" t="s">
        <v>219</v>
      </c>
      <c r="AG154" s="98" t="s">
        <v>1146</v>
      </c>
      <c r="AH154" s="106">
        <v>42614</v>
      </c>
      <c r="AI154" s="112" t="s">
        <v>1270</v>
      </c>
    </row>
    <row r="155" spans="1:35" ht="30" customHeight="1">
      <c r="A155" s="98" t="s">
        <v>88</v>
      </c>
      <c r="B155" s="98" t="s">
        <v>1146</v>
      </c>
      <c r="C155" s="98" t="s">
        <v>1184</v>
      </c>
      <c r="D155" s="98" t="s">
        <v>1217</v>
      </c>
      <c r="F155" s="98" t="s">
        <v>203</v>
      </c>
      <c r="G155" s="98" t="s">
        <v>197</v>
      </c>
      <c r="H155" s="98" t="s">
        <v>36</v>
      </c>
      <c r="I155" s="98" t="s">
        <v>37</v>
      </c>
      <c r="J155" s="98" t="s">
        <v>36</v>
      </c>
      <c r="K155" s="115">
        <v>40544</v>
      </c>
      <c r="L155" s="115" t="s">
        <v>38</v>
      </c>
      <c r="M155" s="100">
        <v>4</v>
      </c>
      <c r="N155" s="74">
        <f t="shared" si="5"/>
        <v>4</v>
      </c>
      <c r="O155" s="115">
        <v>42735</v>
      </c>
      <c r="P155" s="98" t="s">
        <v>48</v>
      </c>
      <c r="Q155" s="100">
        <f>IF(P155="",1,(VLOOKUP(P155,LOOKUP!$A$16:$B$21,2,FALSE)))</f>
        <v>4</v>
      </c>
      <c r="R155" s="74">
        <f t="shared" si="4"/>
        <v>4</v>
      </c>
      <c r="T155" s="108">
        <v>15</v>
      </c>
      <c r="U155" s="108">
        <v>4.32</v>
      </c>
      <c r="V155" s="108">
        <v>3.79</v>
      </c>
      <c r="W155" s="108">
        <v>1.93</v>
      </c>
      <c r="X155" s="102">
        <v>10.039999999999999</v>
      </c>
      <c r="Y155" s="114">
        <v>0.05</v>
      </c>
      <c r="Z155" s="108">
        <v>0</v>
      </c>
      <c r="AB155" s="98" t="s">
        <v>219</v>
      </c>
      <c r="AG155" s="98" t="s">
        <v>1146</v>
      </c>
      <c r="AH155" s="106">
        <v>42614</v>
      </c>
      <c r="AI155" s="112" t="s">
        <v>1270</v>
      </c>
    </row>
    <row r="156" spans="1:35" ht="30" customHeight="1">
      <c r="A156" s="98" t="s">
        <v>88</v>
      </c>
      <c r="B156" s="98" t="s">
        <v>1146</v>
      </c>
      <c r="C156" s="98" t="s">
        <v>1184</v>
      </c>
      <c r="D156" s="98" t="s">
        <v>1218</v>
      </c>
      <c r="F156" s="98" t="s">
        <v>157</v>
      </c>
      <c r="G156" s="98" t="s">
        <v>176</v>
      </c>
      <c r="H156" s="98" t="s">
        <v>36</v>
      </c>
      <c r="I156" s="98" t="s">
        <v>37</v>
      </c>
      <c r="J156" s="98" t="s">
        <v>36</v>
      </c>
      <c r="K156" s="115">
        <v>40909</v>
      </c>
      <c r="L156" s="115" t="s">
        <v>38</v>
      </c>
      <c r="M156" s="100">
        <v>4</v>
      </c>
      <c r="N156" s="74">
        <f t="shared" si="5"/>
        <v>4</v>
      </c>
      <c r="O156" s="115">
        <v>42004</v>
      </c>
      <c r="P156" s="98" t="s">
        <v>48</v>
      </c>
      <c r="Q156" s="100">
        <f>IF(P156="",1,(VLOOKUP(P156,LOOKUP!$A$16:$B$21,2,FALSE)))</f>
        <v>4</v>
      </c>
      <c r="R156" s="74">
        <f t="shared" si="4"/>
        <v>4</v>
      </c>
      <c r="T156" s="108">
        <v>70</v>
      </c>
      <c r="U156" s="108">
        <v>36.08</v>
      </c>
      <c r="V156" s="108">
        <v>9.09</v>
      </c>
      <c r="W156" s="108">
        <v>0</v>
      </c>
      <c r="X156" s="102">
        <v>45.17</v>
      </c>
      <c r="Y156" s="114">
        <v>0</v>
      </c>
      <c r="Z156" s="108">
        <v>0</v>
      </c>
      <c r="AB156" s="98" t="s">
        <v>219</v>
      </c>
      <c r="AG156" s="98" t="s">
        <v>1146</v>
      </c>
      <c r="AH156" s="106">
        <v>42614</v>
      </c>
      <c r="AI156" s="112" t="s">
        <v>1341</v>
      </c>
    </row>
    <row r="157" spans="1:35" ht="30" customHeight="1">
      <c r="A157" s="98" t="s">
        <v>88</v>
      </c>
      <c r="B157" s="98" t="s">
        <v>1146</v>
      </c>
      <c r="C157" s="98" t="s">
        <v>1184</v>
      </c>
      <c r="D157" s="98" t="s">
        <v>1219</v>
      </c>
      <c r="F157" s="98" t="s">
        <v>480</v>
      </c>
      <c r="G157" s="98" t="s">
        <v>183</v>
      </c>
      <c r="H157" s="98" t="s">
        <v>36</v>
      </c>
      <c r="I157" s="98" t="s">
        <v>37</v>
      </c>
      <c r="J157" s="98" t="s">
        <v>36</v>
      </c>
      <c r="K157" s="115">
        <v>40909</v>
      </c>
      <c r="L157" s="115" t="s">
        <v>38</v>
      </c>
      <c r="M157" s="100">
        <v>4</v>
      </c>
      <c r="N157" s="74">
        <f t="shared" si="5"/>
        <v>4</v>
      </c>
      <c r="O157" s="115">
        <v>42369</v>
      </c>
      <c r="P157" s="98" t="s">
        <v>48</v>
      </c>
      <c r="Q157" s="100">
        <f>IF(P157="",1,(VLOOKUP(P157,LOOKUP!$A$16:$B$21,2,FALSE)))</f>
        <v>4</v>
      </c>
      <c r="R157" s="74">
        <f t="shared" si="4"/>
        <v>4</v>
      </c>
      <c r="T157" s="108">
        <v>8.1</v>
      </c>
      <c r="U157" s="108">
        <v>2.76</v>
      </c>
      <c r="V157" s="108">
        <v>2.4500000000000002</v>
      </c>
      <c r="W157" s="108">
        <v>0.61</v>
      </c>
      <c r="X157" s="102">
        <v>5.82</v>
      </c>
      <c r="Y157" s="114">
        <v>0</v>
      </c>
      <c r="Z157" s="108">
        <v>0</v>
      </c>
      <c r="AB157" s="98" t="s">
        <v>219</v>
      </c>
      <c r="AG157" s="98" t="s">
        <v>1146</v>
      </c>
      <c r="AH157" s="106">
        <v>42614</v>
      </c>
      <c r="AI157" s="112" t="s">
        <v>1342</v>
      </c>
    </row>
    <row r="158" spans="1:35" ht="30" customHeight="1">
      <c r="A158" s="98" t="s">
        <v>88</v>
      </c>
      <c r="B158" s="98" t="s">
        <v>1146</v>
      </c>
      <c r="C158" s="98" t="s">
        <v>1184</v>
      </c>
      <c r="D158" s="98" t="s">
        <v>1220</v>
      </c>
      <c r="F158" s="98" t="s">
        <v>484</v>
      </c>
      <c r="G158" s="98" t="s">
        <v>185</v>
      </c>
      <c r="H158" s="98" t="s">
        <v>36</v>
      </c>
      <c r="I158" s="98" t="s">
        <v>37</v>
      </c>
      <c r="J158" s="98" t="s">
        <v>36</v>
      </c>
      <c r="K158" s="115">
        <v>40909</v>
      </c>
      <c r="L158" s="115" t="s">
        <v>38</v>
      </c>
      <c r="M158" s="100">
        <v>4</v>
      </c>
      <c r="N158" s="74">
        <f t="shared" si="5"/>
        <v>4</v>
      </c>
      <c r="O158" s="115">
        <v>41639</v>
      </c>
      <c r="P158" s="98" t="s">
        <v>48</v>
      </c>
      <c r="Q158" s="100">
        <f>IF(P158="",1,(VLOOKUP(P158,LOOKUP!$A$16:$B$21,2,FALSE)))</f>
        <v>4</v>
      </c>
      <c r="R158" s="74">
        <f t="shared" si="4"/>
        <v>4</v>
      </c>
      <c r="T158" s="108">
        <v>10</v>
      </c>
      <c r="U158" s="108">
        <v>5.45</v>
      </c>
      <c r="V158" s="108">
        <v>0</v>
      </c>
      <c r="W158" s="108">
        <v>0</v>
      </c>
      <c r="X158" s="102">
        <v>5.45</v>
      </c>
      <c r="Y158" s="114">
        <v>0</v>
      </c>
      <c r="Z158" s="108">
        <v>0</v>
      </c>
      <c r="AB158" s="98" t="s">
        <v>219</v>
      </c>
      <c r="AG158" s="98" t="s">
        <v>1146</v>
      </c>
      <c r="AH158" s="106">
        <v>42614</v>
      </c>
      <c r="AI158" s="112" t="s">
        <v>1343</v>
      </c>
    </row>
    <row r="159" spans="1:35" ht="30" customHeight="1">
      <c r="A159" s="98" t="s">
        <v>88</v>
      </c>
      <c r="B159" s="98" t="s">
        <v>1146</v>
      </c>
      <c r="C159" s="98" t="s">
        <v>1184</v>
      </c>
      <c r="D159" s="98" t="s">
        <v>1221</v>
      </c>
      <c r="F159" s="98" t="s">
        <v>39</v>
      </c>
      <c r="G159" s="98" t="s">
        <v>35</v>
      </c>
      <c r="H159" s="98" t="s">
        <v>36</v>
      </c>
      <c r="I159" s="98" t="s">
        <v>37</v>
      </c>
      <c r="J159" s="98" t="s">
        <v>36</v>
      </c>
      <c r="K159" s="115">
        <v>40544</v>
      </c>
      <c r="L159" s="115" t="s">
        <v>38</v>
      </c>
      <c r="M159" s="100">
        <v>4</v>
      </c>
      <c r="N159" s="74">
        <f t="shared" si="5"/>
        <v>4</v>
      </c>
      <c r="O159" s="115">
        <v>42004</v>
      </c>
      <c r="P159" s="98" t="s">
        <v>48</v>
      </c>
      <c r="Q159" s="100">
        <f>IF(P159="",1,(VLOOKUP(P159,LOOKUP!$A$16:$B$21,2,FALSE)))</f>
        <v>4</v>
      </c>
      <c r="R159" s="74">
        <f t="shared" si="4"/>
        <v>4</v>
      </c>
      <c r="T159" s="108">
        <v>36.5</v>
      </c>
      <c r="U159" s="108">
        <v>11.53</v>
      </c>
      <c r="V159" s="108">
        <v>0.64</v>
      </c>
      <c r="W159" s="108">
        <v>0</v>
      </c>
      <c r="X159" s="102">
        <v>12.17</v>
      </c>
      <c r="Y159" s="114">
        <v>0</v>
      </c>
      <c r="Z159" s="108">
        <v>0</v>
      </c>
      <c r="AB159" s="98" t="s">
        <v>219</v>
      </c>
      <c r="AG159" s="98" t="s">
        <v>1146</v>
      </c>
      <c r="AH159" s="106">
        <v>42614</v>
      </c>
      <c r="AI159" s="112" t="s">
        <v>1344</v>
      </c>
    </row>
    <row r="160" spans="1:35" ht="30" customHeight="1">
      <c r="A160" s="98" t="s">
        <v>88</v>
      </c>
      <c r="B160" s="98" t="s">
        <v>1146</v>
      </c>
      <c r="C160" s="98" t="s">
        <v>1184</v>
      </c>
      <c r="D160" s="98" t="s">
        <v>1222</v>
      </c>
      <c r="F160" s="98" t="s">
        <v>1266</v>
      </c>
      <c r="G160" s="98" t="s">
        <v>197</v>
      </c>
      <c r="H160" s="98" t="s">
        <v>36</v>
      </c>
      <c r="I160" s="98" t="s">
        <v>37</v>
      </c>
      <c r="J160" s="98" t="s">
        <v>36</v>
      </c>
      <c r="K160" s="115">
        <v>40544</v>
      </c>
      <c r="L160" s="115" t="s">
        <v>38</v>
      </c>
      <c r="M160" s="100">
        <v>4</v>
      </c>
      <c r="N160" s="74">
        <f t="shared" si="5"/>
        <v>4</v>
      </c>
      <c r="O160" s="115">
        <v>43100</v>
      </c>
      <c r="P160" s="98" t="s">
        <v>48</v>
      </c>
      <c r="Q160" s="100">
        <f>IF(P160="",1,(VLOOKUP(P160,LOOKUP!$A$16:$B$21,2,FALSE)))</f>
        <v>4</v>
      </c>
      <c r="R160" s="74">
        <f t="shared" si="4"/>
        <v>4</v>
      </c>
      <c r="T160" s="108">
        <v>22.8</v>
      </c>
      <c r="U160" s="108">
        <v>5.12</v>
      </c>
      <c r="V160" s="108">
        <v>5.52</v>
      </c>
      <c r="W160" s="108">
        <v>4.42</v>
      </c>
      <c r="X160" s="102">
        <v>15.06</v>
      </c>
      <c r="Y160" s="114">
        <v>1.81</v>
      </c>
      <c r="Z160" s="108">
        <v>0</v>
      </c>
      <c r="AB160" s="98" t="s">
        <v>219</v>
      </c>
      <c r="AG160" s="98" t="s">
        <v>1146</v>
      </c>
      <c r="AH160" s="106">
        <v>42614</v>
      </c>
      <c r="AI160" s="112" t="s">
        <v>1345</v>
      </c>
    </row>
    <row r="161" spans="1:35" ht="30" customHeight="1">
      <c r="A161" s="98" t="s">
        <v>88</v>
      </c>
      <c r="B161" s="98" t="s">
        <v>1146</v>
      </c>
      <c r="C161" s="98" t="s">
        <v>1184</v>
      </c>
      <c r="D161" s="98" t="s">
        <v>1223</v>
      </c>
      <c r="F161" s="98" t="s">
        <v>1267</v>
      </c>
      <c r="G161" s="98" t="s">
        <v>35</v>
      </c>
      <c r="H161" s="98" t="s">
        <v>36</v>
      </c>
      <c r="I161" s="98" t="s">
        <v>37</v>
      </c>
      <c r="J161" s="98" t="s">
        <v>36</v>
      </c>
      <c r="K161" s="115">
        <v>40909</v>
      </c>
      <c r="L161" s="115" t="s">
        <v>38</v>
      </c>
      <c r="M161" s="100">
        <v>4</v>
      </c>
      <c r="N161" s="74">
        <f t="shared" si="5"/>
        <v>4</v>
      </c>
      <c r="O161" s="115">
        <v>41639</v>
      </c>
      <c r="P161" s="98" t="s">
        <v>48</v>
      </c>
      <c r="Q161" s="100">
        <f>IF(P161="",1,(VLOOKUP(P161,LOOKUP!$A$16:$B$21,2,FALSE)))</f>
        <v>4</v>
      </c>
      <c r="R161" s="74">
        <f t="shared" si="4"/>
        <v>4</v>
      </c>
      <c r="T161" s="108">
        <v>11.15</v>
      </c>
      <c r="U161" s="108">
        <v>3.61</v>
      </c>
      <c r="V161" s="108">
        <v>0</v>
      </c>
      <c r="W161" s="108">
        <v>0</v>
      </c>
      <c r="X161" s="102">
        <v>3.61</v>
      </c>
      <c r="Y161" s="114">
        <v>0</v>
      </c>
      <c r="Z161" s="108">
        <v>0</v>
      </c>
      <c r="AB161" s="98" t="s">
        <v>219</v>
      </c>
      <c r="AG161" s="98" t="s">
        <v>1146</v>
      </c>
      <c r="AH161" s="106">
        <v>42614</v>
      </c>
      <c r="AI161" s="112" t="s">
        <v>1303</v>
      </c>
    </row>
    <row r="162" spans="1:35" ht="30" customHeight="1">
      <c r="A162" s="98" t="s">
        <v>88</v>
      </c>
      <c r="B162" s="98" t="s">
        <v>1146</v>
      </c>
      <c r="C162" s="98" t="s">
        <v>1184</v>
      </c>
      <c r="D162" s="98" t="s">
        <v>1224</v>
      </c>
      <c r="F162" s="98" t="s">
        <v>519</v>
      </c>
      <c r="G162" s="98" t="s">
        <v>185</v>
      </c>
      <c r="H162" s="98" t="s">
        <v>36</v>
      </c>
      <c r="I162" s="98" t="s">
        <v>37</v>
      </c>
      <c r="J162" s="98" t="s">
        <v>36</v>
      </c>
      <c r="K162" s="115">
        <v>40909</v>
      </c>
      <c r="L162" s="115" t="s">
        <v>38</v>
      </c>
      <c r="M162" s="100">
        <v>4</v>
      </c>
      <c r="N162" s="74">
        <f t="shared" si="5"/>
        <v>4</v>
      </c>
      <c r="O162" s="115">
        <v>42004</v>
      </c>
      <c r="P162" s="98" t="s">
        <v>48</v>
      </c>
      <c r="Q162" s="100">
        <f>IF(P162="",1,(VLOOKUP(P162,LOOKUP!$A$16:$B$21,2,FALSE)))</f>
        <v>4</v>
      </c>
      <c r="R162" s="74">
        <f t="shared" si="4"/>
        <v>4</v>
      </c>
      <c r="T162" s="108">
        <v>19</v>
      </c>
      <c r="U162" s="108">
        <v>7.28</v>
      </c>
      <c r="V162" s="108">
        <v>0</v>
      </c>
      <c r="W162" s="108">
        <v>0</v>
      </c>
      <c r="X162" s="102">
        <v>7.28</v>
      </c>
      <c r="Y162" s="114">
        <v>0</v>
      </c>
      <c r="Z162" s="108">
        <v>0</v>
      </c>
      <c r="AB162" s="98" t="s">
        <v>219</v>
      </c>
      <c r="AG162" s="98" t="s">
        <v>1146</v>
      </c>
      <c r="AH162" s="106">
        <v>42614</v>
      </c>
      <c r="AI162" s="112" t="s">
        <v>1273</v>
      </c>
    </row>
    <row r="163" spans="1:35" ht="30" customHeight="1">
      <c r="A163" s="98" t="s">
        <v>88</v>
      </c>
      <c r="B163" s="98" t="s">
        <v>1146</v>
      </c>
      <c r="C163" s="98" t="s">
        <v>1184</v>
      </c>
      <c r="D163" s="98" t="s">
        <v>1225</v>
      </c>
      <c r="G163" s="98" t="s">
        <v>35</v>
      </c>
      <c r="H163" s="98" t="s">
        <v>36</v>
      </c>
      <c r="I163" s="98" t="s">
        <v>37</v>
      </c>
      <c r="J163" s="98" t="s">
        <v>36</v>
      </c>
      <c r="K163" s="115">
        <v>40544</v>
      </c>
      <c r="L163" s="115" t="s">
        <v>38</v>
      </c>
      <c r="M163" s="100">
        <v>4</v>
      </c>
      <c r="N163" s="74">
        <f t="shared" si="5"/>
        <v>4</v>
      </c>
      <c r="O163" s="115">
        <v>41639</v>
      </c>
      <c r="P163" s="98" t="s">
        <v>48</v>
      </c>
      <c r="Q163" s="100">
        <f>IF(P163="",1,(VLOOKUP(P163,LOOKUP!$A$16:$B$21,2,FALSE)))</f>
        <v>4</v>
      </c>
      <c r="R163" s="74">
        <f t="shared" si="4"/>
        <v>4</v>
      </c>
      <c r="T163" s="108">
        <v>7</v>
      </c>
      <c r="U163" s="108">
        <v>1.77</v>
      </c>
      <c r="V163" s="108">
        <v>0</v>
      </c>
      <c r="W163" s="108">
        <v>0</v>
      </c>
      <c r="X163" s="102">
        <v>1.77</v>
      </c>
      <c r="Y163" s="114">
        <v>0</v>
      </c>
      <c r="Z163" s="108">
        <v>0</v>
      </c>
      <c r="AB163" s="98" t="s">
        <v>219</v>
      </c>
      <c r="AG163" s="98" t="s">
        <v>1146</v>
      </c>
      <c r="AH163" s="106">
        <v>42614</v>
      </c>
      <c r="AI163" s="112" t="s">
        <v>1344</v>
      </c>
    </row>
    <row r="164" spans="1:35" ht="30" customHeight="1">
      <c r="A164" s="98" t="s">
        <v>88</v>
      </c>
      <c r="B164" s="98" t="s">
        <v>1146</v>
      </c>
      <c r="C164" s="98" t="s">
        <v>1184</v>
      </c>
      <c r="D164" s="98" t="s">
        <v>1226</v>
      </c>
      <c r="F164" s="98" t="s">
        <v>843</v>
      </c>
      <c r="G164" s="98" t="s">
        <v>185</v>
      </c>
      <c r="H164" s="98" t="s">
        <v>36</v>
      </c>
      <c r="I164" s="98" t="s">
        <v>37</v>
      </c>
      <c r="J164" s="98" t="s">
        <v>36</v>
      </c>
      <c r="K164" s="115">
        <v>40909</v>
      </c>
      <c r="L164" s="115" t="s">
        <v>38</v>
      </c>
      <c r="M164" s="100">
        <v>4</v>
      </c>
      <c r="N164" s="74">
        <f t="shared" si="5"/>
        <v>4</v>
      </c>
      <c r="O164" s="115">
        <v>42369</v>
      </c>
      <c r="P164" s="98" t="s">
        <v>48</v>
      </c>
      <c r="Q164" s="100">
        <f>IF(P164="",1,(VLOOKUP(P164,LOOKUP!$A$16:$B$21,2,FALSE)))</f>
        <v>4</v>
      </c>
      <c r="R164" s="74">
        <f t="shared" si="4"/>
        <v>4</v>
      </c>
      <c r="T164" s="108">
        <v>3</v>
      </c>
      <c r="U164" s="108">
        <v>1.1399999999999999</v>
      </c>
      <c r="V164" s="108">
        <v>0.96</v>
      </c>
      <c r="W164" s="108">
        <v>0.11</v>
      </c>
      <c r="X164" s="102">
        <v>2.2099999999999995</v>
      </c>
      <c r="Y164" s="114">
        <v>0</v>
      </c>
      <c r="Z164" s="108">
        <v>0</v>
      </c>
      <c r="AB164" s="98" t="s">
        <v>219</v>
      </c>
      <c r="AG164" s="98" t="s">
        <v>1146</v>
      </c>
      <c r="AH164" s="106">
        <v>42614</v>
      </c>
      <c r="AI164" s="112" t="s">
        <v>1328</v>
      </c>
    </row>
    <row r="165" spans="1:35" ht="30" customHeight="1">
      <c r="A165" s="98" t="s">
        <v>88</v>
      </c>
      <c r="B165" s="98" t="s">
        <v>1146</v>
      </c>
      <c r="C165" s="98" t="s">
        <v>1184</v>
      </c>
      <c r="D165" s="98" t="s">
        <v>1227</v>
      </c>
      <c r="F165" s="98" t="s">
        <v>498</v>
      </c>
      <c r="G165" s="98" t="s">
        <v>185</v>
      </c>
      <c r="H165" s="98" t="s">
        <v>36</v>
      </c>
      <c r="I165" s="98" t="s">
        <v>37</v>
      </c>
      <c r="J165" s="98" t="s">
        <v>36</v>
      </c>
      <c r="K165" s="115">
        <v>40909</v>
      </c>
      <c r="L165" s="115" t="s">
        <v>38</v>
      </c>
      <c r="M165" s="100">
        <v>4</v>
      </c>
      <c r="N165" s="74">
        <f t="shared" si="5"/>
        <v>4</v>
      </c>
      <c r="O165" s="115">
        <v>41639</v>
      </c>
      <c r="P165" s="98" t="s">
        <v>48</v>
      </c>
      <c r="Q165" s="100">
        <f>IF(P165="",1,(VLOOKUP(P165,LOOKUP!$A$16:$B$21,2,FALSE)))</f>
        <v>4</v>
      </c>
      <c r="R165" s="74">
        <f t="shared" si="4"/>
        <v>4</v>
      </c>
      <c r="T165" s="108">
        <v>4.8</v>
      </c>
      <c r="U165" s="108">
        <v>1.9</v>
      </c>
      <c r="V165" s="108">
        <v>0</v>
      </c>
      <c r="W165" s="108">
        <v>0</v>
      </c>
      <c r="X165" s="102">
        <v>1.9</v>
      </c>
      <c r="Y165" s="114">
        <v>0</v>
      </c>
      <c r="Z165" s="108">
        <v>0</v>
      </c>
      <c r="AB165" s="98" t="s">
        <v>219</v>
      </c>
      <c r="AG165" s="98" t="s">
        <v>1146</v>
      </c>
      <c r="AH165" s="106">
        <v>42614</v>
      </c>
      <c r="AI165" s="112" t="s">
        <v>1346</v>
      </c>
    </row>
    <row r="166" spans="1:35" ht="30" customHeight="1">
      <c r="A166" s="98" t="s">
        <v>88</v>
      </c>
      <c r="B166" s="98" t="s">
        <v>1146</v>
      </c>
      <c r="C166" s="98" t="s">
        <v>1184</v>
      </c>
      <c r="D166" s="98" t="s">
        <v>1228</v>
      </c>
      <c r="F166" s="98" t="s">
        <v>868</v>
      </c>
      <c r="G166" s="98" t="s">
        <v>183</v>
      </c>
      <c r="H166" s="98" t="s">
        <v>36</v>
      </c>
      <c r="I166" s="98" t="s">
        <v>37</v>
      </c>
      <c r="J166" s="98" t="s">
        <v>36</v>
      </c>
      <c r="K166" s="115">
        <v>40544</v>
      </c>
      <c r="L166" s="115" t="s">
        <v>38</v>
      </c>
      <c r="M166" s="100">
        <v>4</v>
      </c>
      <c r="N166" s="74">
        <f t="shared" si="5"/>
        <v>4</v>
      </c>
      <c r="O166" s="115">
        <v>42735</v>
      </c>
      <c r="P166" s="98" t="s">
        <v>48</v>
      </c>
      <c r="Q166" s="100">
        <f>IF(P166="",1,(VLOOKUP(P166,LOOKUP!$A$16:$B$21,2,FALSE)))</f>
        <v>4</v>
      </c>
      <c r="R166" s="74">
        <f t="shared" si="4"/>
        <v>4</v>
      </c>
      <c r="T166" s="108">
        <v>30</v>
      </c>
      <c r="U166" s="108">
        <v>8.56</v>
      </c>
      <c r="V166" s="108">
        <v>7.53</v>
      </c>
      <c r="W166" s="108">
        <v>3.24</v>
      </c>
      <c r="X166" s="102">
        <v>19.329999999999998</v>
      </c>
      <c r="Y166" s="114">
        <v>0</v>
      </c>
      <c r="Z166" s="108">
        <v>0</v>
      </c>
      <c r="AB166" s="98" t="s">
        <v>219</v>
      </c>
      <c r="AG166" s="98" t="s">
        <v>1146</v>
      </c>
      <c r="AH166" s="106">
        <v>42614</v>
      </c>
      <c r="AI166" s="112" t="s">
        <v>1347</v>
      </c>
    </row>
    <row r="167" spans="1:35" ht="30" customHeight="1">
      <c r="A167" s="98" t="s">
        <v>88</v>
      </c>
      <c r="B167" s="98" t="s">
        <v>1146</v>
      </c>
      <c r="C167" s="98" t="s">
        <v>1184</v>
      </c>
      <c r="D167" s="98" t="s">
        <v>1229</v>
      </c>
      <c r="F167" s="98" t="s">
        <v>1268</v>
      </c>
      <c r="G167" s="98" t="s">
        <v>35</v>
      </c>
      <c r="H167" s="98" t="s">
        <v>36</v>
      </c>
      <c r="I167" s="98" t="s">
        <v>37</v>
      </c>
      <c r="J167" s="98" t="s">
        <v>36</v>
      </c>
      <c r="K167" s="115">
        <v>40909</v>
      </c>
      <c r="L167" s="115" t="s">
        <v>38</v>
      </c>
      <c r="M167" s="100">
        <v>4</v>
      </c>
      <c r="N167" s="74">
        <f t="shared" si="5"/>
        <v>4</v>
      </c>
      <c r="O167" s="115">
        <v>42369</v>
      </c>
      <c r="P167" s="98" t="s">
        <v>48</v>
      </c>
      <c r="Q167" s="100">
        <f>IF(P167="",1,(VLOOKUP(P167,LOOKUP!$A$16:$B$21,2,FALSE)))</f>
        <v>4</v>
      </c>
      <c r="R167" s="74">
        <f t="shared" si="4"/>
        <v>4</v>
      </c>
      <c r="T167" s="108">
        <v>15</v>
      </c>
      <c r="U167" s="108">
        <v>7.15</v>
      </c>
      <c r="V167" s="108">
        <v>3.63</v>
      </c>
      <c r="W167" s="108">
        <v>0</v>
      </c>
      <c r="X167" s="102">
        <v>10.780000000000001</v>
      </c>
      <c r="Y167" s="114">
        <v>0</v>
      </c>
      <c r="Z167" s="108">
        <v>0</v>
      </c>
      <c r="AB167" s="98" t="s">
        <v>219</v>
      </c>
      <c r="AG167" s="98" t="s">
        <v>1146</v>
      </c>
      <c r="AH167" s="106">
        <v>42614</v>
      </c>
      <c r="AI167" s="112" t="s">
        <v>1348</v>
      </c>
    </row>
    <row r="168" spans="1:35" ht="30" customHeight="1">
      <c r="A168" s="98" t="s">
        <v>88</v>
      </c>
      <c r="B168" s="98" t="s">
        <v>1146</v>
      </c>
      <c r="C168" s="98" t="s">
        <v>1184</v>
      </c>
      <c r="D168" s="98" t="s">
        <v>1230</v>
      </c>
      <c r="F168" s="98" t="s">
        <v>178</v>
      </c>
      <c r="G168" s="98" t="s">
        <v>35</v>
      </c>
      <c r="H168" s="98" t="s">
        <v>36</v>
      </c>
      <c r="I168" s="98" t="s">
        <v>37</v>
      </c>
      <c r="J168" s="98" t="s">
        <v>36</v>
      </c>
      <c r="K168" s="115">
        <v>41275</v>
      </c>
      <c r="L168" s="115" t="s">
        <v>38</v>
      </c>
      <c r="M168" s="100">
        <v>4</v>
      </c>
      <c r="N168" s="74">
        <f t="shared" si="5"/>
        <v>4</v>
      </c>
      <c r="O168" s="115">
        <v>43100</v>
      </c>
      <c r="P168" s="98" t="s">
        <v>48</v>
      </c>
      <c r="Q168" s="100">
        <f>IF(P168="",1,(VLOOKUP(P168,LOOKUP!$A$16:$B$21,2,FALSE)))</f>
        <v>4</v>
      </c>
      <c r="R168" s="74">
        <f t="shared" si="4"/>
        <v>4</v>
      </c>
      <c r="T168" s="108">
        <v>10</v>
      </c>
      <c r="U168" s="108">
        <v>1.1299999999999999</v>
      </c>
      <c r="V168" s="108">
        <v>2.3199999999999998</v>
      </c>
      <c r="W168" s="108">
        <v>2.66</v>
      </c>
      <c r="X168" s="102">
        <v>6.1099999999999994</v>
      </c>
      <c r="Y168" s="114">
        <v>2.87</v>
      </c>
      <c r="Z168" s="108">
        <v>0</v>
      </c>
      <c r="AB168" s="98" t="s">
        <v>219</v>
      </c>
      <c r="AG168" s="98" t="s">
        <v>1146</v>
      </c>
      <c r="AH168" s="106">
        <v>42614</v>
      </c>
      <c r="AI168" s="112" t="s">
        <v>1349</v>
      </c>
    </row>
    <row r="169" spans="1:35" ht="30" customHeight="1">
      <c r="A169" s="98" t="s">
        <v>88</v>
      </c>
      <c r="B169" s="98" t="s">
        <v>1146</v>
      </c>
      <c r="C169" s="98" t="s">
        <v>1184</v>
      </c>
      <c r="D169" s="98" t="s">
        <v>1231</v>
      </c>
      <c r="F169" s="98" t="s">
        <v>841</v>
      </c>
      <c r="G169" s="98" t="s">
        <v>185</v>
      </c>
      <c r="H169" s="98" t="s">
        <v>36</v>
      </c>
      <c r="I169" s="98" t="s">
        <v>37</v>
      </c>
      <c r="J169" s="98" t="s">
        <v>36</v>
      </c>
      <c r="K169" s="115">
        <v>40544</v>
      </c>
      <c r="L169" s="115" t="s">
        <v>38</v>
      </c>
      <c r="M169" s="100">
        <v>4</v>
      </c>
      <c r="N169" s="74">
        <f t="shared" si="5"/>
        <v>4</v>
      </c>
      <c r="O169" s="115">
        <v>42735</v>
      </c>
      <c r="P169" s="98" t="s">
        <v>48</v>
      </c>
      <c r="Q169" s="100">
        <f>IF(P169="",1,(VLOOKUP(P169,LOOKUP!$A$16:$B$21,2,FALSE)))</f>
        <v>4</v>
      </c>
      <c r="R169" s="74">
        <f t="shared" si="4"/>
        <v>4</v>
      </c>
      <c r="T169" s="108">
        <v>13</v>
      </c>
      <c r="U169" s="108">
        <v>3.65</v>
      </c>
      <c r="V169" s="108">
        <v>3.44</v>
      </c>
      <c r="W169" s="108">
        <v>1.81</v>
      </c>
      <c r="X169" s="102">
        <v>8.9</v>
      </c>
      <c r="Y169" s="114">
        <v>0.04</v>
      </c>
      <c r="Z169" s="108">
        <v>0</v>
      </c>
      <c r="AB169" s="98" t="s">
        <v>219</v>
      </c>
      <c r="AG169" s="98" t="s">
        <v>1146</v>
      </c>
      <c r="AH169" s="106">
        <v>42614</v>
      </c>
      <c r="AI169" s="112" t="s">
        <v>1277</v>
      </c>
    </row>
    <row r="170" spans="1:35" ht="30" customHeight="1">
      <c r="A170" s="98" t="s">
        <v>88</v>
      </c>
      <c r="B170" s="98" t="s">
        <v>1146</v>
      </c>
      <c r="C170" s="98" t="s">
        <v>1184</v>
      </c>
      <c r="D170" s="98" t="s">
        <v>1232</v>
      </c>
      <c r="F170" s="98" t="s">
        <v>170</v>
      </c>
      <c r="G170" s="98" t="s">
        <v>171</v>
      </c>
      <c r="H170" s="98" t="s">
        <v>36</v>
      </c>
      <c r="I170" s="98" t="s">
        <v>37</v>
      </c>
      <c r="J170" s="98" t="s">
        <v>36</v>
      </c>
      <c r="K170" s="115">
        <v>40909</v>
      </c>
      <c r="L170" s="115" t="s">
        <v>38</v>
      </c>
      <c r="M170" s="100">
        <v>4</v>
      </c>
      <c r="N170" s="74">
        <f t="shared" si="5"/>
        <v>4</v>
      </c>
      <c r="O170" s="115">
        <v>42735</v>
      </c>
      <c r="P170" s="98" t="s">
        <v>48</v>
      </c>
      <c r="Q170" s="100">
        <f>IF(P170="",1,(VLOOKUP(P170,LOOKUP!$A$16:$B$21,2,FALSE)))</f>
        <v>4</v>
      </c>
      <c r="R170" s="74">
        <f t="shared" si="4"/>
        <v>4</v>
      </c>
      <c r="T170" s="108">
        <v>8.5</v>
      </c>
      <c r="U170" s="108">
        <v>2.4700000000000002</v>
      </c>
      <c r="V170" s="108">
        <v>2.46</v>
      </c>
      <c r="W170" s="108">
        <v>1.33</v>
      </c>
      <c r="X170" s="102">
        <v>6.26</v>
      </c>
      <c r="Y170" s="114">
        <v>0</v>
      </c>
      <c r="Z170" s="108">
        <v>0</v>
      </c>
      <c r="AB170" s="98" t="s">
        <v>219</v>
      </c>
      <c r="AG170" s="98" t="s">
        <v>1146</v>
      </c>
      <c r="AH170" s="106">
        <v>42614</v>
      </c>
      <c r="AI170" s="112" t="s">
        <v>1330</v>
      </c>
    </row>
    <row r="171" spans="1:35" ht="30" customHeight="1">
      <c r="A171" s="98" t="s">
        <v>88</v>
      </c>
      <c r="B171" s="98" t="s">
        <v>1146</v>
      </c>
      <c r="C171" s="98" t="s">
        <v>1184</v>
      </c>
      <c r="D171" s="98" t="s">
        <v>1233</v>
      </c>
      <c r="G171" s="98" t="s">
        <v>121</v>
      </c>
      <c r="H171" s="98" t="s">
        <v>36</v>
      </c>
      <c r="I171" s="98" t="s">
        <v>37</v>
      </c>
      <c r="J171" s="98" t="s">
        <v>36</v>
      </c>
      <c r="K171" s="115">
        <v>40544</v>
      </c>
      <c r="L171" s="115" t="s">
        <v>38</v>
      </c>
      <c r="M171" s="100">
        <v>4</v>
      </c>
      <c r="N171" s="74">
        <f t="shared" si="5"/>
        <v>4</v>
      </c>
      <c r="O171" s="115">
        <v>42004</v>
      </c>
      <c r="P171" s="98" t="s">
        <v>48</v>
      </c>
      <c r="Q171" s="100">
        <f>IF(P171="",1,(VLOOKUP(P171,LOOKUP!$A$16:$B$21,2,FALSE)))</f>
        <v>4</v>
      </c>
      <c r="R171" s="74">
        <f t="shared" si="4"/>
        <v>4</v>
      </c>
      <c r="T171" s="108">
        <v>4</v>
      </c>
      <c r="U171" s="108">
        <v>1.43</v>
      </c>
      <c r="V171" s="108">
        <v>0.24</v>
      </c>
      <c r="W171" s="108">
        <v>0</v>
      </c>
      <c r="X171" s="102">
        <v>1.67</v>
      </c>
      <c r="Y171" s="114">
        <v>0</v>
      </c>
      <c r="Z171" s="108">
        <v>0</v>
      </c>
      <c r="AB171" s="98" t="s">
        <v>219</v>
      </c>
      <c r="AG171" s="98" t="s">
        <v>1146</v>
      </c>
      <c r="AH171" s="106">
        <v>42614</v>
      </c>
      <c r="AI171" s="112" t="s">
        <v>1335</v>
      </c>
    </row>
    <row r="172" spans="1:35" ht="30" customHeight="1">
      <c r="A172" s="98" t="s">
        <v>88</v>
      </c>
      <c r="B172" s="98" t="s">
        <v>1146</v>
      </c>
      <c r="C172" s="98" t="s">
        <v>1184</v>
      </c>
      <c r="D172" s="98" t="s">
        <v>1234</v>
      </c>
      <c r="G172" s="98" t="s">
        <v>199</v>
      </c>
      <c r="H172" s="98" t="s">
        <v>36</v>
      </c>
      <c r="I172" s="98" t="s">
        <v>37</v>
      </c>
      <c r="J172" s="98" t="s">
        <v>36</v>
      </c>
      <c r="K172" s="115">
        <v>41275</v>
      </c>
      <c r="L172" s="115" t="s">
        <v>38</v>
      </c>
      <c r="M172" s="100">
        <v>4</v>
      </c>
      <c r="N172" s="74">
        <f t="shared" si="5"/>
        <v>4</v>
      </c>
      <c r="O172" s="115">
        <v>41639</v>
      </c>
      <c r="P172" s="98" t="s">
        <v>48</v>
      </c>
      <c r="Q172" s="100">
        <f>IF(P172="",1,(VLOOKUP(P172,LOOKUP!$A$16:$B$21,2,FALSE)))</f>
        <v>4</v>
      </c>
      <c r="R172" s="74">
        <f t="shared" si="4"/>
        <v>4</v>
      </c>
      <c r="T172" s="108">
        <v>1.5</v>
      </c>
      <c r="U172" s="108">
        <v>1.3</v>
      </c>
      <c r="V172" s="108">
        <v>0</v>
      </c>
      <c r="W172" s="108">
        <v>0</v>
      </c>
      <c r="X172" s="102">
        <v>1.3</v>
      </c>
      <c r="Y172" s="114">
        <v>0</v>
      </c>
      <c r="Z172" s="108">
        <v>0</v>
      </c>
      <c r="AB172" s="98" t="s">
        <v>219</v>
      </c>
      <c r="AG172" s="98" t="s">
        <v>1146</v>
      </c>
      <c r="AH172" s="106">
        <v>42614</v>
      </c>
      <c r="AI172" s="112" t="s">
        <v>1322</v>
      </c>
    </row>
    <row r="173" spans="1:35" ht="30" customHeight="1">
      <c r="A173" s="98" t="s">
        <v>88</v>
      </c>
      <c r="B173" s="98" t="s">
        <v>1146</v>
      </c>
      <c r="C173" s="98" t="s">
        <v>1184</v>
      </c>
      <c r="D173" s="98" t="s">
        <v>1235</v>
      </c>
      <c r="F173" s="98" t="s">
        <v>182</v>
      </c>
      <c r="G173" s="98" t="s">
        <v>183</v>
      </c>
      <c r="H173" s="98" t="s">
        <v>36</v>
      </c>
      <c r="I173" s="98" t="s">
        <v>37</v>
      </c>
      <c r="J173" s="98" t="s">
        <v>36</v>
      </c>
      <c r="K173" s="115">
        <v>40909</v>
      </c>
      <c r="L173" s="115" t="s">
        <v>38</v>
      </c>
      <c r="M173" s="100">
        <v>4</v>
      </c>
      <c r="N173" s="74">
        <f t="shared" si="5"/>
        <v>4</v>
      </c>
      <c r="O173" s="115">
        <v>41639</v>
      </c>
      <c r="P173" s="98" t="s">
        <v>48</v>
      </c>
      <c r="Q173" s="100">
        <f>IF(P173="",1,(VLOOKUP(P173,LOOKUP!$A$16:$B$21,2,FALSE)))</f>
        <v>4</v>
      </c>
      <c r="R173" s="74">
        <f t="shared" si="4"/>
        <v>4</v>
      </c>
      <c r="T173" s="108">
        <v>5</v>
      </c>
      <c r="U173" s="108">
        <v>2.96</v>
      </c>
      <c r="V173" s="108">
        <v>0</v>
      </c>
      <c r="W173" s="108">
        <v>0</v>
      </c>
      <c r="X173" s="102">
        <v>2.96</v>
      </c>
      <c r="Y173" s="114">
        <v>0</v>
      </c>
      <c r="Z173" s="108">
        <v>0</v>
      </c>
      <c r="AB173" s="98" t="s">
        <v>219</v>
      </c>
      <c r="AG173" s="98" t="s">
        <v>1146</v>
      </c>
      <c r="AH173" s="106">
        <v>42614</v>
      </c>
      <c r="AI173" s="112" t="s">
        <v>1291</v>
      </c>
    </row>
    <row r="174" spans="1:35" ht="30" customHeight="1">
      <c r="A174" s="98" t="s">
        <v>88</v>
      </c>
      <c r="B174" s="98" t="s">
        <v>1146</v>
      </c>
      <c r="C174" s="98" t="s">
        <v>1184</v>
      </c>
      <c r="D174" s="98" t="s">
        <v>1236</v>
      </c>
      <c r="F174" s="98" t="s">
        <v>417</v>
      </c>
      <c r="G174" s="98" t="s">
        <v>199</v>
      </c>
      <c r="H174" s="98" t="s">
        <v>36</v>
      </c>
      <c r="I174" s="98" t="s">
        <v>37</v>
      </c>
      <c r="J174" s="98" t="s">
        <v>36</v>
      </c>
      <c r="K174" s="115">
        <v>40909</v>
      </c>
      <c r="L174" s="115" t="s">
        <v>38</v>
      </c>
      <c r="M174" s="100">
        <v>4</v>
      </c>
      <c r="N174" s="74">
        <f t="shared" si="5"/>
        <v>4</v>
      </c>
      <c r="O174" s="115">
        <v>42369</v>
      </c>
      <c r="P174" s="98" t="s">
        <v>48</v>
      </c>
      <c r="Q174" s="100">
        <f>IF(P174="",1,(VLOOKUP(P174,LOOKUP!$A$16:$B$21,2,FALSE)))</f>
        <v>4</v>
      </c>
      <c r="R174" s="74">
        <f t="shared" si="4"/>
        <v>4</v>
      </c>
      <c r="T174" s="108">
        <v>2.5</v>
      </c>
      <c r="U174" s="108">
        <v>0.92</v>
      </c>
      <c r="V174" s="108">
        <v>0.56000000000000005</v>
      </c>
      <c r="W174" s="108">
        <v>0</v>
      </c>
      <c r="X174" s="102">
        <v>1.48</v>
      </c>
      <c r="Y174" s="114">
        <v>0</v>
      </c>
      <c r="Z174" s="108">
        <v>0</v>
      </c>
      <c r="AB174" s="98" t="s">
        <v>219</v>
      </c>
      <c r="AG174" s="98" t="s">
        <v>1146</v>
      </c>
      <c r="AH174" s="106">
        <v>42614</v>
      </c>
      <c r="AI174" s="112" t="s">
        <v>1284</v>
      </c>
    </row>
    <row r="175" spans="1:35" ht="30" customHeight="1">
      <c r="A175" s="98" t="s">
        <v>88</v>
      </c>
      <c r="B175" s="98" t="s">
        <v>1146</v>
      </c>
      <c r="C175" s="98" t="s">
        <v>1184</v>
      </c>
      <c r="D175" s="98" t="s">
        <v>1237</v>
      </c>
      <c r="F175" s="98" t="s">
        <v>631</v>
      </c>
      <c r="G175" s="98" t="s">
        <v>35</v>
      </c>
      <c r="H175" s="98" t="s">
        <v>36</v>
      </c>
      <c r="I175" s="98" t="s">
        <v>37</v>
      </c>
      <c r="J175" s="98" t="s">
        <v>36</v>
      </c>
      <c r="K175" s="115">
        <v>41275</v>
      </c>
      <c r="L175" s="115" t="s">
        <v>38</v>
      </c>
      <c r="M175" s="100">
        <v>4</v>
      </c>
      <c r="N175" s="74">
        <f t="shared" si="5"/>
        <v>4</v>
      </c>
      <c r="O175" s="115">
        <v>43100</v>
      </c>
      <c r="P175" s="98" t="s">
        <v>48</v>
      </c>
      <c r="Q175" s="100">
        <f>IF(P175="",1,(VLOOKUP(P175,LOOKUP!$A$16:$B$21,2,FALSE)))</f>
        <v>4</v>
      </c>
      <c r="R175" s="74">
        <f t="shared" si="4"/>
        <v>4</v>
      </c>
      <c r="T175" s="108">
        <v>4</v>
      </c>
      <c r="U175" s="108">
        <v>0.48</v>
      </c>
      <c r="V175" s="108">
        <v>0.98</v>
      </c>
      <c r="W175" s="108">
        <v>1.1000000000000001</v>
      </c>
      <c r="X175" s="102">
        <v>2.56</v>
      </c>
      <c r="Y175" s="114">
        <v>1.03</v>
      </c>
      <c r="Z175" s="108">
        <v>0</v>
      </c>
      <c r="AB175" s="98" t="s">
        <v>219</v>
      </c>
      <c r="AG175" s="98" t="s">
        <v>1146</v>
      </c>
      <c r="AH175" s="106">
        <v>42614</v>
      </c>
      <c r="AI175" s="112" t="s">
        <v>1350</v>
      </c>
    </row>
    <row r="176" spans="1:35" ht="30" customHeight="1">
      <c r="A176" s="98" t="s">
        <v>88</v>
      </c>
      <c r="B176" s="98" t="s">
        <v>1146</v>
      </c>
      <c r="C176" s="98" t="s">
        <v>1184</v>
      </c>
      <c r="D176" s="98" t="s">
        <v>1238</v>
      </c>
      <c r="F176" s="98" t="s">
        <v>137</v>
      </c>
      <c r="G176" s="98" t="s">
        <v>171</v>
      </c>
      <c r="H176" s="98" t="s">
        <v>36</v>
      </c>
      <c r="I176" s="98" t="s">
        <v>37</v>
      </c>
      <c r="J176" s="98" t="s">
        <v>36</v>
      </c>
      <c r="K176" s="115">
        <v>41275</v>
      </c>
      <c r="L176" s="115" t="s">
        <v>38</v>
      </c>
      <c r="M176" s="100">
        <v>4</v>
      </c>
      <c r="N176" s="74">
        <f t="shared" si="5"/>
        <v>4</v>
      </c>
      <c r="O176" s="115">
        <v>42004</v>
      </c>
      <c r="P176" s="98" t="s">
        <v>48</v>
      </c>
      <c r="Q176" s="100">
        <f>IF(P176="",1,(VLOOKUP(P176,LOOKUP!$A$16:$B$21,2,FALSE)))</f>
        <v>4</v>
      </c>
      <c r="R176" s="74">
        <f t="shared" si="4"/>
        <v>4</v>
      </c>
      <c r="T176" s="108">
        <v>45</v>
      </c>
      <c r="U176" s="108">
        <v>26.46</v>
      </c>
      <c r="V176" s="108">
        <v>14.04</v>
      </c>
      <c r="W176" s="108">
        <v>0</v>
      </c>
      <c r="X176" s="102">
        <v>40.5</v>
      </c>
      <c r="Y176" s="114">
        <v>0</v>
      </c>
      <c r="Z176" s="108">
        <v>0</v>
      </c>
      <c r="AB176" s="98" t="s">
        <v>219</v>
      </c>
      <c r="AG176" s="98" t="s">
        <v>1146</v>
      </c>
      <c r="AH176" s="106">
        <v>42614</v>
      </c>
      <c r="AI176" s="112" t="s">
        <v>1351</v>
      </c>
    </row>
    <row r="177" spans="1:36" ht="30" customHeight="1">
      <c r="A177" s="98" t="s">
        <v>88</v>
      </c>
      <c r="B177" s="98" t="s">
        <v>1146</v>
      </c>
      <c r="C177" s="98" t="s">
        <v>1184</v>
      </c>
      <c r="D177" s="98" t="s">
        <v>1239</v>
      </c>
      <c r="F177" s="98" t="s">
        <v>1269</v>
      </c>
      <c r="G177" s="98" t="s">
        <v>183</v>
      </c>
      <c r="H177" s="98" t="s">
        <v>36</v>
      </c>
      <c r="I177" s="98" t="s">
        <v>37</v>
      </c>
      <c r="J177" s="98" t="s">
        <v>36</v>
      </c>
      <c r="K177" s="115">
        <v>40909</v>
      </c>
      <c r="L177" s="115" t="s">
        <v>38</v>
      </c>
      <c r="M177" s="100">
        <v>4</v>
      </c>
      <c r="N177" s="74">
        <f t="shared" si="5"/>
        <v>4</v>
      </c>
      <c r="O177" s="115">
        <v>42004</v>
      </c>
      <c r="P177" s="98" t="s">
        <v>48</v>
      </c>
      <c r="Q177" s="100">
        <f>IF(P177="",1,(VLOOKUP(P177,LOOKUP!$A$16:$B$21,2,FALSE)))</f>
        <v>4</v>
      </c>
      <c r="R177" s="74">
        <f t="shared" si="4"/>
        <v>4</v>
      </c>
      <c r="T177" s="108">
        <v>12</v>
      </c>
      <c r="U177" s="108">
        <v>5</v>
      </c>
      <c r="V177" s="108">
        <v>0</v>
      </c>
      <c r="W177" s="108">
        <v>0</v>
      </c>
      <c r="X177" s="102">
        <v>5</v>
      </c>
      <c r="Y177" s="114">
        <v>0</v>
      </c>
      <c r="Z177" s="108">
        <v>0</v>
      </c>
      <c r="AB177" s="98" t="s">
        <v>219</v>
      </c>
      <c r="AG177" s="98" t="s">
        <v>1146</v>
      </c>
      <c r="AH177" s="106">
        <v>42614</v>
      </c>
      <c r="AI177" s="112" t="s">
        <v>1352</v>
      </c>
    </row>
    <row r="178" spans="1:36" ht="30" customHeight="1">
      <c r="A178" s="98" t="s">
        <v>88</v>
      </c>
      <c r="B178" s="98" t="s">
        <v>1146</v>
      </c>
      <c r="C178" s="98" t="s">
        <v>1184</v>
      </c>
      <c r="D178" s="98" t="s">
        <v>1240</v>
      </c>
      <c r="G178" s="98" t="s">
        <v>199</v>
      </c>
      <c r="H178" s="98" t="s">
        <v>36</v>
      </c>
      <c r="I178" s="98" t="s">
        <v>37</v>
      </c>
      <c r="J178" s="98" t="s">
        <v>36</v>
      </c>
      <c r="K178" s="115">
        <v>40909</v>
      </c>
      <c r="L178" s="115" t="s">
        <v>38</v>
      </c>
      <c r="M178" s="100">
        <v>4</v>
      </c>
      <c r="N178" s="74">
        <f t="shared" si="5"/>
        <v>4</v>
      </c>
      <c r="O178" s="115">
        <v>42369</v>
      </c>
      <c r="P178" s="98" t="s">
        <v>48</v>
      </c>
      <c r="Q178" s="100">
        <f>IF(P178="",1,(VLOOKUP(P178,LOOKUP!$A$16:$B$21,2,FALSE)))</f>
        <v>4</v>
      </c>
      <c r="R178" s="74">
        <f t="shared" si="4"/>
        <v>4</v>
      </c>
      <c r="T178" s="108">
        <v>10</v>
      </c>
      <c r="U178" s="108">
        <v>3.31</v>
      </c>
      <c r="V178" s="108">
        <v>3.5</v>
      </c>
      <c r="W178" s="108">
        <v>1.3</v>
      </c>
      <c r="X178" s="102">
        <v>8.1100000000000012</v>
      </c>
      <c r="Y178" s="114">
        <v>0</v>
      </c>
      <c r="Z178" s="108">
        <v>0</v>
      </c>
      <c r="AB178" s="98" t="s">
        <v>219</v>
      </c>
      <c r="AG178" s="98" t="s">
        <v>1146</v>
      </c>
      <c r="AH178" s="106">
        <v>42614</v>
      </c>
      <c r="AI178" s="112" t="s">
        <v>1336</v>
      </c>
    </row>
    <row r="179" spans="1:36" ht="30" customHeight="1">
      <c r="A179" s="98" t="s">
        <v>88</v>
      </c>
      <c r="B179" s="98" t="s">
        <v>1146</v>
      </c>
      <c r="C179" s="98" t="s">
        <v>1184</v>
      </c>
      <c r="D179" s="98" t="s">
        <v>1241</v>
      </c>
      <c r="F179" s="98" t="s">
        <v>482</v>
      </c>
      <c r="G179" s="98" t="s">
        <v>176</v>
      </c>
      <c r="H179" s="98" t="s">
        <v>36</v>
      </c>
      <c r="I179" s="98" t="s">
        <v>37</v>
      </c>
      <c r="J179" s="98" t="s">
        <v>36</v>
      </c>
      <c r="K179" s="115">
        <v>40909</v>
      </c>
      <c r="L179" s="115" t="s">
        <v>38</v>
      </c>
      <c r="M179" s="100">
        <v>4</v>
      </c>
      <c r="N179" s="74">
        <f t="shared" si="5"/>
        <v>4</v>
      </c>
      <c r="O179" s="115">
        <v>43465</v>
      </c>
      <c r="P179" s="98" t="s">
        <v>48</v>
      </c>
      <c r="Q179" s="100">
        <f>IF(P179="",1,(VLOOKUP(P179,LOOKUP!$A$16:$B$21,2,FALSE)))</f>
        <v>4</v>
      </c>
      <c r="R179" s="74">
        <f t="shared" si="4"/>
        <v>4</v>
      </c>
      <c r="T179" s="108">
        <v>15</v>
      </c>
      <c r="U179" s="108">
        <v>1.78</v>
      </c>
      <c r="V179" s="108">
        <v>2.91</v>
      </c>
      <c r="W179" s="108">
        <v>3.31</v>
      </c>
      <c r="X179" s="102">
        <v>8</v>
      </c>
      <c r="Y179" s="114">
        <v>5.27</v>
      </c>
      <c r="Z179" s="108">
        <v>0</v>
      </c>
      <c r="AB179" s="98" t="s">
        <v>219</v>
      </c>
      <c r="AG179" s="98" t="s">
        <v>1146</v>
      </c>
      <c r="AH179" s="106">
        <v>42614</v>
      </c>
      <c r="AI179" s="112" t="s">
        <v>1353</v>
      </c>
    </row>
    <row r="180" spans="1:36" ht="30" customHeight="1">
      <c r="A180" s="98" t="s">
        <v>88</v>
      </c>
      <c r="B180" s="98" t="s">
        <v>1146</v>
      </c>
      <c r="C180" s="98" t="s">
        <v>1184</v>
      </c>
      <c r="D180" s="98" t="s">
        <v>1242</v>
      </c>
      <c r="F180" s="98" t="s">
        <v>146</v>
      </c>
      <c r="G180" s="98" t="s">
        <v>171</v>
      </c>
      <c r="H180" s="98" t="s">
        <v>36</v>
      </c>
      <c r="I180" s="98" t="s">
        <v>37</v>
      </c>
      <c r="J180" s="98" t="s">
        <v>36</v>
      </c>
      <c r="K180" s="115">
        <v>40909</v>
      </c>
      <c r="L180" s="115" t="s">
        <v>38</v>
      </c>
      <c r="M180" s="100">
        <v>4</v>
      </c>
      <c r="N180" s="74">
        <f t="shared" si="5"/>
        <v>4</v>
      </c>
      <c r="O180" s="115">
        <v>42004</v>
      </c>
      <c r="P180" s="98" t="s">
        <v>48</v>
      </c>
      <c r="Q180" s="100">
        <f>IF(P180="",1,(VLOOKUP(P180,LOOKUP!$A$16:$B$21,2,FALSE)))</f>
        <v>4</v>
      </c>
      <c r="R180" s="74">
        <f t="shared" si="4"/>
        <v>4</v>
      </c>
      <c r="T180" s="108">
        <v>11.4</v>
      </c>
      <c r="U180" s="108">
        <v>6.66</v>
      </c>
      <c r="V180" s="108">
        <v>0</v>
      </c>
      <c r="W180" s="108">
        <v>0</v>
      </c>
      <c r="X180" s="102">
        <v>6.66</v>
      </c>
      <c r="Y180" s="114">
        <v>0</v>
      </c>
      <c r="Z180" s="108">
        <v>0</v>
      </c>
      <c r="AB180" s="98" t="s">
        <v>219</v>
      </c>
      <c r="AG180" s="98" t="s">
        <v>1146</v>
      </c>
      <c r="AH180" s="106">
        <v>42614</v>
      </c>
      <c r="AI180" s="112" t="s">
        <v>1354</v>
      </c>
    </row>
    <row r="181" spans="1:36" ht="30" customHeight="1">
      <c r="A181" s="98" t="s">
        <v>88</v>
      </c>
      <c r="B181" s="98" t="s">
        <v>89</v>
      </c>
      <c r="D181" s="98" t="s">
        <v>90</v>
      </c>
      <c r="E181" s="98" t="s">
        <v>1361</v>
      </c>
      <c r="F181" s="98" t="s">
        <v>170</v>
      </c>
      <c r="G181" s="98" t="s">
        <v>171</v>
      </c>
      <c r="H181" s="98" t="s">
        <v>1875</v>
      </c>
      <c r="J181" s="98" t="s">
        <v>40</v>
      </c>
      <c r="K181" s="115">
        <v>41275</v>
      </c>
      <c r="L181" s="115" t="s">
        <v>38</v>
      </c>
      <c r="M181" s="100">
        <v>4</v>
      </c>
      <c r="N181" s="74">
        <f t="shared" si="5"/>
        <v>4</v>
      </c>
      <c r="O181" s="115">
        <v>42369</v>
      </c>
      <c r="P181" s="98" t="s">
        <v>48</v>
      </c>
      <c r="Q181" s="100">
        <f>IF(P181="",1,(VLOOKUP(P181,LOOKUP!$A$16:$B$21,2,FALSE)))</f>
        <v>4</v>
      </c>
      <c r="R181" s="74">
        <f t="shared" si="4"/>
        <v>4</v>
      </c>
      <c r="S181" s="108">
        <v>237</v>
      </c>
      <c r="U181" s="108">
        <v>79</v>
      </c>
      <c r="V181" s="108">
        <v>79</v>
      </c>
      <c r="W181" s="108"/>
      <c r="X181" s="114">
        <v>158</v>
      </c>
      <c r="Y181" s="114"/>
      <c r="Z181" s="108"/>
      <c r="AA181" s="98" t="s">
        <v>68</v>
      </c>
      <c r="AG181" s="98" t="s">
        <v>70</v>
      </c>
      <c r="AI181" s="98" t="s">
        <v>211</v>
      </c>
      <c r="AJ181" s="98" t="s">
        <v>212</v>
      </c>
    </row>
    <row r="182" spans="1:36" ht="30" customHeight="1">
      <c r="A182" s="98" t="s">
        <v>88</v>
      </c>
      <c r="B182" s="98" t="s">
        <v>89</v>
      </c>
      <c r="D182" s="98" t="s">
        <v>91</v>
      </c>
      <c r="E182" s="98" t="s">
        <v>1362</v>
      </c>
      <c r="F182" s="98" t="s">
        <v>172</v>
      </c>
      <c r="G182" s="98" t="s">
        <v>173</v>
      </c>
      <c r="H182" s="98" t="s">
        <v>1875</v>
      </c>
      <c r="J182" s="98" t="s">
        <v>40</v>
      </c>
      <c r="K182" s="107">
        <v>42005</v>
      </c>
      <c r="L182" s="107" t="s">
        <v>174</v>
      </c>
      <c r="M182" s="100">
        <v>2</v>
      </c>
      <c r="N182" s="74">
        <f t="shared" si="5"/>
        <v>2</v>
      </c>
      <c r="O182" s="115">
        <v>43465</v>
      </c>
      <c r="P182" s="98" t="s">
        <v>48</v>
      </c>
      <c r="Q182" s="100">
        <f>IF(P182="",1,(VLOOKUP(P182,LOOKUP!$A$16:$B$21,2,FALSE)))</f>
        <v>4</v>
      </c>
      <c r="R182" s="74">
        <f t="shared" si="4"/>
        <v>4</v>
      </c>
      <c r="S182" s="108">
        <v>300</v>
      </c>
      <c r="U182" s="108"/>
      <c r="V182" s="108"/>
      <c r="W182" s="108"/>
      <c r="X182" s="108">
        <v>0</v>
      </c>
      <c r="Y182" s="114">
        <v>300</v>
      </c>
      <c r="Z182" s="108"/>
      <c r="AA182" s="98" t="s">
        <v>79</v>
      </c>
      <c r="AG182" s="98" t="s">
        <v>70</v>
      </c>
      <c r="AI182" s="98" t="s">
        <v>213</v>
      </c>
      <c r="AJ182" s="98" t="s">
        <v>212</v>
      </c>
    </row>
    <row r="183" spans="1:36" ht="30" customHeight="1">
      <c r="A183" s="98" t="s">
        <v>88</v>
      </c>
      <c r="B183" s="98" t="s">
        <v>89</v>
      </c>
      <c r="D183" s="98" t="s">
        <v>92</v>
      </c>
      <c r="E183" s="98" t="s">
        <v>1363</v>
      </c>
      <c r="F183" s="98" t="s">
        <v>175</v>
      </c>
      <c r="G183" s="98" t="s">
        <v>176</v>
      </c>
      <c r="H183" s="98" t="s">
        <v>1875</v>
      </c>
      <c r="J183" s="98" t="s">
        <v>40</v>
      </c>
      <c r="K183" s="115">
        <v>41275</v>
      </c>
      <c r="L183" s="115" t="s">
        <v>177</v>
      </c>
      <c r="M183" s="100">
        <v>3</v>
      </c>
      <c r="N183" s="74">
        <f t="shared" si="5"/>
        <v>3</v>
      </c>
      <c r="O183" s="115">
        <v>42369</v>
      </c>
      <c r="P183" s="98" t="s">
        <v>48</v>
      </c>
      <c r="Q183" s="100">
        <f>IF(P183="",1,(VLOOKUP(P183,LOOKUP!$A$16:$B$21,2,FALSE)))</f>
        <v>4</v>
      </c>
      <c r="R183" s="74">
        <f t="shared" si="4"/>
        <v>4</v>
      </c>
      <c r="S183" s="108">
        <v>165</v>
      </c>
      <c r="U183" s="108">
        <v>55</v>
      </c>
      <c r="V183" s="108">
        <v>55</v>
      </c>
      <c r="W183" s="108"/>
      <c r="X183" s="108">
        <v>110</v>
      </c>
      <c r="Y183" s="114"/>
      <c r="Z183" s="108"/>
      <c r="AA183" s="98" t="s">
        <v>72</v>
      </c>
      <c r="AG183" s="98" t="s">
        <v>70</v>
      </c>
      <c r="AI183" s="98" t="s">
        <v>211</v>
      </c>
      <c r="AJ183" s="98" t="s">
        <v>212</v>
      </c>
    </row>
    <row r="184" spans="1:36" ht="30" customHeight="1">
      <c r="A184" s="98" t="s">
        <v>88</v>
      </c>
      <c r="B184" s="98" t="s">
        <v>89</v>
      </c>
      <c r="D184" s="98" t="s">
        <v>93</v>
      </c>
      <c r="E184" s="98" t="s">
        <v>1364</v>
      </c>
      <c r="F184" s="98" t="s">
        <v>170</v>
      </c>
      <c r="G184" s="98" t="s">
        <v>171</v>
      </c>
      <c r="H184" s="98" t="s">
        <v>1875</v>
      </c>
      <c r="J184" s="98" t="s">
        <v>40</v>
      </c>
      <c r="K184" s="115">
        <v>41275</v>
      </c>
      <c r="L184" s="115" t="s">
        <v>177</v>
      </c>
      <c r="M184" s="100">
        <v>3</v>
      </c>
      <c r="N184" s="74">
        <f t="shared" si="5"/>
        <v>3</v>
      </c>
      <c r="O184" s="115">
        <v>43100</v>
      </c>
      <c r="P184" s="98" t="s">
        <v>48</v>
      </c>
      <c r="Q184" s="100">
        <f>IF(P184="",1,(VLOOKUP(P184,LOOKUP!$A$16:$B$21,2,FALSE)))</f>
        <v>4</v>
      </c>
      <c r="R184" s="74">
        <f t="shared" si="4"/>
        <v>4</v>
      </c>
      <c r="S184" s="108">
        <v>450</v>
      </c>
      <c r="U184" s="108">
        <v>114</v>
      </c>
      <c r="V184" s="108">
        <v>114</v>
      </c>
      <c r="W184" s="108">
        <v>114</v>
      </c>
      <c r="X184" s="102">
        <v>342</v>
      </c>
      <c r="Y184" s="114">
        <v>112</v>
      </c>
      <c r="Z184" s="108"/>
      <c r="AA184" s="98" t="s">
        <v>72</v>
      </c>
      <c r="AG184" s="98" t="s">
        <v>70</v>
      </c>
      <c r="AI184" s="98" t="s">
        <v>211</v>
      </c>
      <c r="AJ184" s="98" t="s">
        <v>212</v>
      </c>
    </row>
    <row r="185" spans="1:36" ht="30" customHeight="1">
      <c r="A185" s="98" t="s">
        <v>88</v>
      </c>
      <c r="B185" s="98" t="s">
        <v>89</v>
      </c>
      <c r="D185" s="98" t="s">
        <v>94</v>
      </c>
      <c r="E185" s="98" t="s">
        <v>1364</v>
      </c>
      <c r="F185" s="98" t="s">
        <v>178</v>
      </c>
      <c r="G185" s="98" t="s">
        <v>35</v>
      </c>
      <c r="H185" s="98" t="s">
        <v>1875</v>
      </c>
      <c r="J185" s="98" t="s">
        <v>40</v>
      </c>
      <c r="K185" s="115">
        <v>41640</v>
      </c>
      <c r="L185" s="115" t="s">
        <v>177</v>
      </c>
      <c r="M185" s="100">
        <v>3</v>
      </c>
      <c r="N185" s="74">
        <f t="shared" si="5"/>
        <v>3</v>
      </c>
      <c r="O185" s="115">
        <v>42735</v>
      </c>
      <c r="P185" s="98" t="s">
        <v>48</v>
      </c>
      <c r="Q185" s="100">
        <f>IF(P185="",1,(VLOOKUP(P185,LOOKUP!$A$16:$B$21,2,FALSE)))</f>
        <v>4</v>
      </c>
      <c r="R185" s="74">
        <f t="shared" si="4"/>
        <v>4</v>
      </c>
      <c r="S185" s="108">
        <v>84</v>
      </c>
      <c r="U185" s="108">
        <v>42</v>
      </c>
      <c r="V185" s="108">
        <v>42</v>
      </c>
      <c r="W185" s="108"/>
      <c r="X185" s="108">
        <v>84</v>
      </c>
      <c r="Y185" s="114"/>
      <c r="Z185" s="108"/>
      <c r="AA185" s="98" t="s">
        <v>72</v>
      </c>
      <c r="AG185" s="98" t="s">
        <v>70</v>
      </c>
      <c r="AI185" s="98" t="s">
        <v>211</v>
      </c>
      <c r="AJ185" s="98" t="s">
        <v>212</v>
      </c>
    </row>
    <row r="186" spans="1:36" ht="30" customHeight="1">
      <c r="A186" s="98" t="s">
        <v>88</v>
      </c>
      <c r="B186" s="98" t="s">
        <v>89</v>
      </c>
      <c r="D186" s="98" t="s">
        <v>95</v>
      </c>
      <c r="E186" s="98" t="s">
        <v>1364</v>
      </c>
      <c r="F186" s="98" t="s">
        <v>179</v>
      </c>
      <c r="G186" s="98" t="s">
        <v>180</v>
      </c>
      <c r="H186" s="98" t="s">
        <v>1875</v>
      </c>
      <c r="J186" s="98" t="s">
        <v>40</v>
      </c>
      <c r="K186" s="107">
        <v>42370</v>
      </c>
      <c r="L186" s="107" t="s">
        <v>174</v>
      </c>
      <c r="M186" s="100">
        <v>2</v>
      </c>
      <c r="N186" s="74">
        <f t="shared" si="5"/>
        <v>2</v>
      </c>
      <c r="O186" s="115">
        <v>43830</v>
      </c>
      <c r="P186" s="98" t="s">
        <v>37</v>
      </c>
      <c r="Q186" s="100">
        <f>IF(P186="",1,(VLOOKUP(P186,LOOKUP!$A$16:$B$21,2,FALSE)))</f>
        <v>2</v>
      </c>
      <c r="R186" s="74">
        <f t="shared" si="4"/>
        <v>2</v>
      </c>
      <c r="S186" s="108">
        <v>484</v>
      </c>
      <c r="U186" s="108"/>
      <c r="V186" s="108"/>
      <c r="W186" s="108"/>
      <c r="X186" s="108">
        <v>0</v>
      </c>
      <c r="Y186" s="114">
        <v>484</v>
      </c>
      <c r="Z186" s="108"/>
      <c r="AA186" s="98" t="s">
        <v>79</v>
      </c>
      <c r="AG186" s="98" t="s">
        <v>70</v>
      </c>
      <c r="AI186" s="98" t="s">
        <v>211</v>
      </c>
      <c r="AJ186" s="98" t="s">
        <v>212</v>
      </c>
    </row>
    <row r="187" spans="1:36" ht="30" customHeight="1">
      <c r="A187" s="98" t="s">
        <v>88</v>
      </c>
      <c r="B187" s="98" t="s">
        <v>89</v>
      </c>
      <c r="D187" s="98" t="s">
        <v>96</v>
      </c>
      <c r="E187" s="98" t="s">
        <v>1364</v>
      </c>
      <c r="F187" s="98" t="s">
        <v>181</v>
      </c>
      <c r="G187" s="98" t="s">
        <v>176</v>
      </c>
      <c r="H187" s="98" t="s">
        <v>1875</v>
      </c>
      <c r="J187" s="98" t="s">
        <v>40</v>
      </c>
      <c r="K187" s="115">
        <v>41275</v>
      </c>
      <c r="L187" s="115" t="s">
        <v>38</v>
      </c>
      <c r="M187" s="100">
        <v>4</v>
      </c>
      <c r="N187" s="74">
        <f t="shared" si="5"/>
        <v>4</v>
      </c>
      <c r="O187" s="115">
        <v>42369</v>
      </c>
      <c r="P187" s="98" t="s">
        <v>48</v>
      </c>
      <c r="Q187" s="100">
        <f>IF(P187="",1,(VLOOKUP(P187,LOOKUP!$A$16:$B$21,2,FALSE)))</f>
        <v>4</v>
      </c>
      <c r="R187" s="74">
        <f t="shared" si="4"/>
        <v>4</v>
      </c>
      <c r="S187" s="108">
        <v>27</v>
      </c>
      <c r="U187" s="108"/>
      <c r="V187" s="108"/>
      <c r="W187" s="108"/>
      <c r="X187" s="108">
        <v>0</v>
      </c>
      <c r="Y187" s="114"/>
      <c r="Z187" s="108"/>
      <c r="AA187" s="98" t="s">
        <v>68</v>
      </c>
      <c r="AG187" s="98" t="s">
        <v>214</v>
      </c>
      <c r="AI187" s="98" t="s">
        <v>211</v>
      </c>
      <c r="AJ187" s="98" t="s">
        <v>212</v>
      </c>
    </row>
    <row r="188" spans="1:36" ht="30" customHeight="1">
      <c r="A188" s="98" t="s">
        <v>88</v>
      </c>
      <c r="B188" s="98" t="s">
        <v>89</v>
      </c>
      <c r="D188" s="98" t="s">
        <v>97</v>
      </c>
      <c r="E188" s="98" t="s">
        <v>1364</v>
      </c>
      <c r="F188" s="98" t="s">
        <v>170</v>
      </c>
      <c r="G188" s="98" t="s">
        <v>171</v>
      </c>
      <c r="H188" s="98" t="s">
        <v>1875</v>
      </c>
      <c r="J188" s="98" t="s">
        <v>40</v>
      </c>
      <c r="K188" s="115">
        <v>41275</v>
      </c>
      <c r="L188" s="115" t="s">
        <v>38</v>
      </c>
      <c r="M188" s="100">
        <v>4</v>
      </c>
      <c r="N188" s="74">
        <f t="shared" si="5"/>
        <v>4</v>
      </c>
      <c r="O188" s="115">
        <v>42369</v>
      </c>
      <c r="P188" s="98" t="s">
        <v>48</v>
      </c>
      <c r="Q188" s="100">
        <f>IF(P188="",1,(VLOOKUP(P188,LOOKUP!$A$16:$B$21,2,FALSE)))</f>
        <v>4</v>
      </c>
      <c r="R188" s="74">
        <f t="shared" si="4"/>
        <v>4</v>
      </c>
      <c r="S188" s="108">
        <v>50</v>
      </c>
      <c r="U188" s="108">
        <v>25</v>
      </c>
      <c r="V188" s="108"/>
      <c r="W188" s="108"/>
      <c r="X188" s="108">
        <v>25</v>
      </c>
      <c r="Y188" s="114"/>
      <c r="Z188" s="108"/>
      <c r="AA188" s="98" t="s">
        <v>68</v>
      </c>
      <c r="AG188" s="98" t="s">
        <v>214</v>
      </c>
      <c r="AI188" s="98" t="s">
        <v>211</v>
      </c>
      <c r="AJ188" s="98" t="s">
        <v>212</v>
      </c>
    </row>
    <row r="189" spans="1:36" ht="30" customHeight="1">
      <c r="A189" s="98" t="s">
        <v>88</v>
      </c>
      <c r="B189" s="98" t="s">
        <v>89</v>
      </c>
      <c r="D189" s="98" t="s">
        <v>98</v>
      </c>
      <c r="E189" s="98" t="s">
        <v>1364</v>
      </c>
      <c r="F189" s="98" t="s">
        <v>182</v>
      </c>
      <c r="G189" s="98" t="s">
        <v>183</v>
      </c>
      <c r="H189" s="98" t="s">
        <v>36</v>
      </c>
      <c r="J189" s="98" t="s">
        <v>36</v>
      </c>
      <c r="K189" s="115">
        <v>41275</v>
      </c>
      <c r="L189" s="115" t="s">
        <v>174</v>
      </c>
      <c r="M189" s="100">
        <v>2</v>
      </c>
      <c r="N189" s="74">
        <f t="shared" si="5"/>
        <v>2</v>
      </c>
      <c r="O189" s="107">
        <v>44926</v>
      </c>
      <c r="P189" s="98" t="s">
        <v>48</v>
      </c>
      <c r="Q189" s="100">
        <f>IF(P189="",1,(VLOOKUP(P189,LOOKUP!$A$16:$B$21,2,FALSE)))</f>
        <v>4</v>
      </c>
      <c r="R189" s="74">
        <f t="shared" si="4"/>
        <v>4</v>
      </c>
      <c r="S189" s="108">
        <v>410</v>
      </c>
      <c r="U189" s="108">
        <v>43</v>
      </c>
      <c r="V189" s="108">
        <v>39</v>
      </c>
      <c r="W189" s="108">
        <v>87</v>
      </c>
      <c r="X189" s="102">
        <v>169</v>
      </c>
      <c r="Y189" s="114">
        <v>235</v>
      </c>
      <c r="Z189" s="108"/>
      <c r="AA189" s="98" t="s">
        <v>79</v>
      </c>
      <c r="AG189" s="98" t="s">
        <v>214</v>
      </c>
      <c r="AI189" s="98" t="s">
        <v>211</v>
      </c>
      <c r="AJ189" s="98" t="s">
        <v>212</v>
      </c>
    </row>
    <row r="190" spans="1:36" ht="30" customHeight="1">
      <c r="A190" s="98" t="s">
        <v>88</v>
      </c>
      <c r="B190" s="98" t="s">
        <v>89</v>
      </c>
      <c r="D190" s="98" t="s">
        <v>99</v>
      </c>
      <c r="E190" s="98" t="s">
        <v>1364</v>
      </c>
      <c r="F190" s="98" t="s">
        <v>157</v>
      </c>
      <c r="G190" s="98" t="s">
        <v>176</v>
      </c>
      <c r="H190" s="98" t="s">
        <v>36</v>
      </c>
      <c r="J190" s="98" t="s">
        <v>36</v>
      </c>
      <c r="K190" s="115">
        <v>40909</v>
      </c>
      <c r="L190" s="115" t="s">
        <v>38</v>
      </c>
      <c r="M190" s="100">
        <v>4</v>
      </c>
      <c r="N190" s="74">
        <f t="shared" si="5"/>
        <v>4</v>
      </c>
      <c r="O190" s="115">
        <v>42004</v>
      </c>
      <c r="P190" s="98" t="s">
        <v>48</v>
      </c>
      <c r="Q190" s="100">
        <f>IF(P190="",1,(VLOOKUP(P190,LOOKUP!$A$16:$B$21,2,FALSE)))</f>
        <v>4</v>
      </c>
      <c r="R190" s="74">
        <f t="shared" si="4"/>
        <v>4</v>
      </c>
      <c r="S190" s="108">
        <v>71</v>
      </c>
      <c r="U190" s="108">
        <v>32</v>
      </c>
      <c r="V190" s="108">
        <v>22</v>
      </c>
      <c r="W190" s="108">
        <v>3</v>
      </c>
      <c r="X190" s="102">
        <v>57</v>
      </c>
      <c r="Y190" s="114"/>
      <c r="Z190" s="108"/>
      <c r="AA190" s="98" t="s">
        <v>68</v>
      </c>
      <c r="AG190" s="98" t="s">
        <v>214</v>
      </c>
      <c r="AI190" s="98" t="s">
        <v>211</v>
      </c>
      <c r="AJ190" s="98" t="s">
        <v>212</v>
      </c>
    </row>
    <row r="191" spans="1:36" ht="30" customHeight="1">
      <c r="A191" s="98" t="s">
        <v>88</v>
      </c>
      <c r="B191" s="98" t="s">
        <v>89</v>
      </c>
      <c r="D191" s="98" t="s">
        <v>100</v>
      </c>
      <c r="E191" s="98" t="s">
        <v>1365</v>
      </c>
      <c r="F191" s="98" t="s">
        <v>184</v>
      </c>
      <c r="G191" s="98" t="s">
        <v>185</v>
      </c>
      <c r="H191" s="98" t="s">
        <v>36</v>
      </c>
      <c r="J191" s="98" t="s">
        <v>36</v>
      </c>
      <c r="K191" s="107">
        <v>42370</v>
      </c>
      <c r="L191" s="107" t="s">
        <v>174</v>
      </c>
      <c r="M191" s="100">
        <v>2</v>
      </c>
      <c r="N191" s="74">
        <f t="shared" si="5"/>
        <v>2</v>
      </c>
      <c r="O191" s="107">
        <v>44196</v>
      </c>
      <c r="P191" s="98" t="s">
        <v>37</v>
      </c>
      <c r="Q191" s="100">
        <f>IF(P191="",1,(VLOOKUP(P191,LOOKUP!$A$16:$B$21,2,FALSE)))</f>
        <v>2</v>
      </c>
      <c r="R191" s="74">
        <f t="shared" si="4"/>
        <v>2</v>
      </c>
      <c r="S191" s="108">
        <v>375</v>
      </c>
      <c r="U191" s="108">
        <v>104</v>
      </c>
      <c r="V191" s="108">
        <v>104</v>
      </c>
      <c r="W191" s="108">
        <v>104</v>
      </c>
      <c r="X191" s="102">
        <v>312</v>
      </c>
      <c r="Y191" s="114">
        <v>46</v>
      </c>
      <c r="Z191" s="108"/>
      <c r="AA191" s="98" t="s">
        <v>79</v>
      </c>
      <c r="AG191" s="98" t="s">
        <v>70</v>
      </c>
      <c r="AI191" s="98" t="s">
        <v>215</v>
      </c>
      <c r="AJ191" s="98" t="s">
        <v>212</v>
      </c>
    </row>
    <row r="192" spans="1:36" ht="30" customHeight="1">
      <c r="A192" s="98" t="s">
        <v>88</v>
      </c>
      <c r="B192" s="98" t="s">
        <v>89</v>
      </c>
      <c r="D192" s="98" t="s">
        <v>101</v>
      </c>
      <c r="E192" s="98" t="s">
        <v>1366</v>
      </c>
      <c r="F192" s="98" t="s">
        <v>186</v>
      </c>
      <c r="G192" s="98" t="s">
        <v>183</v>
      </c>
      <c r="H192" s="98" t="s">
        <v>36</v>
      </c>
      <c r="J192" s="98" t="s">
        <v>36</v>
      </c>
      <c r="K192" s="115">
        <v>41275</v>
      </c>
      <c r="L192" s="115" t="s">
        <v>177</v>
      </c>
      <c r="M192" s="100">
        <v>3</v>
      </c>
      <c r="N192" s="74">
        <f t="shared" si="5"/>
        <v>3</v>
      </c>
      <c r="O192" s="115">
        <v>43465</v>
      </c>
      <c r="P192" s="98" t="s">
        <v>48</v>
      </c>
      <c r="Q192" s="100">
        <f>IF(P192="",1,(VLOOKUP(P192,LOOKUP!$A$16:$B$21,2,FALSE)))</f>
        <v>4</v>
      </c>
      <c r="R192" s="74">
        <f t="shared" si="4"/>
        <v>4</v>
      </c>
      <c r="S192" s="108">
        <v>298</v>
      </c>
      <c r="U192" s="108">
        <v>17</v>
      </c>
      <c r="V192" s="108">
        <v>23</v>
      </c>
      <c r="W192" s="108">
        <v>37</v>
      </c>
      <c r="X192" s="102">
        <v>77</v>
      </c>
      <c r="Y192" s="114">
        <v>205</v>
      </c>
      <c r="Z192" s="108"/>
      <c r="AA192" s="98" t="s">
        <v>72</v>
      </c>
      <c r="AG192" s="98" t="s">
        <v>70</v>
      </c>
      <c r="AI192" s="98" t="s">
        <v>211</v>
      </c>
      <c r="AJ192" s="98" t="s">
        <v>212</v>
      </c>
    </row>
    <row r="193" spans="1:38" ht="30" customHeight="1">
      <c r="A193" s="98" t="s">
        <v>88</v>
      </c>
      <c r="B193" s="98" t="s">
        <v>89</v>
      </c>
      <c r="D193" s="98" t="s">
        <v>102</v>
      </c>
      <c r="E193" s="98" t="s">
        <v>1367</v>
      </c>
      <c r="F193" s="98" t="s">
        <v>124</v>
      </c>
      <c r="G193" s="98" t="s">
        <v>35</v>
      </c>
      <c r="H193" s="98" t="s">
        <v>36</v>
      </c>
      <c r="J193" s="98" t="s">
        <v>36</v>
      </c>
      <c r="K193" s="107">
        <v>42005</v>
      </c>
      <c r="L193" s="107" t="s">
        <v>174</v>
      </c>
      <c r="M193" s="100">
        <v>2</v>
      </c>
      <c r="N193" s="74">
        <f t="shared" si="5"/>
        <v>2</v>
      </c>
      <c r="O193" s="115">
        <v>43465</v>
      </c>
      <c r="P193" s="98" t="s">
        <v>48</v>
      </c>
      <c r="Q193" s="100">
        <f>IF(P193="",1,(VLOOKUP(P193,LOOKUP!$A$16:$B$21,2,FALSE)))</f>
        <v>4</v>
      </c>
      <c r="R193" s="74">
        <f t="shared" ref="R193:R246" si="6">Q193</f>
        <v>4</v>
      </c>
      <c r="S193" s="108">
        <v>270</v>
      </c>
      <c r="U193" s="108">
        <v>4</v>
      </c>
      <c r="V193" s="108">
        <v>7</v>
      </c>
      <c r="W193" s="108">
        <v>74</v>
      </c>
      <c r="X193" s="102">
        <v>85</v>
      </c>
      <c r="Y193" s="114">
        <v>183</v>
      </c>
      <c r="Z193" s="108"/>
      <c r="AA193" s="98" t="s">
        <v>79</v>
      </c>
      <c r="AG193" s="98" t="s">
        <v>70</v>
      </c>
      <c r="AI193" s="98" t="s">
        <v>211</v>
      </c>
      <c r="AJ193" s="98" t="s">
        <v>212</v>
      </c>
    </row>
    <row r="194" spans="1:38" ht="30" customHeight="1">
      <c r="A194" s="98" t="s">
        <v>103</v>
      </c>
      <c r="B194" s="98" t="s">
        <v>104</v>
      </c>
      <c r="D194" s="98" t="s">
        <v>105</v>
      </c>
      <c r="G194" s="98" t="s">
        <v>121</v>
      </c>
      <c r="H194" s="98" t="s">
        <v>40</v>
      </c>
      <c r="J194" s="98" t="s">
        <v>36</v>
      </c>
      <c r="K194" s="115">
        <v>41275</v>
      </c>
      <c r="L194" s="115" t="s">
        <v>41</v>
      </c>
      <c r="M194" s="100">
        <v>4</v>
      </c>
      <c r="N194" s="74">
        <f t="shared" si="5"/>
        <v>4</v>
      </c>
      <c r="O194" s="115">
        <v>41639</v>
      </c>
      <c r="P194" s="98" t="s">
        <v>48</v>
      </c>
      <c r="Q194" s="100">
        <f>IF(P194="",1,(VLOOKUP(P194,LOOKUP!$A$16:$B$21,2,FALSE)))</f>
        <v>4</v>
      </c>
      <c r="R194" s="74">
        <f t="shared" si="6"/>
        <v>4</v>
      </c>
      <c r="S194" s="108"/>
      <c r="T194" s="108"/>
      <c r="U194" s="108">
        <v>5</v>
      </c>
      <c r="V194" s="108"/>
      <c r="W194" s="108"/>
      <c r="X194" s="114">
        <v>5</v>
      </c>
      <c r="Y194" s="114"/>
      <c r="Z194" s="108"/>
      <c r="AC194" s="109"/>
      <c r="AE194" s="108"/>
      <c r="AF194" s="108"/>
      <c r="AH194" s="106"/>
      <c r="AI194" s="110" t="s">
        <v>217</v>
      </c>
      <c r="AK194" s="98" t="s">
        <v>218</v>
      </c>
    </row>
    <row r="195" spans="1:38" ht="30" customHeight="1">
      <c r="A195" s="98" t="s">
        <v>103</v>
      </c>
      <c r="B195" s="98" t="s">
        <v>106</v>
      </c>
      <c r="D195" s="98" t="s">
        <v>107</v>
      </c>
      <c r="E195" s="98" t="s">
        <v>1368</v>
      </c>
      <c r="F195" s="98" t="s">
        <v>187</v>
      </c>
      <c r="G195" s="98" t="s">
        <v>171</v>
      </c>
      <c r="H195" s="98" t="s">
        <v>36</v>
      </c>
      <c r="J195" s="98" t="s">
        <v>36</v>
      </c>
      <c r="K195" s="115">
        <v>41275</v>
      </c>
      <c r="L195" s="115" t="s">
        <v>41</v>
      </c>
      <c r="M195" s="100">
        <v>4</v>
      </c>
      <c r="N195" s="74">
        <f t="shared" ref="N195:N258" si="7">M195</f>
        <v>4</v>
      </c>
      <c r="O195" s="115">
        <v>41639</v>
      </c>
      <c r="P195" s="98" t="s">
        <v>48</v>
      </c>
      <c r="Q195" s="100">
        <f>IF(P195="",1,(VLOOKUP(P195,LOOKUP!$A$16:$B$21,2,FALSE)))</f>
        <v>4</v>
      </c>
      <c r="R195" s="74">
        <f t="shared" si="6"/>
        <v>4</v>
      </c>
      <c r="S195" s="108"/>
      <c r="T195" s="108"/>
      <c r="U195" s="108">
        <v>0.31</v>
      </c>
      <c r="V195" s="108"/>
      <c r="W195" s="108"/>
      <c r="X195" s="114">
        <v>0.31</v>
      </c>
      <c r="Y195" s="114"/>
      <c r="Z195" s="108"/>
      <c r="AC195" s="109"/>
      <c r="AE195" s="108"/>
      <c r="AF195" s="108"/>
      <c r="AH195" s="106"/>
      <c r="AI195" s="110" t="s">
        <v>217</v>
      </c>
    </row>
    <row r="196" spans="1:38" ht="30" customHeight="1">
      <c r="A196" s="98" t="s">
        <v>103</v>
      </c>
      <c r="B196" s="98" t="s">
        <v>104</v>
      </c>
      <c r="D196" s="98" t="s">
        <v>108</v>
      </c>
      <c r="E196" s="98" t="s">
        <v>1369</v>
      </c>
      <c r="F196" s="98" t="s">
        <v>34</v>
      </c>
      <c r="G196" s="98" t="s">
        <v>35</v>
      </c>
      <c r="H196" s="98" t="s">
        <v>40</v>
      </c>
      <c r="J196" s="98" t="s">
        <v>36</v>
      </c>
      <c r="K196" s="115">
        <v>40544</v>
      </c>
      <c r="L196" s="115" t="s">
        <v>41</v>
      </c>
      <c r="M196" s="100">
        <v>4</v>
      </c>
      <c r="N196" s="74">
        <f t="shared" si="7"/>
        <v>4</v>
      </c>
      <c r="O196" s="107">
        <v>41274</v>
      </c>
      <c r="P196" s="98" t="s">
        <v>48</v>
      </c>
      <c r="Q196" s="100">
        <f>IF(P196="",1,(VLOOKUP(P196,LOOKUP!$A$16:$B$21,2,FALSE)))</f>
        <v>4</v>
      </c>
      <c r="R196" s="74">
        <f t="shared" si="6"/>
        <v>4</v>
      </c>
      <c r="S196" s="108"/>
      <c r="T196" s="108"/>
      <c r="U196" s="108">
        <v>0.61499999999999999</v>
      </c>
      <c r="V196" s="108"/>
      <c r="W196" s="108"/>
      <c r="X196" s="114">
        <v>0.61499999999999999</v>
      </c>
      <c r="Y196" s="114"/>
      <c r="Z196" s="108"/>
      <c r="AC196" s="109"/>
      <c r="AE196" s="108"/>
      <c r="AF196" s="108"/>
      <c r="AH196" s="106"/>
      <c r="AI196" s="110" t="s">
        <v>217</v>
      </c>
      <c r="AK196" s="98" t="s">
        <v>218</v>
      </c>
    </row>
    <row r="197" spans="1:38" ht="30" customHeight="1">
      <c r="A197" s="98" t="s">
        <v>103</v>
      </c>
      <c r="B197" s="98" t="s">
        <v>103</v>
      </c>
      <c r="D197" s="98" t="s">
        <v>109</v>
      </c>
      <c r="E197" s="98" t="s">
        <v>1370</v>
      </c>
      <c r="G197" s="98" t="s">
        <v>35</v>
      </c>
      <c r="H197" s="98" t="s">
        <v>36</v>
      </c>
      <c r="J197" s="98" t="s">
        <v>36</v>
      </c>
      <c r="K197" s="115">
        <v>40909</v>
      </c>
      <c r="L197" s="115" t="s">
        <v>41</v>
      </c>
      <c r="M197" s="100">
        <v>4</v>
      </c>
      <c r="N197" s="74">
        <f t="shared" si="7"/>
        <v>4</v>
      </c>
      <c r="O197" s="115">
        <v>42004</v>
      </c>
      <c r="P197" s="98" t="s">
        <v>48</v>
      </c>
      <c r="Q197" s="100">
        <f>IF(P197="",1,(VLOOKUP(P197,LOOKUP!$A$16:$B$21,2,FALSE)))</f>
        <v>4</v>
      </c>
      <c r="R197" s="74">
        <f t="shared" si="6"/>
        <v>4</v>
      </c>
      <c r="U197" s="108">
        <v>0.15</v>
      </c>
      <c r="X197" s="108">
        <v>0.15</v>
      </c>
      <c r="Y197" s="114"/>
      <c r="AI197" s="110" t="s">
        <v>217</v>
      </c>
    </row>
    <row r="198" spans="1:38" ht="30" customHeight="1">
      <c r="A198" s="98" t="s">
        <v>103</v>
      </c>
      <c r="B198" s="98" t="s">
        <v>104</v>
      </c>
      <c r="D198" s="98" t="s">
        <v>110</v>
      </c>
      <c r="E198" s="98" t="s">
        <v>1371</v>
      </c>
      <c r="G198" s="98" t="s">
        <v>35</v>
      </c>
      <c r="H198" s="98" t="s">
        <v>40</v>
      </c>
      <c r="J198" s="98" t="s">
        <v>36</v>
      </c>
      <c r="K198" s="115">
        <v>40909</v>
      </c>
      <c r="L198" s="115" t="s">
        <v>41</v>
      </c>
      <c r="M198" s="100">
        <v>4</v>
      </c>
      <c r="N198" s="74">
        <f t="shared" si="7"/>
        <v>4</v>
      </c>
      <c r="O198" s="115">
        <v>41639</v>
      </c>
      <c r="P198" s="98" t="s">
        <v>48</v>
      </c>
      <c r="Q198" s="100">
        <f>IF(P198="",1,(VLOOKUP(P198,LOOKUP!$A$16:$B$21,2,FALSE)))</f>
        <v>4</v>
      </c>
      <c r="R198" s="74">
        <f t="shared" si="6"/>
        <v>4</v>
      </c>
      <c r="S198" s="108"/>
      <c r="T198" s="108"/>
      <c r="U198" s="108">
        <v>0.04</v>
      </c>
      <c r="V198" s="108"/>
      <c r="W198" s="108"/>
      <c r="X198" s="108">
        <v>0.04</v>
      </c>
      <c r="Y198" s="114"/>
      <c r="Z198" s="108"/>
      <c r="AC198" s="109"/>
      <c r="AE198" s="108"/>
      <c r="AF198" s="108"/>
      <c r="AH198" s="106"/>
      <c r="AI198" s="110" t="s">
        <v>217</v>
      </c>
    </row>
    <row r="199" spans="1:38" ht="30" customHeight="1">
      <c r="A199" s="98" t="s">
        <v>103</v>
      </c>
      <c r="B199" s="98" t="s">
        <v>111</v>
      </c>
      <c r="D199" s="98" t="s">
        <v>112</v>
      </c>
      <c r="E199" s="98" t="s">
        <v>1372</v>
      </c>
      <c r="F199" s="98" t="s">
        <v>189</v>
      </c>
      <c r="G199" s="98" t="s">
        <v>490</v>
      </c>
      <c r="H199" s="98" t="s">
        <v>40</v>
      </c>
      <c r="J199" s="98" t="s">
        <v>36</v>
      </c>
      <c r="K199" s="115">
        <v>41275</v>
      </c>
      <c r="L199" s="115" t="s">
        <v>41</v>
      </c>
      <c r="M199" s="100">
        <v>4</v>
      </c>
      <c r="N199" s="74">
        <f t="shared" si="7"/>
        <v>4</v>
      </c>
      <c r="O199" s="115">
        <v>41639</v>
      </c>
      <c r="P199" s="98" t="s">
        <v>48</v>
      </c>
      <c r="Q199" s="100">
        <f>IF(P199="",1,(VLOOKUP(P199,LOOKUP!$A$16:$B$21,2,FALSE)))</f>
        <v>4</v>
      </c>
      <c r="R199" s="74">
        <f t="shared" si="6"/>
        <v>4</v>
      </c>
      <c r="S199" s="108"/>
      <c r="T199" s="108"/>
      <c r="U199" s="108">
        <v>0.23</v>
      </c>
      <c r="V199" s="108"/>
      <c r="W199" s="108"/>
      <c r="X199" s="108">
        <v>0.23</v>
      </c>
      <c r="Y199" s="114"/>
      <c r="Z199" s="108"/>
      <c r="AC199" s="109"/>
      <c r="AE199" s="108"/>
      <c r="AF199" s="108"/>
      <c r="AH199" s="106"/>
      <c r="AI199" s="110" t="s">
        <v>217</v>
      </c>
    </row>
    <row r="200" spans="1:38" ht="30" customHeight="1">
      <c r="A200" s="98" t="s">
        <v>103</v>
      </c>
      <c r="B200" s="98" t="s">
        <v>113</v>
      </c>
      <c r="D200" s="98" t="s">
        <v>114</v>
      </c>
      <c r="E200" s="98" t="s">
        <v>1373</v>
      </c>
      <c r="F200" s="98" t="s">
        <v>39</v>
      </c>
      <c r="G200" s="98" t="s">
        <v>35</v>
      </c>
      <c r="H200" s="98" t="s">
        <v>40</v>
      </c>
      <c r="J200" s="98" t="s">
        <v>36</v>
      </c>
      <c r="K200" s="115">
        <v>41275</v>
      </c>
      <c r="L200" s="115" t="s">
        <v>41</v>
      </c>
      <c r="M200" s="100">
        <v>4</v>
      </c>
      <c r="N200" s="74">
        <f t="shared" si="7"/>
        <v>4</v>
      </c>
      <c r="O200" s="115">
        <v>41639</v>
      </c>
      <c r="P200" s="98" t="s">
        <v>48</v>
      </c>
      <c r="Q200" s="100">
        <f>IF(P200="",1,(VLOOKUP(P200,LOOKUP!$A$16:$B$21,2,FALSE)))</f>
        <v>4</v>
      </c>
      <c r="R200" s="74">
        <f t="shared" si="6"/>
        <v>4</v>
      </c>
      <c r="S200" s="108"/>
      <c r="T200" s="108"/>
      <c r="U200" s="108">
        <v>0.42</v>
      </c>
      <c r="V200" s="108"/>
      <c r="W200" s="108"/>
      <c r="X200" s="108">
        <v>0.42</v>
      </c>
      <c r="Y200" s="114"/>
      <c r="Z200" s="108"/>
      <c r="AC200" s="109"/>
      <c r="AE200" s="108"/>
      <c r="AF200" s="108"/>
      <c r="AH200" s="106"/>
      <c r="AI200" s="110" t="s">
        <v>217</v>
      </c>
    </row>
    <row r="201" spans="1:38" ht="30" customHeight="1">
      <c r="A201" s="98" t="s">
        <v>103</v>
      </c>
      <c r="B201" s="98" t="s">
        <v>103</v>
      </c>
      <c r="D201" s="98" t="s">
        <v>115</v>
      </c>
      <c r="E201" s="98" t="s">
        <v>1374</v>
      </c>
      <c r="F201" s="98" t="s">
        <v>190</v>
      </c>
      <c r="G201" s="98" t="s">
        <v>185</v>
      </c>
      <c r="H201" s="98" t="s">
        <v>36</v>
      </c>
      <c r="J201" s="98" t="s">
        <v>36</v>
      </c>
      <c r="K201" s="115">
        <v>41275</v>
      </c>
      <c r="L201" s="115"/>
      <c r="M201" s="100">
        <v>1</v>
      </c>
      <c r="N201" s="74">
        <f t="shared" si="7"/>
        <v>1</v>
      </c>
      <c r="O201" s="115">
        <v>42004</v>
      </c>
      <c r="P201" s="98" t="s">
        <v>48</v>
      </c>
      <c r="Q201" s="100">
        <f>IF(P201="",1,(VLOOKUP(P201,LOOKUP!$A$16:$B$21,2,FALSE)))</f>
        <v>4</v>
      </c>
      <c r="R201" s="74">
        <f t="shared" si="6"/>
        <v>4</v>
      </c>
      <c r="U201" s="108">
        <v>8.5</v>
      </c>
      <c r="X201" s="108">
        <v>8.5</v>
      </c>
      <c r="Y201" s="114"/>
      <c r="AI201" s="110" t="s">
        <v>217</v>
      </c>
    </row>
    <row r="202" spans="1:38" ht="30" customHeight="1">
      <c r="A202" s="98" t="s">
        <v>103</v>
      </c>
      <c r="B202" s="98" t="s">
        <v>116</v>
      </c>
      <c r="D202" s="98" t="s">
        <v>117</v>
      </c>
      <c r="E202" s="98" t="s">
        <v>1375</v>
      </c>
      <c r="F202" s="98" t="s">
        <v>191</v>
      </c>
      <c r="G202" s="98" t="s">
        <v>171</v>
      </c>
      <c r="H202" s="98" t="s">
        <v>36</v>
      </c>
      <c r="J202" s="98" t="s">
        <v>36</v>
      </c>
      <c r="K202" s="115">
        <v>41275</v>
      </c>
      <c r="L202" s="115" t="s">
        <v>41</v>
      </c>
      <c r="M202" s="100">
        <v>4</v>
      </c>
      <c r="N202" s="74">
        <f t="shared" si="7"/>
        <v>4</v>
      </c>
      <c r="O202" s="115">
        <v>42004</v>
      </c>
      <c r="P202" s="98" t="s">
        <v>48</v>
      </c>
      <c r="Q202" s="100">
        <f>IF(P202="",1,(VLOOKUP(P202,LOOKUP!$A$16:$B$21,2,FALSE)))</f>
        <v>4</v>
      </c>
      <c r="R202" s="74">
        <f t="shared" si="6"/>
        <v>4</v>
      </c>
      <c r="U202" s="108">
        <v>1.8</v>
      </c>
      <c r="X202" s="108">
        <v>1.8</v>
      </c>
      <c r="Y202" s="114"/>
      <c r="AI202" s="110" t="s">
        <v>217</v>
      </c>
    </row>
    <row r="203" spans="1:38" ht="30" customHeight="1">
      <c r="A203" s="98" t="s">
        <v>118</v>
      </c>
      <c r="B203" s="98" t="s">
        <v>119</v>
      </c>
      <c r="C203" s="98" t="s">
        <v>120</v>
      </c>
      <c r="D203" s="98" t="s">
        <v>121</v>
      </c>
      <c r="E203" s="98" t="s">
        <v>1376</v>
      </c>
      <c r="G203" s="98" t="s">
        <v>121</v>
      </c>
      <c r="H203" s="98" t="s">
        <v>1875</v>
      </c>
      <c r="I203" s="98" t="s">
        <v>37</v>
      </c>
      <c r="J203" s="98" t="s">
        <v>1875</v>
      </c>
      <c r="K203" s="109" t="s">
        <v>121</v>
      </c>
      <c r="L203" s="109" t="s">
        <v>41</v>
      </c>
      <c r="M203" s="100">
        <v>4</v>
      </c>
      <c r="N203" s="74">
        <f t="shared" si="7"/>
        <v>4</v>
      </c>
      <c r="O203" s="109" t="s">
        <v>121</v>
      </c>
      <c r="P203" s="98" t="s">
        <v>48</v>
      </c>
      <c r="Q203" s="100">
        <f>IF(P203="",1,(VLOOKUP(P203,LOOKUP!$A$16:$B$21,2,FALSE)))</f>
        <v>4</v>
      </c>
      <c r="R203" s="74">
        <f t="shared" si="6"/>
        <v>4</v>
      </c>
      <c r="S203" s="108"/>
      <c r="T203" s="108"/>
      <c r="U203" s="116">
        <v>335</v>
      </c>
      <c r="V203" s="116">
        <f>425</f>
        <v>425</v>
      </c>
      <c r="W203" s="116"/>
      <c r="X203" s="114">
        <f>SUM(U203:V203)</f>
        <v>760</v>
      </c>
      <c r="Y203" s="114"/>
      <c r="Z203" s="108"/>
      <c r="AB203" s="98" t="s">
        <v>219</v>
      </c>
      <c r="AC203" s="109"/>
      <c r="AE203" s="108"/>
      <c r="AF203" s="108"/>
      <c r="AG203" s="98" t="s">
        <v>220</v>
      </c>
      <c r="AH203" s="106" t="s">
        <v>121</v>
      </c>
      <c r="AI203" s="110" t="s">
        <v>121</v>
      </c>
      <c r="AJ203" s="98" t="s">
        <v>221</v>
      </c>
      <c r="AK203" s="98" t="s">
        <v>222</v>
      </c>
      <c r="AL203" s="98" t="s">
        <v>223</v>
      </c>
    </row>
    <row r="204" spans="1:38" ht="30" customHeight="1">
      <c r="A204" s="98" t="s">
        <v>118</v>
      </c>
      <c r="B204" s="98" t="s">
        <v>119</v>
      </c>
      <c r="C204" s="98" t="s">
        <v>122</v>
      </c>
      <c r="D204" s="98" t="s">
        <v>123</v>
      </c>
      <c r="E204" s="98" t="s">
        <v>1377</v>
      </c>
      <c r="F204" s="98" t="s">
        <v>192</v>
      </c>
      <c r="G204" s="98" t="s">
        <v>35</v>
      </c>
      <c r="H204" s="98" t="s">
        <v>36</v>
      </c>
      <c r="I204" s="98" t="s">
        <v>37</v>
      </c>
      <c r="J204" s="98" t="s">
        <v>36</v>
      </c>
      <c r="K204" s="115">
        <v>40544</v>
      </c>
      <c r="L204" s="115" t="s">
        <v>41</v>
      </c>
      <c r="M204" s="100">
        <v>4</v>
      </c>
      <c r="N204" s="74">
        <f t="shared" si="7"/>
        <v>4</v>
      </c>
      <c r="O204" s="107">
        <v>40908</v>
      </c>
      <c r="P204" s="98" t="s">
        <v>48</v>
      </c>
      <c r="Q204" s="100">
        <f>IF(P204="",1,(VLOOKUP(P204,LOOKUP!$A$16:$B$21,2,FALSE)))</f>
        <v>4</v>
      </c>
      <c r="R204" s="74">
        <f t="shared" si="6"/>
        <v>4</v>
      </c>
      <c r="S204" s="108">
        <v>42</v>
      </c>
      <c r="T204" s="108">
        <v>42</v>
      </c>
      <c r="U204" s="116">
        <v>15</v>
      </c>
      <c r="V204" s="116">
        <v>15.5</v>
      </c>
      <c r="W204" s="116"/>
      <c r="X204" s="114">
        <v>30.5</v>
      </c>
      <c r="Y204" s="114"/>
      <c r="Z204" s="108"/>
      <c r="AB204" s="98" t="s">
        <v>219</v>
      </c>
      <c r="AC204" s="109"/>
      <c r="AE204" s="108"/>
      <c r="AF204" s="108"/>
      <c r="AG204" s="98" t="s">
        <v>224</v>
      </c>
      <c r="AH204" s="106" t="s">
        <v>121</v>
      </c>
      <c r="AI204" s="110" t="s">
        <v>121</v>
      </c>
      <c r="AJ204" s="98" t="s">
        <v>221</v>
      </c>
      <c r="AK204" s="98" t="s">
        <v>222</v>
      </c>
      <c r="AL204" s="98" t="s">
        <v>225</v>
      </c>
    </row>
    <row r="205" spans="1:38" ht="30" customHeight="1">
      <c r="A205" s="98" t="s">
        <v>118</v>
      </c>
      <c r="B205" s="98" t="s">
        <v>119</v>
      </c>
      <c r="C205" s="98" t="s">
        <v>122</v>
      </c>
      <c r="D205" s="98" t="s">
        <v>124</v>
      </c>
      <c r="E205" s="98" t="s">
        <v>1377</v>
      </c>
      <c r="F205" s="98" t="s">
        <v>124</v>
      </c>
      <c r="G205" s="98" t="s">
        <v>35</v>
      </c>
      <c r="H205" s="98" t="s">
        <v>36</v>
      </c>
      <c r="I205" s="98" t="s">
        <v>37</v>
      </c>
      <c r="J205" s="98" t="s">
        <v>36</v>
      </c>
      <c r="K205" s="115">
        <v>40544</v>
      </c>
      <c r="L205" s="115" t="s">
        <v>41</v>
      </c>
      <c r="M205" s="100">
        <v>4</v>
      </c>
      <c r="N205" s="74">
        <f t="shared" si="7"/>
        <v>4</v>
      </c>
      <c r="O205" s="107">
        <v>40908</v>
      </c>
      <c r="P205" s="98" t="s">
        <v>48</v>
      </c>
      <c r="Q205" s="100">
        <f>IF(P205="",1,(VLOOKUP(P205,LOOKUP!$A$16:$B$21,2,FALSE)))</f>
        <v>4</v>
      </c>
      <c r="R205" s="74">
        <f t="shared" si="6"/>
        <v>4</v>
      </c>
      <c r="S205" s="108">
        <v>55</v>
      </c>
      <c r="T205" s="108">
        <v>55</v>
      </c>
      <c r="U205" s="116">
        <v>10</v>
      </c>
      <c r="V205" s="116">
        <v>15</v>
      </c>
      <c r="W205" s="116"/>
      <c r="X205" s="114">
        <v>25</v>
      </c>
      <c r="Y205" s="114"/>
      <c r="Z205" s="108"/>
      <c r="AB205" s="98" t="s">
        <v>219</v>
      </c>
      <c r="AC205" s="109"/>
      <c r="AE205" s="108"/>
      <c r="AF205" s="108"/>
      <c r="AG205" s="98" t="s">
        <v>224</v>
      </c>
      <c r="AH205" s="106" t="s">
        <v>121</v>
      </c>
      <c r="AI205" s="110" t="s">
        <v>121</v>
      </c>
      <c r="AJ205" s="98" t="s">
        <v>221</v>
      </c>
      <c r="AK205" s="98" t="s">
        <v>222</v>
      </c>
      <c r="AL205" s="98" t="s">
        <v>225</v>
      </c>
    </row>
    <row r="206" spans="1:38" ht="30" customHeight="1">
      <c r="A206" s="98" t="s">
        <v>118</v>
      </c>
      <c r="B206" s="98" t="s">
        <v>119</v>
      </c>
      <c r="C206" s="98" t="s">
        <v>122</v>
      </c>
      <c r="D206" s="98" t="s">
        <v>125</v>
      </c>
      <c r="E206" s="98" t="s">
        <v>1377</v>
      </c>
      <c r="F206" s="98" t="s">
        <v>125</v>
      </c>
      <c r="G206" s="98" t="s">
        <v>35</v>
      </c>
      <c r="H206" s="98" t="s">
        <v>36</v>
      </c>
      <c r="I206" s="98" t="s">
        <v>37</v>
      </c>
      <c r="J206" s="98" t="s">
        <v>36</v>
      </c>
      <c r="K206" s="115">
        <v>40544</v>
      </c>
      <c r="L206" s="115" t="s">
        <v>41</v>
      </c>
      <c r="M206" s="100">
        <v>4</v>
      </c>
      <c r="N206" s="74">
        <f t="shared" si="7"/>
        <v>4</v>
      </c>
      <c r="O206" s="107">
        <v>40908</v>
      </c>
      <c r="P206" s="98" t="s">
        <v>48</v>
      </c>
      <c r="Q206" s="100">
        <f>IF(P206="",1,(VLOOKUP(P206,LOOKUP!$A$16:$B$21,2,FALSE)))</f>
        <v>4</v>
      </c>
      <c r="R206" s="74">
        <f t="shared" si="6"/>
        <v>4</v>
      </c>
      <c r="S206" s="108">
        <v>59</v>
      </c>
      <c r="T206" s="108">
        <v>59</v>
      </c>
      <c r="U206" s="116">
        <v>12</v>
      </c>
      <c r="V206" s="116">
        <v>14.606</v>
      </c>
      <c r="W206" s="116"/>
      <c r="X206" s="116">
        <v>26.606000000000002</v>
      </c>
      <c r="Y206" s="114"/>
      <c r="Z206" s="108"/>
      <c r="AB206" s="98" t="s">
        <v>219</v>
      </c>
      <c r="AC206" s="109"/>
      <c r="AE206" s="108"/>
      <c r="AF206" s="108"/>
      <c r="AG206" s="98" t="s">
        <v>224</v>
      </c>
      <c r="AH206" s="106" t="s">
        <v>121</v>
      </c>
      <c r="AI206" s="110" t="s">
        <v>121</v>
      </c>
      <c r="AJ206" s="98" t="s">
        <v>221</v>
      </c>
      <c r="AK206" s="98" t="s">
        <v>222</v>
      </c>
      <c r="AL206" s="98" t="s">
        <v>225</v>
      </c>
    </row>
    <row r="207" spans="1:38" ht="30" customHeight="1">
      <c r="A207" s="98" t="s">
        <v>118</v>
      </c>
      <c r="B207" s="98" t="s">
        <v>119</v>
      </c>
      <c r="C207" s="98" t="s">
        <v>122</v>
      </c>
      <c r="D207" s="98" t="s">
        <v>126</v>
      </c>
      <c r="E207" s="98" t="s">
        <v>1377</v>
      </c>
      <c r="F207" s="98" t="s">
        <v>126</v>
      </c>
      <c r="G207" s="98" t="s">
        <v>35</v>
      </c>
      <c r="H207" s="98" t="s">
        <v>36</v>
      </c>
      <c r="I207" s="98" t="s">
        <v>37</v>
      </c>
      <c r="J207" s="98" t="s">
        <v>36</v>
      </c>
      <c r="K207" s="115">
        <v>40544</v>
      </c>
      <c r="L207" s="115" t="s">
        <v>41</v>
      </c>
      <c r="M207" s="100">
        <v>4</v>
      </c>
      <c r="N207" s="74">
        <f t="shared" si="7"/>
        <v>4</v>
      </c>
      <c r="O207" s="107">
        <v>40908</v>
      </c>
      <c r="P207" s="98" t="s">
        <v>48</v>
      </c>
      <c r="Q207" s="100">
        <f>IF(P207="",1,(VLOOKUP(P207,LOOKUP!$A$16:$B$21,2,FALSE)))</f>
        <v>4</v>
      </c>
      <c r="R207" s="74">
        <f t="shared" si="6"/>
        <v>4</v>
      </c>
      <c r="S207" s="108">
        <v>62</v>
      </c>
      <c r="T207" s="108">
        <v>62</v>
      </c>
      <c r="U207" s="116">
        <v>16</v>
      </c>
      <c r="V207" s="116">
        <v>9.5</v>
      </c>
      <c r="W207" s="116"/>
      <c r="X207" s="116">
        <v>25.5</v>
      </c>
      <c r="Y207" s="114"/>
      <c r="Z207" s="108"/>
      <c r="AB207" s="98" t="s">
        <v>219</v>
      </c>
      <c r="AC207" s="109"/>
      <c r="AE207" s="108"/>
      <c r="AF207" s="108"/>
      <c r="AG207" s="98" t="s">
        <v>224</v>
      </c>
      <c r="AH207" s="106" t="s">
        <v>121</v>
      </c>
      <c r="AI207" s="110" t="s">
        <v>121</v>
      </c>
      <c r="AJ207" s="98" t="s">
        <v>221</v>
      </c>
      <c r="AK207" s="98" t="s">
        <v>222</v>
      </c>
      <c r="AL207" s="98" t="s">
        <v>225</v>
      </c>
    </row>
    <row r="208" spans="1:38" ht="30" customHeight="1">
      <c r="A208" s="98" t="s">
        <v>118</v>
      </c>
      <c r="B208" s="98" t="s">
        <v>119</v>
      </c>
      <c r="C208" s="98" t="s">
        <v>122</v>
      </c>
      <c r="D208" s="98" t="s">
        <v>127</v>
      </c>
      <c r="E208" s="98" t="s">
        <v>1377</v>
      </c>
      <c r="F208" s="98" t="s">
        <v>127</v>
      </c>
      <c r="G208" s="98" t="s">
        <v>35</v>
      </c>
      <c r="H208" s="98" t="s">
        <v>36</v>
      </c>
      <c r="I208" s="98" t="s">
        <v>37</v>
      </c>
      <c r="J208" s="98" t="s">
        <v>36</v>
      </c>
      <c r="K208" s="115">
        <v>40544</v>
      </c>
      <c r="L208" s="115" t="s">
        <v>41</v>
      </c>
      <c r="M208" s="100">
        <v>4</v>
      </c>
      <c r="N208" s="74">
        <f t="shared" si="7"/>
        <v>4</v>
      </c>
      <c r="O208" s="107">
        <v>40908</v>
      </c>
      <c r="P208" s="98" t="s">
        <v>48</v>
      </c>
      <c r="Q208" s="100">
        <f>IF(P208="",1,(VLOOKUP(P208,LOOKUP!$A$16:$B$21,2,FALSE)))</f>
        <v>4</v>
      </c>
      <c r="R208" s="74">
        <f t="shared" si="6"/>
        <v>4</v>
      </c>
      <c r="S208" s="108">
        <v>70</v>
      </c>
      <c r="T208" s="108">
        <v>70</v>
      </c>
      <c r="U208" s="116">
        <v>6.4509999999999996</v>
      </c>
      <c r="V208" s="116">
        <v>25.48</v>
      </c>
      <c r="W208" s="116"/>
      <c r="X208" s="116">
        <v>31.931000000000001</v>
      </c>
      <c r="Y208" s="114"/>
      <c r="Z208" s="108"/>
      <c r="AB208" s="98" t="s">
        <v>219</v>
      </c>
      <c r="AC208" s="109"/>
      <c r="AE208" s="108"/>
      <c r="AF208" s="108"/>
      <c r="AG208" s="98" t="s">
        <v>224</v>
      </c>
      <c r="AH208" s="106" t="s">
        <v>121</v>
      </c>
      <c r="AI208" s="110" t="s">
        <v>121</v>
      </c>
      <c r="AJ208" s="98" t="s">
        <v>221</v>
      </c>
      <c r="AK208" s="98" t="s">
        <v>222</v>
      </c>
      <c r="AL208" s="98" t="s">
        <v>225</v>
      </c>
    </row>
    <row r="209" spans="1:38" ht="30" customHeight="1">
      <c r="A209" s="98" t="s">
        <v>118</v>
      </c>
      <c r="B209" s="98" t="s">
        <v>119</v>
      </c>
      <c r="C209" s="98" t="s">
        <v>122</v>
      </c>
      <c r="D209" s="98" t="s">
        <v>128</v>
      </c>
      <c r="E209" s="98" t="s">
        <v>1377</v>
      </c>
      <c r="F209" s="98" t="s">
        <v>128</v>
      </c>
      <c r="G209" s="98" t="s">
        <v>35</v>
      </c>
      <c r="H209" s="98" t="s">
        <v>36</v>
      </c>
      <c r="I209" s="98" t="s">
        <v>37</v>
      </c>
      <c r="J209" s="98" t="s">
        <v>36</v>
      </c>
      <c r="K209" s="115">
        <v>40544</v>
      </c>
      <c r="L209" s="115" t="s">
        <v>41</v>
      </c>
      <c r="M209" s="100">
        <v>4</v>
      </c>
      <c r="N209" s="74">
        <f t="shared" si="7"/>
        <v>4</v>
      </c>
      <c r="O209" s="107">
        <v>40908</v>
      </c>
      <c r="P209" s="98" t="s">
        <v>48</v>
      </c>
      <c r="Q209" s="100">
        <f>IF(P209="",1,(VLOOKUP(P209,LOOKUP!$A$16:$B$21,2,FALSE)))</f>
        <v>4</v>
      </c>
      <c r="R209" s="74">
        <f t="shared" si="6"/>
        <v>4</v>
      </c>
      <c r="S209" s="108">
        <v>63</v>
      </c>
      <c r="T209" s="108">
        <v>63</v>
      </c>
      <c r="U209" s="116">
        <v>15</v>
      </c>
      <c r="V209" s="116">
        <v>23.581</v>
      </c>
      <c r="W209" s="116"/>
      <c r="X209" s="116">
        <v>38.581000000000003</v>
      </c>
      <c r="Y209" s="114"/>
      <c r="Z209" s="108"/>
      <c r="AB209" s="98" t="s">
        <v>219</v>
      </c>
      <c r="AC209" s="109"/>
      <c r="AE209" s="108"/>
      <c r="AF209" s="108"/>
      <c r="AG209" s="98" t="s">
        <v>224</v>
      </c>
      <c r="AH209" s="106" t="s">
        <v>121</v>
      </c>
      <c r="AI209" s="110" t="s">
        <v>121</v>
      </c>
      <c r="AJ209" s="98" t="s">
        <v>221</v>
      </c>
      <c r="AK209" s="98" t="s">
        <v>222</v>
      </c>
      <c r="AL209" s="98" t="s">
        <v>225</v>
      </c>
    </row>
    <row r="210" spans="1:38" ht="30" customHeight="1">
      <c r="A210" s="98" t="s">
        <v>118</v>
      </c>
      <c r="B210" s="98" t="s">
        <v>119</v>
      </c>
      <c r="C210" s="98" t="s">
        <v>122</v>
      </c>
      <c r="D210" s="98" t="s">
        <v>129</v>
      </c>
      <c r="E210" s="98" t="s">
        <v>1377</v>
      </c>
      <c r="F210" s="98" t="s">
        <v>129</v>
      </c>
      <c r="G210" s="98" t="s">
        <v>35</v>
      </c>
      <c r="H210" s="98" t="s">
        <v>36</v>
      </c>
      <c r="I210" s="98" t="s">
        <v>37</v>
      </c>
      <c r="J210" s="98" t="s">
        <v>36</v>
      </c>
      <c r="K210" s="115">
        <v>40909</v>
      </c>
      <c r="L210" s="115" t="s">
        <v>41</v>
      </c>
      <c r="M210" s="100">
        <v>4</v>
      </c>
      <c r="N210" s="74">
        <f t="shared" si="7"/>
        <v>4</v>
      </c>
      <c r="O210" s="107">
        <v>41274</v>
      </c>
      <c r="P210" s="98" t="s">
        <v>48</v>
      </c>
      <c r="Q210" s="100">
        <f>IF(P210="",1,(VLOOKUP(P210,LOOKUP!$A$16:$B$21,2,FALSE)))</f>
        <v>4</v>
      </c>
      <c r="R210" s="74">
        <f t="shared" si="6"/>
        <v>4</v>
      </c>
      <c r="S210" s="108">
        <v>12</v>
      </c>
      <c r="T210" s="108">
        <v>12</v>
      </c>
      <c r="U210" s="116">
        <v>4.3890000000000002</v>
      </c>
      <c r="V210" s="116">
        <v>4.1989999999999998</v>
      </c>
      <c r="W210" s="116"/>
      <c r="X210" s="116">
        <v>8.588000000000001</v>
      </c>
      <c r="Y210" s="114"/>
      <c r="Z210" s="108"/>
      <c r="AB210" s="98" t="s">
        <v>219</v>
      </c>
      <c r="AC210" s="109"/>
      <c r="AE210" s="108"/>
      <c r="AF210" s="108"/>
      <c r="AG210" s="98" t="s">
        <v>224</v>
      </c>
      <c r="AH210" s="106" t="s">
        <v>121</v>
      </c>
      <c r="AI210" s="110" t="s">
        <v>121</v>
      </c>
      <c r="AJ210" s="98" t="s">
        <v>221</v>
      </c>
      <c r="AK210" s="98" t="s">
        <v>222</v>
      </c>
      <c r="AL210" s="98" t="s">
        <v>225</v>
      </c>
    </row>
    <row r="211" spans="1:38" ht="30" customHeight="1">
      <c r="A211" s="98" t="s">
        <v>118</v>
      </c>
      <c r="B211" s="98" t="s">
        <v>119</v>
      </c>
      <c r="C211" s="98" t="s">
        <v>122</v>
      </c>
      <c r="D211" s="98" t="s">
        <v>130</v>
      </c>
      <c r="E211" s="98" t="s">
        <v>1377</v>
      </c>
      <c r="F211" s="98" t="s">
        <v>130</v>
      </c>
      <c r="G211" s="98" t="s">
        <v>35</v>
      </c>
      <c r="H211" s="98" t="s">
        <v>36</v>
      </c>
      <c r="I211" s="98" t="s">
        <v>37</v>
      </c>
      <c r="J211" s="98" t="s">
        <v>36</v>
      </c>
      <c r="K211" s="115">
        <v>40544</v>
      </c>
      <c r="L211" s="115" t="s">
        <v>41</v>
      </c>
      <c r="M211" s="100">
        <v>4</v>
      </c>
      <c r="N211" s="74">
        <f t="shared" si="7"/>
        <v>4</v>
      </c>
      <c r="O211" s="107">
        <v>40908</v>
      </c>
      <c r="P211" s="98" t="s">
        <v>48</v>
      </c>
      <c r="Q211" s="100">
        <f>IF(P211="",1,(VLOOKUP(P211,LOOKUP!$A$16:$B$21,2,FALSE)))</f>
        <v>4</v>
      </c>
      <c r="R211" s="74">
        <f t="shared" si="6"/>
        <v>4</v>
      </c>
      <c r="S211" s="108">
        <v>101</v>
      </c>
      <c r="T211" s="108">
        <v>101</v>
      </c>
      <c r="U211" s="116">
        <v>30</v>
      </c>
      <c r="V211" s="116">
        <v>52</v>
      </c>
      <c r="W211" s="116"/>
      <c r="X211" s="116">
        <v>82</v>
      </c>
      <c r="Y211" s="114"/>
      <c r="Z211" s="108"/>
      <c r="AB211" s="98" t="s">
        <v>219</v>
      </c>
      <c r="AC211" s="109"/>
      <c r="AE211" s="108"/>
      <c r="AF211" s="108"/>
      <c r="AG211" s="98" t="s">
        <v>224</v>
      </c>
      <c r="AH211" s="106" t="s">
        <v>121</v>
      </c>
      <c r="AI211" s="110" t="s">
        <v>121</v>
      </c>
      <c r="AJ211" s="98" t="s">
        <v>221</v>
      </c>
      <c r="AK211" s="98" t="s">
        <v>222</v>
      </c>
      <c r="AL211" s="98" t="s">
        <v>225</v>
      </c>
    </row>
    <row r="212" spans="1:38" ht="30" customHeight="1">
      <c r="A212" s="98" t="s">
        <v>118</v>
      </c>
      <c r="B212" s="98" t="s">
        <v>119</v>
      </c>
      <c r="C212" s="98" t="s">
        <v>122</v>
      </c>
      <c r="D212" s="98" t="s">
        <v>131</v>
      </c>
      <c r="E212" s="98" t="s">
        <v>1377</v>
      </c>
      <c r="F212" s="98" t="s">
        <v>131</v>
      </c>
      <c r="G212" s="98" t="s">
        <v>35</v>
      </c>
      <c r="H212" s="98" t="s">
        <v>36</v>
      </c>
      <c r="I212" s="98" t="s">
        <v>37</v>
      </c>
      <c r="J212" s="98" t="s">
        <v>36</v>
      </c>
      <c r="K212" s="115">
        <v>40544</v>
      </c>
      <c r="L212" s="115" t="s">
        <v>41</v>
      </c>
      <c r="M212" s="100">
        <v>4</v>
      </c>
      <c r="N212" s="74">
        <f t="shared" si="7"/>
        <v>4</v>
      </c>
      <c r="O212" s="107">
        <v>40908</v>
      </c>
      <c r="P212" s="98" t="s">
        <v>48</v>
      </c>
      <c r="Q212" s="100">
        <f>IF(P212="",1,(VLOOKUP(P212,LOOKUP!$A$16:$B$21,2,FALSE)))</f>
        <v>4</v>
      </c>
      <c r="R212" s="74">
        <f t="shared" si="6"/>
        <v>4</v>
      </c>
      <c r="S212" s="108">
        <v>95</v>
      </c>
      <c r="T212" s="108">
        <v>95</v>
      </c>
      <c r="U212" s="116">
        <v>24</v>
      </c>
      <c r="V212" s="116">
        <v>36</v>
      </c>
      <c r="W212" s="116"/>
      <c r="X212" s="116">
        <v>60</v>
      </c>
      <c r="Y212" s="114"/>
      <c r="Z212" s="108"/>
      <c r="AB212" s="98" t="s">
        <v>219</v>
      </c>
      <c r="AC212" s="109"/>
      <c r="AE212" s="108"/>
      <c r="AF212" s="108"/>
      <c r="AG212" s="98" t="s">
        <v>224</v>
      </c>
      <c r="AH212" s="106" t="s">
        <v>121</v>
      </c>
      <c r="AI212" s="110" t="s">
        <v>121</v>
      </c>
      <c r="AJ212" s="98" t="s">
        <v>221</v>
      </c>
      <c r="AK212" s="98" t="s">
        <v>222</v>
      </c>
      <c r="AL212" s="98" t="s">
        <v>225</v>
      </c>
    </row>
    <row r="213" spans="1:38" ht="30" customHeight="1">
      <c r="A213" s="98" t="s">
        <v>118</v>
      </c>
      <c r="B213" s="98" t="s">
        <v>119</v>
      </c>
      <c r="C213" s="98" t="s">
        <v>122</v>
      </c>
      <c r="D213" s="98" t="s">
        <v>132</v>
      </c>
      <c r="E213" s="98" t="s">
        <v>1377</v>
      </c>
      <c r="F213" s="98" t="s">
        <v>193</v>
      </c>
      <c r="G213" s="98" t="s">
        <v>35</v>
      </c>
      <c r="H213" s="98" t="s">
        <v>36</v>
      </c>
      <c r="I213" s="98" t="s">
        <v>37</v>
      </c>
      <c r="J213" s="98" t="s">
        <v>36</v>
      </c>
      <c r="K213" s="115">
        <v>40544</v>
      </c>
      <c r="L213" s="115" t="s">
        <v>41</v>
      </c>
      <c r="M213" s="100">
        <v>4</v>
      </c>
      <c r="N213" s="74">
        <f t="shared" si="7"/>
        <v>4</v>
      </c>
      <c r="O213" s="107">
        <v>40908</v>
      </c>
      <c r="P213" s="98" t="s">
        <v>48</v>
      </c>
      <c r="Q213" s="100">
        <f>IF(P213="",1,(VLOOKUP(P213,LOOKUP!$A$16:$B$21,2,FALSE)))</f>
        <v>4</v>
      </c>
      <c r="R213" s="74">
        <f t="shared" si="6"/>
        <v>4</v>
      </c>
      <c r="S213" s="108">
        <v>19</v>
      </c>
      <c r="T213" s="108">
        <v>19</v>
      </c>
      <c r="U213" s="116">
        <v>7.6589999999999998</v>
      </c>
      <c r="V213" s="116"/>
      <c r="W213" s="116"/>
      <c r="X213" s="108">
        <v>7.6589999999999998</v>
      </c>
      <c r="Y213" s="114"/>
      <c r="Z213" s="108"/>
      <c r="AB213" s="98" t="s">
        <v>219</v>
      </c>
      <c r="AC213" s="109"/>
      <c r="AE213" s="108"/>
      <c r="AF213" s="108"/>
      <c r="AG213" s="98" t="s">
        <v>224</v>
      </c>
      <c r="AH213" s="106" t="s">
        <v>121</v>
      </c>
      <c r="AI213" s="110" t="s">
        <v>121</v>
      </c>
      <c r="AJ213" s="98" t="s">
        <v>221</v>
      </c>
      <c r="AK213" s="98" t="s">
        <v>222</v>
      </c>
      <c r="AL213" s="98" t="s">
        <v>225</v>
      </c>
    </row>
    <row r="214" spans="1:38" ht="30" customHeight="1">
      <c r="A214" s="98" t="s">
        <v>118</v>
      </c>
      <c r="B214" s="98" t="s">
        <v>119</v>
      </c>
      <c r="C214" s="98" t="s">
        <v>122</v>
      </c>
      <c r="D214" s="98" t="s">
        <v>34</v>
      </c>
      <c r="E214" s="98" t="s">
        <v>1377</v>
      </c>
      <c r="F214" s="98" t="s">
        <v>34</v>
      </c>
      <c r="G214" s="98" t="s">
        <v>35</v>
      </c>
      <c r="H214" s="98" t="s">
        <v>36</v>
      </c>
      <c r="I214" s="98" t="s">
        <v>37</v>
      </c>
      <c r="J214" s="98" t="s">
        <v>36</v>
      </c>
      <c r="K214" s="115">
        <v>40909</v>
      </c>
      <c r="L214" s="115" t="s">
        <v>41</v>
      </c>
      <c r="M214" s="100">
        <v>4</v>
      </c>
      <c r="N214" s="74">
        <f t="shared" si="7"/>
        <v>4</v>
      </c>
      <c r="O214" s="107">
        <v>41274</v>
      </c>
      <c r="P214" s="98" t="s">
        <v>48</v>
      </c>
      <c r="Q214" s="100">
        <f>IF(P214="",1,(VLOOKUP(P214,LOOKUP!$A$16:$B$21,2,FALSE)))</f>
        <v>4</v>
      </c>
      <c r="R214" s="74">
        <f t="shared" si="6"/>
        <v>4</v>
      </c>
      <c r="S214" s="108">
        <v>77</v>
      </c>
      <c r="T214" s="108">
        <v>77</v>
      </c>
      <c r="U214" s="116">
        <v>15</v>
      </c>
      <c r="V214" s="116">
        <v>49.83</v>
      </c>
      <c r="W214" s="116"/>
      <c r="X214" s="114">
        <v>64.83</v>
      </c>
      <c r="Y214" s="114"/>
      <c r="Z214" s="108"/>
      <c r="AB214" s="98" t="s">
        <v>219</v>
      </c>
      <c r="AC214" s="109"/>
      <c r="AE214" s="108"/>
      <c r="AF214" s="108"/>
      <c r="AG214" s="98" t="s">
        <v>224</v>
      </c>
      <c r="AH214" s="106" t="s">
        <v>121</v>
      </c>
      <c r="AI214" s="110" t="s">
        <v>121</v>
      </c>
      <c r="AJ214" s="98" t="s">
        <v>221</v>
      </c>
      <c r="AK214" s="98" t="s">
        <v>222</v>
      </c>
      <c r="AL214" s="98" t="s">
        <v>225</v>
      </c>
    </row>
    <row r="215" spans="1:38" ht="30" customHeight="1">
      <c r="A215" s="98" t="s">
        <v>118</v>
      </c>
      <c r="B215" s="98" t="s">
        <v>119</v>
      </c>
      <c r="C215" s="98" t="s">
        <v>122</v>
      </c>
      <c r="D215" s="98" t="s">
        <v>133</v>
      </c>
      <c r="E215" s="98" t="s">
        <v>1377</v>
      </c>
      <c r="F215" s="98" t="s">
        <v>133</v>
      </c>
      <c r="G215" s="98" t="s">
        <v>35</v>
      </c>
      <c r="H215" s="98" t="s">
        <v>36</v>
      </c>
      <c r="I215" s="98" t="s">
        <v>37</v>
      </c>
      <c r="J215" s="98" t="s">
        <v>36</v>
      </c>
      <c r="K215" s="115">
        <v>40544</v>
      </c>
      <c r="L215" s="115" t="s">
        <v>41</v>
      </c>
      <c r="M215" s="100">
        <v>4</v>
      </c>
      <c r="N215" s="74">
        <f t="shared" si="7"/>
        <v>4</v>
      </c>
      <c r="O215" s="107">
        <v>40908</v>
      </c>
      <c r="P215" s="98" t="s">
        <v>48</v>
      </c>
      <c r="Q215" s="100">
        <f>IF(P215="",1,(VLOOKUP(P215,LOOKUP!$A$16:$B$21,2,FALSE)))</f>
        <v>4</v>
      </c>
      <c r="R215" s="74">
        <f t="shared" si="6"/>
        <v>4</v>
      </c>
      <c r="S215" s="108">
        <v>62</v>
      </c>
      <c r="T215" s="108">
        <v>62</v>
      </c>
      <c r="U215" s="116">
        <v>14</v>
      </c>
      <c r="V215" s="116">
        <v>24.42</v>
      </c>
      <c r="W215" s="116"/>
      <c r="X215" s="116">
        <v>38.42</v>
      </c>
      <c r="Y215" s="114"/>
      <c r="Z215" s="108"/>
      <c r="AB215" s="98" t="s">
        <v>219</v>
      </c>
      <c r="AC215" s="109"/>
      <c r="AE215" s="108"/>
      <c r="AF215" s="108"/>
      <c r="AG215" s="98" t="s">
        <v>224</v>
      </c>
      <c r="AH215" s="106" t="s">
        <v>121</v>
      </c>
      <c r="AI215" s="110" t="s">
        <v>121</v>
      </c>
      <c r="AJ215" s="98" t="s">
        <v>221</v>
      </c>
      <c r="AK215" s="98" t="s">
        <v>222</v>
      </c>
      <c r="AL215" s="98" t="s">
        <v>225</v>
      </c>
    </row>
    <row r="216" spans="1:38" ht="30" customHeight="1">
      <c r="A216" s="98" t="s">
        <v>118</v>
      </c>
      <c r="B216" s="98" t="s">
        <v>119</v>
      </c>
      <c r="C216" s="98" t="s">
        <v>122</v>
      </c>
      <c r="D216" s="98" t="s">
        <v>134</v>
      </c>
      <c r="E216" s="98" t="s">
        <v>1377</v>
      </c>
      <c r="F216" s="98" t="s">
        <v>194</v>
      </c>
      <c r="G216" s="98" t="s">
        <v>35</v>
      </c>
      <c r="H216" s="98" t="s">
        <v>36</v>
      </c>
      <c r="I216" s="98" t="s">
        <v>37</v>
      </c>
      <c r="J216" s="98" t="s">
        <v>36</v>
      </c>
      <c r="K216" s="115">
        <v>40544</v>
      </c>
      <c r="L216" s="115" t="s">
        <v>41</v>
      </c>
      <c r="M216" s="100">
        <v>4</v>
      </c>
      <c r="N216" s="74">
        <f t="shared" si="7"/>
        <v>4</v>
      </c>
      <c r="O216" s="107">
        <v>40908</v>
      </c>
      <c r="P216" s="98" t="s">
        <v>48</v>
      </c>
      <c r="Q216" s="100">
        <f>IF(P216="",1,(VLOOKUP(P216,LOOKUP!$A$16:$B$21,2,FALSE)))</f>
        <v>4</v>
      </c>
      <c r="R216" s="74">
        <f t="shared" si="6"/>
        <v>4</v>
      </c>
      <c r="S216" s="108">
        <v>95</v>
      </c>
      <c r="T216" s="108">
        <v>95</v>
      </c>
      <c r="U216" s="116">
        <v>25</v>
      </c>
      <c r="V216" s="116">
        <v>46</v>
      </c>
      <c r="W216" s="116"/>
      <c r="X216" s="116">
        <v>71</v>
      </c>
      <c r="Y216" s="114"/>
      <c r="Z216" s="108"/>
      <c r="AB216" s="98" t="s">
        <v>219</v>
      </c>
      <c r="AC216" s="109"/>
      <c r="AE216" s="108"/>
      <c r="AF216" s="108"/>
      <c r="AG216" s="98" t="s">
        <v>224</v>
      </c>
      <c r="AH216" s="106" t="s">
        <v>121</v>
      </c>
      <c r="AI216" s="110" t="s">
        <v>121</v>
      </c>
      <c r="AJ216" s="98" t="s">
        <v>221</v>
      </c>
      <c r="AK216" s="98" t="s">
        <v>222</v>
      </c>
      <c r="AL216" s="98" t="s">
        <v>225</v>
      </c>
    </row>
    <row r="217" spans="1:38" ht="30" customHeight="1">
      <c r="A217" s="98" t="s">
        <v>118</v>
      </c>
      <c r="B217" s="98" t="s">
        <v>119</v>
      </c>
      <c r="C217" s="98" t="s">
        <v>122</v>
      </c>
      <c r="D217" s="98" t="s">
        <v>135</v>
      </c>
      <c r="E217" s="98" t="s">
        <v>1377</v>
      </c>
      <c r="F217" s="98" t="s">
        <v>135</v>
      </c>
      <c r="G217" s="98" t="s">
        <v>195</v>
      </c>
      <c r="H217" s="98" t="s">
        <v>36</v>
      </c>
      <c r="I217" s="98" t="s">
        <v>37</v>
      </c>
      <c r="J217" s="98" t="s">
        <v>36</v>
      </c>
      <c r="K217" s="115">
        <v>40544</v>
      </c>
      <c r="L217" s="115" t="s">
        <v>41</v>
      </c>
      <c r="M217" s="100">
        <v>4</v>
      </c>
      <c r="N217" s="74">
        <f t="shared" si="7"/>
        <v>4</v>
      </c>
      <c r="O217" s="107">
        <v>40908</v>
      </c>
      <c r="P217" s="98" t="s">
        <v>48</v>
      </c>
      <c r="Q217" s="100">
        <f>IF(P217="",1,(VLOOKUP(P217,LOOKUP!$A$16:$B$21,2,FALSE)))</f>
        <v>4</v>
      </c>
      <c r="R217" s="74">
        <f t="shared" si="6"/>
        <v>4</v>
      </c>
      <c r="S217" s="108">
        <v>67</v>
      </c>
      <c r="T217" s="108">
        <v>67</v>
      </c>
      <c r="U217" s="108">
        <v>17</v>
      </c>
      <c r="V217" s="108">
        <v>18</v>
      </c>
      <c r="X217" s="114">
        <v>35</v>
      </c>
      <c r="Y217" s="114"/>
      <c r="Z217" s="108"/>
      <c r="AB217" s="98" t="s">
        <v>219</v>
      </c>
      <c r="AC217" s="109"/>
      <c r="AE217" s="108"/>
      <c r="AF217" s="108"/>
      <c r="AG217" s="98" t="s">
        <v>224</v>
      </c>
      <c r="AH217" s="106" t="s">
        <v>121</v>
      </c>
      <c r="AI217" s="110" t="s">
        <v>121</v>
      </c>
      <c r="AJ217" s="98" t="s">
        <v>226</v>
      </c>
      <c r="AK217" s="98" t="s">
        <v>227</v>
      </c>
      <c r="AL217" s="98" t="s">
        <v>225</v>
      </c>
    </row>
    <row r="218" spans="1:38" ht="30" customHeight="1">
      <c r="A218" s="98" t="s">
        <v>118</v>
      </c>
      <c r="B218" s="98" t="s">
        <v>119</v>
      </c>
      <c r="C218" s="98" t="s">
        <v>122</v>
      </c>
      <c r="D218" s="98" t="s">
        <v>136</v>
      </c>
      <c r="E218" s="98" t="s">
        <v>1377</v>
      </c>
      <c r="F218" s="98" t="s">
        <v>196</v>
      </c>
      <c r="G218" s="98" t="s">
        <v>197</v>
      </c>
      <c r="H218" s="98" t="s">
        <v>36</v>
      </c>
      <c r="I218" s="98" t="s">
        <v>37</v>
      </c>
      <c r="J218" s="98" t="s">
        <v>36</v>
      </c>
      <c r="K218" s="115">
        <v>40544</v>
      </c>
      <c r="L218" s="115" t="s">
        <v>41</v>
      </c>
      <c r="M218" s="100">
        <v>4</v>
      </c>
      <c r="N218" s="74">
        <f t="shared" si="7"/>
        <v>4</v>
      </c>
      <c r="O218" s="107">
        <v>40908</v>
      </c>
      <c r="P218" s="98" t="s">
        <v>48</v>
      </c>
      <c r="Q218" s="100">
        <f>IF(P218="",1,(VLOOKUP(P218,LOOKUP!$A$16:$B$21,2,FALSE)))</f>
        <v>4</v>
      </c>
      <c r="R218" s="74">
        <f t="shared" si="6"/>
        <v>4</v>
      </c>
      <c r="S218" s="108">
        <v>12</v>
      </c>
      <c r="T218" s="108">
        <v>12</v>
      </c>
      <c r="U218" s="108">
        <v>4</v>
      </c>
      <c r="V218" s="108"/>
      <c r="X218" s="114">
        <v>4</v>
      </c>
      <c r="Y218" s="114"/>
      <c r="Z218" s="108"/>
      <c r="AB218" s="98" t="s">
        <v>219</v>
      </c>
      <c r="AC218" s="109"/>
      <c r="AE218" s="108"/>
      <c r="AF218" s="108"/>
      <c r="AG218" s="98" t="s">
        <v>224</v>
      </c>
      <c r="AH218" s="106" t="s">
        <v>121</v>
      </c>
      <c r="AI218" s="110" t="s">
        <v>121</v>
      </c>
      <c r="AJ218" s="98" t="s">
        <v>226</v>
      </c>
      <c r="AK218" s="98" t="s">
        <v>227</v>
      </c>
      <c r="AL218" s="98" t="s">
        <v>225</v>
      </c>
    </row>
    <row r="219" spans="1:38" ht="30" customHeight="1">
      <c r="A219" s="98" t="s">
        <v>118</v>
      </c>
      <c r="B219" s="98" t="s">
        <v>119</v>
      </c>
      <c r="C219" s="98" t="s">
        <v>122</v>
      </c>
      <c r="D219" s="98" t="s">
        <v>137</v>
      </c>
      <c r="E219" s="98" t="s">
        <v>1377</v>
      </c>
      <c r="F219" s="98" t="s">
        <v>137</v>
      </c>
      <c r="G219" s="98" t="s">
        <v>171</v>
      </c>
      <c r="H219" s="98" t="s">
        <v>36</v>
      </c>
      <c r="I219" s="98" t="s">
        <v>37</v>
      </c>
      <c r="J219" s="98" t="s">
        <v>36</v>
      </c>
      <c r="K219" s="115">
        <v>40544</v>
      </c>
      <c r="L219" s="115" t="s">
        <v>41</v>
      </c>
      <c r="M219" s="100">
        <v>4</v>
      </c>
      <c r="N219" s="74">
        <f t="shared" si="7"/>
        <v>4</v>
      </c>
      <c r="O219" s="107">
        <v>40908</v>
      </c>
      <c r="P219" s="98" t="s">
        <v>48</v>
      </c>
      <c r="Q219" s="100">
        <f>IF(P219="",1,(VLOOKUP(P219,LOOKUP!$A$16:$B$21,2,FALSE)))</f>
        <v>4</v>
      </c>
      <c r="R219" s="74">
        <f t="shared" si="6"/>
        <v>4</v>
      </c>
      <c r="S219" s="108">
        <v>21</v>
      </c>
      <c r="T219" s="108">
        <v>21</v>
      </c>
      <c r="U219" s="108">
        <v>5</v>
      </c>
      <c r="V219" s="108">
        <v>4</v>
      </c>
      <c r="X219" s="114">
        <v>9</v>
      </c>
      <c r="Y219" s="114"/>
      <c r="Z219" s="108"/>
      <c r="AB219" s="98" t="s">
        <v>219</v>
      </c>
      <c r="AC219" s="109"/>
      <c r="AE219" s="108"/>
      <c r="AF219" s="108"/>
      <c r="AG219" s="98" t="s">
        <v>224</v>
      </c>
      <c r="AH219" s="106" t="s">
        <v>121</v>
      </c>
      <c r="AI219" s="110" t="s">
        <v>121</v>
      </c>
      <c r="AJ219" s="98" t="s">
        <v>226</v>
      </c>
      <c r="AK219" s="98" t="s">
        <v>227</v>
      </c>
      <c r="AL219" s="98" t="s">
        <v>225</v>
      </c>
    </row>
    <row r="220" spans="1:38" ht="30" customHeight="1">
      <c r="A220" s="98" t="s">
        <v>118</v>
      </c>
      <c r="B220" s="98" t="s">
        <v>119</v>
      </c>
      <c r="C220" s="98" t="s">
        <v>122</v>
      </c>
      <c r="D220" s="98" t="s">
        <v>138</v>
      </c>
      <c r="E220" s="98" t="s">
        <v>1377</v>
      </c>
      <c r="F220" s="98" t="s">
        <v>182</v>
      </c>
      <c r="G220" s="98" t="s">
        <v>183</v>
      </c>
      <c r="H220" s="98" t="s">
        <v>36</v>
      </c>
      <c r="I220" s="98" t="s">
        <v>37</v>
      </c>
      <c r="J220" s="98" t="s">
        <v>36</v>
      </c>
      <c r="K220" s="115">
        <v>41275</v>
      </c>
      <c r="L220" s="115" t="s">
        <v>41</v>
      </c>
      <c r="M220" s="100">
        <v>4</v>
      </c>
      <c r="N220" s="74">
        <f t="shared" si="7"/>
        <v>4</v>
      </c>
      <c r="O220" s="115">
        <v>41639</v>
      </c>
      <c r="P220" s="98" t="s">
        <v>48</v>
      </c>
      <c r="Q220" s="100">
        <f>IF(P220="",1,(VLOOKUP(P220,LOOKUP!$A$16:$B$21,2,FALSE)))</f>
        <v>4</v>
      </c>
      <c r="R220" s="74">
        <f t="shared" si="6"/>
        <v>4</v>
      </c>
      <c r="S220" s="108">
        <v>2</v>
      </c>
      <c r="T220" s="108">
        <v>2</v>
      </c>
      <c r="U220" s="108">
        <v>1</v>
      </c>
      <c r="V220" s="108">
        <v>1</v>
      </c>
      <c r="X220" s="108">
        <v>2</v>
      </c>
      <c r="Y220" s="114"/>
      <c r="Z220" s="108"/>
      <c r="AB220" s="98" t="s">
        <v>219</v>
      </c>
      <c r="AC220" s="109"/>
      <c r="AE220" s="108"/>
      <c r="AF220" s="108"/>
      <c r="AG220" s="98" t="s">
        <v>224</v>
      </c>
      <c r="AH220" s="106" t="s">
        <v>121</v>
      </c>
      <c r="AI220" s="110" t="s">
        <v>121</v>
      </c>
      <c r="AJ220" s="98" t="s">
        <v>226</v>
      </c>
      <c r="AK220" s="98" t="s">
        <v>227</v>
      </c>
      <c r="AL220" s="98" t="s">
        <v>225</v>
      </c>
    </row>
    <row r="221" spans="1:38" ht="30" customHeight="1">
      <c r="A221" s="98" t="s">
        <v>118</v>
      </c>
      <c r="B221" s="98" t="s">
        <v>119</v>
      </c>
      <c r="C221" s="98" t="s">
        <v>122</v>
      </c>
      <c r="D221" s="98" t="s">
        <v>139</v>
      </c>
      <c r="E221" s="98" t="s">
        <v>1377</v>
      </c>
      <c r="F221" s="98" t="s">
        <v>198</v>
      </c>
      <c r="G221" s="98" t="s">
        <v>171</v>
      </c>
      <c r="H221" s="98" t="s">
        <v>36</v>
      </c>
      <c r="I221" s="98" t="s">
        <v>37</v>
      </c>
      <c r="J221" s="98" t="s">
        <v>36</v>
      </c>
      <c r="K221" s="115">
        <v>41275</v>
      </c>
      <c r="L221" s="115" t="s">
        <v>41</v>
      </c>
      <c r="M221" s="100">
        <v>4</v>
      </c>
      <c r="N221" s="74">
        <f t="shared" si="7"/>
        <v>4</v>
      </c>
      <c r="O221" s="115">
        <v>41639</v>
      </c>
      <c r="P221" s="98" t="s">
        <v>48</v>
      </c>
      <c r="Q221" s="100">
        <f>IF(P221="",1,(VLOOKUP(P221,LOOKUP!$A$16:$B$21,2,FALSE)))</f>
        <v>4</v>
      </c>
      <c r="R221" s="74">
        <f t="shared" si="6"/>
        <v>4</v>
      </c>
      <c r="S221" s="108">
        <v>9</v>
      </c>
      <c r="T221" s="108">
        <v>9</v>
      </c>
      <c r="U221" s="108">
        <v>3</v>
      </c>
      <c r="V221" s="108">
        <v>6</v>
      </c>
      <c r="X221" s="108">
        <v>9</v>
      </c>
      <c r="Y221" s="114"/>
      <c r="Z221" s="108"/>
      <c r="AB221" s="98" t="s">
        <v>219</v>
      </c>
      <c r="AC221" s="109"/>
      <c r="AE221" s="108"/>
      <c r="AF221" s="108"/>
      <c r="AG221" s="98" t="s">
        <v>224</v>
      </c>
      <c r="AH221" s="106" t="s">
        <v>121</v>
      </c>
      <c r="AI221" s="110" t="s">
        <v>121</v>
      </c>
      <c r="AJ221" s="98" t="s">
        <v>226</v>
      </c>
      <c r="AK221" s="98" t="s">
        <v>227</v>
      </c>
      <c r="AL221" s="98" t="s">
        <v>225</v>
      </c>
    </row>
    <row r="222" spans="1:38" ht="30" customHeight="1">
      <c r="A222" s="98" t="s">
        <v>118</v>
      </c>
      <c r="B222" s="98" t="s">
        <v>119</v>
      </c>
      <c r="C222" s="98" t="s">
        <v>122</v>
      </c>
      <c r="D222" s="98" t="s">
        <v>140</v>
      </c>
      <c r="E222" s="98" t="s">
        <v>1377</v>
      </c>
      <c r="F222" s="98" t="s">
        <v>140</v>
      </c>
      <c r="G222" s="98" t="s">
        <v>197</v>
      </c>
      <c r="H222" s="98" t="s">
        <v>36</v>
      </c>
      <c r="I222" s="98" t="s">
        <v>37</v>
      </c>
      <c r="J222" s="98" t="s">
        <v>36</v>
      </c>
      <c r="K222" s="115">
        <v>41275</v>
      </c>
      <c r="L222" s="115" t="s">
        <v>41</v>
      </c>
      <c r="M222" s="100">
        <v>4</v>
      </c>
      <c r="N222" s="74">
        <f t="shared" si="7"/>
        <v>4</v>
      </c>
      <c r="O222" s="115">
        <v>41639</v>
      </c>
      <c r="P222" s="98" t="s">
        <v>48</v>
      </c>
      <c r="Q222" s="100">
        <f>IF(P222="",1,(VLOOKUP(P222,LOOKUP!$A$16:$B$21,2,FALSE)))</f>
        <v>4</v>
      </c>
      <c r="R222" s="74">
        <f t="shared" si="6"/>
        <v>4</v>
      </c>
      <c r="S222" s="108">
        <v>8</v>
      </c>
      <c r="T222" s="108">
        <v>8</v>
      </c>
      <c r="U222" s="108">
        <v>2</v>
      </c>
      <c r="V222" s="108">
        <v>6</v>
      </c>
      <c r="X222" s="108">
        <v>8</v>
      </c>
      <c r="Y222" s="114"/>
      <c r="Z222" s="108"/>
      <c r="AB222" s="98" t="s">
        <v>219</v>
      </c>
      <c r="AC222" s="109"/>
      <c r="AE222" s="108"/>
      <c r="AF222" s="108"/>
      <c r="AG222" s="98" t="s">
        <v>224</v>
      </c>
      <c r="AH222" s="106" t="s">
        <v>121</v>
      </c>
      <c r="AI222" s="110" t="s">
        <v>121</v>
      </c>
      <c r="AJ222" s="98" t="s">
        <v>226</v>
      </c>
      <c r="AK222" s="98" t="s">
        <v>227</v>
      </c>
      <c r="AL222" s="98" t="s">
        <v>225</v>
      </c>
    </row>
    <row r="223" spans="1:38" ht="30" customHeight="1">
      <c r="A223" s="98" t="s">
        <v>118</v>
      </c>
      <c r="B223" s="98" t="s">
        <v>119</v>
      </c>
      <c r="C223" s="98" t="s">
        <v>122</v>
      </c>
      <c r="D223" s="98" t="s">
        <v>141</v>
      </c>
      <c r="E223" s="98" t="s">
        <v>1377</v>
      </c>
      <c r="F223" s="98" t="s">
        <v>141</v>
      </c>
      <c r="G223" s="98" t="s">
        <v>197</v>
      </c>
      <c r="H223" s="98" t="s">
        <v>36</v>
      </c>
      <c r="I223" s="98" t="s">
        <v>37</v>
      </c>
      <c r="J223" s="98" t="s">
        <v>36</v>
      </c>
      <c r="K223" s="115">
        <v>41275</v>
      </c>
      <c r="L223" s="115" t="s">
        <v>41</v>
      </c>
      <c r="M223" s="100">
        <v>4</v>
      </c>
      <c r="N223" s="74">
        <f t="shared" si="7"/>
        <v>4</v>
      </c>
      <c r="O223" s="115">
        <v>41639</v>
      </c>
      <c r="P223" s="98" t="s">
        <v>48</v>
      </c>
      <c r="Q223" s="100">
        <f>IF(P223="",1,(VLOOKUP(P223,LOOKUP!$A$16:$B$21,2,FALSE)))</f>
        <v>4</v>
      </c>
      <c r="R223" s="74">
        <f t="shared" si="6"/>
        <v>4</v>
      </c>
      <c r="S223" s="108">
        <v>2</v>
      </c>
      <c r="T223" s="108">
        <v>2</v>
      </c>
      <c r="U223" s="108">
        <v>2</v>
      </c>
      <c r="V223" s="108"/>
      <c r="X223" s="108">
        <v>2</v>
      </c>
      <c r="Y223" s="114"/>
      <c r="Z223" s="108"/>
      <c r="AB223" s="98" t="s">
        <v>219</v>
      </c>
      <c r="AC223" s="109"/>
      <c r="AE223" s="108"/>
      <c r="AF223" s="108"/>
      <c r="AG223" s="98" t="s">
        <v>224</v>
      </c>
      <c r="AH223" s="106" t="s">
        <v>121</v>
      </c>
      <c r="AI223" s="110" t="s">
        <v>121</v>
      </c>
      <c r="AJ223" s="98" t="s">
        <v>226</v>
      </c>
      <c r="AK223" s="98" t="s">
        <v>227</v>
      </c>
      <c r="AL223" s="98" t="s">
        <v>225</v>
      </c>
    </row>
    <row r="224" spans="1:38" ht="30" customHeight="1">
      <c r="A224" s="98" t="s">
        <v>118</v>
      </c>
      <c r="B224" s="98" t="s">
        <v>119</v>
      </c>
      <c r="C224" s="98" t="s">
        <v>122</v>
      </c>
      <c r="D224" s="98" t="s">
        <v>142</v>
      </c>
      <c r="E224" s="98" t="s">
        <v>1377</v>
      </c>
      <c r="F224" s="98" t="s">
        <v>142</v>
      </c>
      <c r="G224" s="98" t="s">
        <v>199</v>
      </c>
      <c r="H224" s="98" t="s">
        <v>36</v>
      </c>
      <c r="I224" s="98" t="s">
        <v>37</v>
      </c>
      <c r="J224" s="98" t="s">
        <v>36</v>
      </c>
      <c r="K224" s="115">
        <v>40544</v>
      </c>
      <c r="L224" s="115" t="s">
        <v>41</v>
      </c>
      <c r="M224" s="100">
        <v>4</v>
      </c>
      <c r="N224" s="74">
        <f t="shared" si="7"/>
        <v>4</v>
      </c>
      <c r="O224" s="107">
        <v>40908</v>
      </c>
      <c r="P224" s="98" t="s">
        <v>48</v>
      </c>
      <c r="Q224" s="100">
        <f>IF(P224="",1,(VLOOKUP(P224,LOOKUP!$A$16:$B$21,2,FALSE)))</f>
        <v>4</v>
      </c>
      <c r="R224" s="74">
        <f t="shared" si="6"/>
        <v>4</v>
      </c>
      <c r="S224" s="108">
        <v>47</v>
      </c>
      <c r="T224" s="108">
        <v>47</v>
      </c>
      <c r="U224" s="108">
        <v>7</v>
      </c>
      <c r="V224" s="108"/>
      <c r="X224" s="108">
        <v>7</v>
      </c>
      <c r="Y224" s="114"/>
      <c r="Z224" s="108"/>
      <c r="AB224" s="98" t="s">
        <v>219</v>
      </c>
      <c r="AC224" s="109"/>
      <c r="AE224" s="108"/>
      <c r="AF224" s="108"/>
      <c r="AG224" s="98" t="s">
        <v>224</v>
      </c>
      <c r="AH224" s="106" t="s">
        <v>121</v>
      </c>
      <c r="AI224" s="110" t="s">
        <v>121</v>
      </c>
      <c r="AJ224" s="98" t="s">
        <v>226</v>
      </c>
      <c r="AK224" s="98" t="s">
        <v>227</v>
      </c>
      <c r="AL224" s="98" t="s">
        <v>225</v>
      </c>
    </row>
    <row r="225" spans="1:38" ht="30" customHeight="1">
      <c r="A225" s="98" t="s">
        <v>118</v>
      </c>
      <c r="B225" s="98" t="s">
        <v>119</v>
      </c>
      <c r="C225" s="98" t="s">
        <v>122</v>
      </c>
      <c r="D225" s="98" t="s">
        <v>143</v>
      </c>
      <c r="E225" s="98" t="s">
        <v>1377</v>
      </c>
      <c r="F225" s="98" t="s">
        <v>143</v>
      </c>
      <c r="G225" s="98" t="s">
        <v>173</v>
      </c>
      <c r="H225" s="98" t="s">
        <v>36</v>
      </c>
      <c r="I225" s="98" t="s">
        <v>37</v>
      </c>
      <c r="J225" s="98" t="s">
        <v>36</v>
      </c>
      <c r="K225" s="115">
        <v>40544</v>
      </c>
      <c r="L225" s="115" t="s">
        <v>41</v>
      </c>
      <c r="M225" s="100">
        <v>4</v>
      </c>
      <c r="N225" s="74">
        <f t="shared" si="7"/>
        <v>4</v>
      </c>
      <c r="O225" s="107">
        <v>40908</v>
      </c>
      <c r="P225" s="98" t="s">
        <v>48</v>
      </c>
      <c r="Q225" s="100">
        <f>IF(P225="",1,(VLOOKUP(P225,LOOKUP!$A$16:$B$21,2,FALSE)))</f>
        <v>4</v>
      </c>
      <c r="R225" s="74">
        <f t="shared" si="6"/>
        <v>4</v>
      </c>
      <c r="S225" s="108">
        <v>70</v>
      </c>
      <c r="T225" s="108">
        <v>70</v>
      </c>
      <c r="U225" s="108">
        <v>19</v>
      </c>
      <c r="V225" s="108">
        <v>19</v>
      </c>
      <c r="X225" s="114">
        <v>38</v>
      </c>
      <c r="Y225" s="114"/>
      <c r="Z225" s="108"/>
      <c r="AB225" s="98" t="s">
        <v>219</v>
      </c>
      <c r="AC225" s="109"/>
      <c r="AE225" s="108"/>
      <c r="AF225" s="108"/>
      <c r="AG225" s="98" t="s">
        <v>224</v>
      </c>
      <c r="AH225" s="106" t="s">
        <v>121</v>
      </c>
      <c r="AI225" s="110" t="s">
        <v>121</v>
      </c>
      <c r="AJ225" s="98" t="s">
        <v>226</v>
      </c>
      <c r="AK225" s="98" t="s">
        <v>227</v>
      </c>
      <c r="AL225" s="98" t="s">
        <v>225</v>
      </c>
    </row>
    <row r="226" spans="1:38" ht="30" customHeight="1">
      <c r="A226" s="98" t="s">
        <v>118</v>
      </c>
      <c r="B226" s="98" t="s">
        <v>119</v>
      </c>
      <c r="C226" s="98" t="s">
        <v>122</v>
      </c>
      <c r="D226" s="98" t="s">
        <v>144</v>
      </c>
      <c r="E226" s="98" t="s">
        <v>1377</v>
      </c>
      <c r="F226" s="98" t="s">
        <v>144</v>
      </c>
      <c r="G226" s="98" t="s">
        <v>195</v>
      </c>
      <c r="H226" s="98" t="s">
        <v>36</v>
      </c>
      <c r="I226" s="98" t="s">
        <v>37</v>
      </c>
      <c r="J226" s="98" t="s">
        <v>36</v>
      </c>
      <c r="K226" s="115">
        <v>41275</v>
      </c>
      <c r="L226" s="115" t="s">
        <v>41</v>
      </c>
      <c r="M226" s="100">
        <v>4</v>
      </c>
      <c r="N226" s="74">
        <f t="shared" si="7"/>
        <v>4</v>
      </c>
      <c r="O226" s="115">
        <v>41639</v>
      </c>
      <c r="P226" s="98" t="s">
        <v>48</v>
      </c>
      <c r="Q226" s="100">
        <f>IF(P226="",1,(VLOOKUP(P226,LOOKUP!$A$16:$B$21,2,FALSE)))</f>
        <v>4</v>
      </c>
      <c r="R226" s="74">
        <f t="shared" si="6"/>
        <v>4</v>
      </c>
      <c r="S226" s="108">
        <v>6</v>
      </c>
      <c r="T226" s="108">
        <v>6</v>
      </c>
      <c r="U226" s="108">
        <v>2</v>
      </c>
      <c r="V226" s="108">
        <v>4</v>
      </c>
      <c r="X226" s="108">
        <v>6</v>
      </c>
      <c r="Y226" s="114"/>
      <c r="Z226" s="108"/>
      <c r="AB226" s="98" t="s">
        <v>219</v>
      </c>
      <c r="AC226" s="109"/>
      <c r="AE226" s="108"/>
      <c r="AF226" s="108"/>
      <c r="AG226" s="98" t="s">
        <v>224</v>
      </c>
      <c r="AH226" s="106" t="s">
        <v>121</v>
      </c>
      <c r="AI226" s="110" t="s">
        <v>121</v>
      </c>
      <c r="AJ226" s="98" t="s">
        <v>226</v>
      </c>
      <c r="AK226" s="98" t="s">
        <v>227</v>
      </c>
      <c r="AL226" s="98" t="s">
        <v>225</v>
      </c>
    </row>
    <row r="227" spans="1:38" ht="30" customHeight="1">
      <c r="A227" s="98" t="s">
        <v>118</v>
      </c>
      <c r="B227" s="98" t="s">
        <v>119</v>
      </c>
      <c r="C227" s="98" t="s">
        <v>122</v>
      </c>
      <c r="D227" s="98" t="s">
        <v>145</v>
      </c>
      <c r="E227" s="98" t="s">
        <v>1377</v>
      </c>
      <c r="F227" s="98" t="s">
        <v>145</v>
      </c>
      <c r="G227" s="98" t="s">
        <v>173</v>
      </c>
      <c r="H227" s="98" t="s">
        <v>36</v>
      </c>
      <c r="I227" s="98" t="s">
        <v>37</v>
      </c>
      <c r="J227" s="98" t="s">
        <v>36</v>
      </c>
      <c r="K227" s="115">
        <v>41640</v>
      </c>
      <c r="L227" s="115" t="s">
        <v>41</v>
      </c>
      <c r="M227" s="100">
        <v>4</v>
      </c>
      <c r="N227" s="74">
        <f t="shared" si="7"/>
        <v>4</v>
      </c>
      <c r="O227" s="115">
        <v>42004</v>
      </c>
      <c r="P227" s="98" t="s">
        <v>48</v>
      </c>
      <c r="Q227" s="100">
        <f>IF(P227="",1,(VLOOKUP(P227,LOOKUP!$A$16:$B$21,2,FALSE)))</f>
        <v>4</v>
      </c>
      <c r="R227" s="74">
        <f t="shared" si="6"/>
        <v>4</v>
      </c>
      <c r="S227" s="108">
        <v>3</v>
      </c>
      <c r="T227" s="108">
        <v>3</v>
      </c>
      <c r="U227" s="108"/>
      <c r="V227" s="108">
        <v>3</v>
      </c>
      <c r="X227" s="108">
        <v>3</v>
      </c>
      <c r="Y227" s="114"/>
      <c r="Z227" s="108"/>
      <c r="AB227" s="98" t="s">
        <v>219</v>
      </c>
      <c r="AC227" s="109"/>
      <c r="AE227" s="108"/>
      <c r="AF227" s="108"/>
      <c r="AG227" s="98" t="s">
        <v>224</v>
      </c>
      <c r="AH227" s="106" t="s">
        <v>121</v>
      </c>
      <c r="AI227" s="110" t="s">
        <v>121</v>
      </c>
      <c r="AJ227" s="98" t="s">
        <v>226</v>
      </c>
      <c r="AK227" s="98" t="s">
        <v>227</v>
      </c>
      <c r="AL227" s="98" t="s">
        <v>225</v>
      </c>
    </row>
    <row r="228" spans="1:38" ht="30" customHeight="1">
      <c r="A228" s="98" t="s">
        <v>118</v>
      </c>
      <c r="B228" s="98" t="s">
        <v>119</v>
      </c>
      <c r="C228" s="98" t="s">
        <v>122</v>
      </c>
      <c r="D228" s="98" t="s">
        <v>146</v>
      </c>
      <c r="E228" s="98" t="s">
        <v>1377</v>
      </c>
      <c r="F228" s="98" t="s">
        <v>146</v>
      </c>
      <c r="G228" s="98" t="s">
        <v>171</v>
      </c>
      <c r="H228" s="98" t="s">
        <v>36</v>
      </c>
      <c r="I228" s="98" t="s">
        <v>37</v>
      </c>
      <c r="J228" s="98" t="s">
        <v>36</v>
      </c>
      <c r="K228" s="115">
        <v>40544</v>
      </c>
      <c r="L228" s="115" t="s">
        <v>41</v>
      </c>
      <c r="M228" s="100">
        <v>4</v>
      </c>
      <c r="N228" s="74">
        <f t="shared" si="7"/>
        <v>4</v>
      </c>
      <c r="O228" s="107">
        <v>40908</v>
      </c>
      <c r="P228" s="98" t="s">
        <v>48</v>
      </c>
      <c r="Q228" s="100">
        <f>IF(P228="",1,(VLOOKUP(P228,LOOKUP!$A$16:$B$21,2,FALSE)))</f>
        <v>4</v>
      </c>
      <c r="R228" s="74">
        <f t="shared" si="6"/>
        <v>4</v>
      </c>
      <c r="S228" s="108">
        <v>30</v>
      </c>
      <c r="T228" s="108">
        <v>30</v>
      </c>
      <c r="U228" s="108">
        <v>10</v>
      </c>
      <c r="V228" s="108">
        <v>11</v>
      </c>
      <c r="X228" s="114">
        <v>21</v>
      </c>
      <c r="Y228" s="114"/>
      <c r="Z228" s="108"/>
      <c r="AB228" s="98" t="s">
        <v>219</v>
      </c>
      <c r="AC228" s="109"/>
      <c r="AE228" s="108"/>
      <c r="AF228" s="108"/>
      <c r="AG228" s="98" t="s">
        <v>224</v>
      </c>
      <c r="AH228" s="106" t="s">
        <v>121</v>
      </c>
      <c r="AI228" s="110" t="s">
        <v>121</v>
      </c>
      <c r="AJ228" s="98" t="s">
        <v>226</v>
      </c>
      <c r="AK228" s="98" t="s">
        <v>227</v>
      </c>
      <c r="AL228" s="98" t="s">
        <v>225</v>
      </c>
    </row>
    <row r="229" spans="1:38" ht="30" customHeight="1">
      <c r="A229" s="98" t="s">
        <v>118</v>
      </c>
      <c r="B229" s="98" t="s">
        <v>119</v>
      </c>
      <c r="C229" s="98" t="s">
        <v>122</v>
      </c>
      <c r="D229" s="98" t="s">
        <v>147</v>
      </c>
      <c r="E229" s="98" t="s">
        <v>1377</v>
      </c>
      <c r="F229" s="98" t="s">
        <v>200</v>
      </c>
      <c r="G229" s="98" t="s">
        <v>197</v>
      </c>
      <c r="H229" s="98" t="s">
        <v>36</v>
      </c>
      <c r="I229" s="98" t="s">
        <v>37</v>
      </c>
      <c r="J229" s="98" t="s">
        <v>36</v>
      </c>
      <c r="K229" s="115">
        <v>41275</v>
      </c>
      <c r="L229" s="115" t="s">
        <v>41</v>
      </c>
      <c r="M229" s="100">
        <v>4</v>
      </c>
      <c r="N229" s="74">
        <f t="shared" si="7"/>
        <v>4</v>
      </c>
      <c r="O229" s="115">
        <v>41639</v>
      </c>
      <c r="P229" s="98" t="s">
        <v>48</v>
      </c>
      <c r="Q229" s="100">
        <f>IF(P229="",1,(VLOOKUP(P229,LOOKUP!$A$16:$B$21,2,FALSE)))</f>
        <v>4</v>
      </c>
      <c r="R229" s="74">
        <f t="shared" si="6"/>
        <v>4</v>
      </c>
      <c r="S229" s="108">
        <v>1</v>
      </c>
      <c r="T229" s="108">
        <v>1</v>
      </c>
      <c r="U229" s="108">
        <v>1</v>
      </c>
      <c r="V229" s="108"/>
      <c r="X229" s="108">
        <v>1</v>
      </c>
      <c r="Y229" s="114"/>
      <c r="Z229" s="108"/>
      <c r="AB229" s="98" t="s">
        <v>219</v>
      </c>
      <c r="AC229" s="109"/>
      <c r="AE229" s="108"/>
      <c r="AF229" s="108"/>
      <c r="AG229" s="98" t="s">
        <v>224</v>
      </c>
      <c r="AH229" s="106" t="s">
        <v>121</v>
      </c>
      <c r="AI229" s="110" t="s">
        <v>121</v>
      </c>
      <c r="AJ229" s="98" t="s">
        <v>226</v>
      </c>
      <c r="AK229" s="98" t="s">
        <v>227</v>
      </c>
      <c r="AL229" s="98" t="s">
        <v>225</v>
      </c>
    </row>
    <row r="230" spans="1:38" ht="30" customHeight="1">
      <c r="A230" s="98" t="s">
        <v>118</v>
      </c>
      <c r="B230" s="98" t="s">
        <v>119</v>
      </c>
      <c r="C230" s="98" t="s">
        <v>122</v>
      </c>
      <c r="D230" s="98" t="s">
        <v>148</v>
      </c>
      <c r="E230" s="98" t="s">
        <v>1377</v>
      </c>
      <c r="F230" s="98" t="s">
        <v>201</v>
      </c>
      <c r="G230" s="98" t="s">
        <v>185</v>
      </c>
      <c r="H230" s="98" t="s">
        <v>36</v>
      </c>
      <c r="I230" s="98" t="s">
        <v>37</v>
      </c>
      <c r="J230" s="98" t="s">
        <v>36</v>
      </c>
      <c r="K230" s="115">
        <v>41275</v>
      </c>
      <c r="L230" s="115" t="s">
        <v>41</v>
      </c>
      <c r="M230" s="100">
        <v>4</v>
      </c>
      <c r="N230" s="74">
        <f t="shared" si="7"/>
        <v>4</v>
      </c>
      <c r="O230" s="115">
        <v>41639</v>
      </c>
      <c r="P230" s="98" t="s">
        <v>48</v>
      </c>
      <c r="Q230" s="100">
        <f>IF(P230="",1,(VLOOKUP(P230,LOOKUP!$A$16:$B$21,2,FALSE)))</f>
        <v>4</v>
      </c>
      <c r="R230" s="74">
        <f t="shared" si="6"/>
        <v>4</v>
      </c>
      <c r="S230" s="108">
        <v>1</v>
      </c>
      <c r="T230" s="108">
        <v>1</v>
      </c>
      <c r="U230" s="108">
        <v>1</v>
      </c>
      <c r="V230" s="108">
        <v>1</v>
      </c>
      <c r="X230" s="108">
        <v>2</v>
      </c>
      <c r="Y230" s="114"/>
      <c r="Z230" s="108"/>
      <c r="AB230" s="98" t="s">
        <v>219</v>
      </c>
      <c r="AC230" s="109"/>
      <c r="AE230" s="108"/>
      <c r="AF230" s="108"/>
      <c r="AG230" s="98" t="s">
        <v>224</v>
      </c>
      <c r="AH230" s="106" t="s">
        <v>121</v>
      </c>
      <c r="AI230" s="110" t="s">
        <v>121</v>
      </c>
      <c r="AJ230" s="98" t="s">
        <v>226</v>
      </c>
      <c r="AK230" s="98" t="s">
        <v>227</v>
      </c>
      <c r="AL230" s="98" t="s">
        <v>225</v>
      </c>
    </row>
    <row r="231" spans="1:38" ht="30" customHeight="1">
      <c r="A231" s="98" t="s">
        <v>118</v>
      </c>
      <c r="B231" s="98" t="s">
        <v>119</v>
      </c>
      <c r="C231" s="98" t="s">
        <v>122</v>
      </c>
      <c r="D231" s="98" t="s">
        <v>149</v>
      </c>
      <c r="E231" s="98" t="s">
        <v>1377</v>
      </c>
      <c r="F231" s="98" t="s">
        <v>140</v>
      </c>
      <c r="G231" s="98" t="s">
        <v>197</v>
      </c>
      <c r="H231" s="98" t="s">
        <v>36</v>
      </c>
      <c r="I231" s="98" t="s">
        <v>37</v>
      </c>
      <c r="J231" s="98" t="s">
        <v>36</v>
      </c>
      <c r="K231" s="115">
        <v>40544</v>
      </c>
      <c r="L231" s="115" t="s">
        <v>41</v>
      </c>
      <c r="M231" s="100">
        <v>4</v>
      </c>
      <c r="N231" s="74">
        <f t="shared" si="7"/>
        <v>4</v>
      </c>
      <c r="O231" s="107">
        <v>40908</v>
      </c>
      <c r="P231" s="98" t="s">
        <v>48</v>
      </c>
      <c r="Q231" s="100">
        <f>IF(P231="",1,(VLOOKUP(P231,LOOKUP!$A$16:$B$21,2,FALSE)))</f>
        <v>4</v>
      </c>
      <c r="R231" s="74">
        <f t="shared" si="6"/>
        <v>4</v>
      </c>
      <c r="S231" s="108">
        <v>53</v>
      </c>
      <c r="T231" s="108">
        <v>53</v>
      </c>
      <c r="U231" s="108">
        <v>16</v>
      </c>
      <c r="V231" s="108">
        <v>16</v>
      </c>
      <c r="X231" s="114">
        <v>32</v>
      </c>
      <c r="Y231" s="114"/>
      <c r="Z231" s="108"/>
      <c r="AB231" s="98" t="s">
        <v>219</v>
      </c>
      <c r="AC231" s="109"/>
      <c r="AE231" s="108"/>
      <c r="AF231" s="108"/>
      <c r="AG231" s="98" t="s">
        <v>224</v>
      </c>
      <c r="AH231" s="106" t="s">
        <v>121</v>
      </c>
      <c r="AI231" s="110" t="s">
        <v>121</v>
      </c>
      <c r="AJ231" s="98" t="s">
        <v>226</v>
      </c>
      <c r="AK231" s="98" t="s">
        <v>227</v>
      </c>
      <c r="AL231" s="98" t="s">
        <v>225</v>
      </c>
    </row>
    <row r="232" spans="1:38" ht="30" customHeight="1">
      <c r="A232" s="98" t="s">
        <v>118</v>
      </c>
      <c r="B232" s="98" t="s">
        <v>119</v>
      </c>
      <c r="C232" s="98" t="s">
        <v>122</v>
      </c>
      <c r="D232" s="98" t="s">
        <v>150</v>
      </c>
      <c r="E232" s="98" t="s">
        <v>1377</v>
      </c>
      <c r="F232" s="98" t="s">
        <v>202</v>
      </c>
      <c r="G232" s="98" t="s">
        <v>197</v>
      </c>
      <c r="H232" s="98" t="s">
        <v>36</v>
      </c>
      <c r="I232" s="98" t="s">
        <v>37</v>
      </c>
      <c r="J232" s="98" t="s">
        <v>36</v>
      </c>
      <c r="K232" s="115">
        <v>40909</v>
      </c>
      <c r="L232" s="115" t="s">
        <v>41</v>
      </c>
      <c r="M232" s="100">
        <v>4</v>
      </c>
      <c r="N232" s="74">
        <f t="shared" si="7"/>
        <v>4</v>
      </c>
      <c r="O232" s="107">
        <v>41274</v>
      </c>
      <c r="P232" s="98" t="s">
        <v>48</v>
      </c>
      <c r="Q232" s="100">
        <f>IF(P232="",1,(VLOOKUP(P232,LOOKUP!$A$16:$B$21,2,FALSE)))</f>
        <v>4</v>
      </c>
      <c r="R232" s="74">
        <f t="shared" si="6"/>
        <v>4</v>
      </c>
      <c r="S232" s="108">
        <v>21</v>
      </c>
      <c r="T232" s="108">
        <v>21</v>
      </c>
      <c r="U232" s="108">
        <v>9</v>
      </c>
      <c r="V232" s="108">
        <v>9</v>
      </c>
      <c r="X232" s="114">
        <v>18</v>
      </c>
      <c r="Y232" s="114"/>
      <c r="Z232" s="108"/>
      <c r="AB232" s="98" t="s">
        <v>219</v>
      </c>
      <c r="AC232" s="109"/>
      <c r="AE232" s="108"/>
      <c r="AF232" s="108"/>
      <c r="AG232" s="98" t="s">
        <v>224</v>
      </c>
      <c r="AH232" s="106" t="s">
        <v>121</v>
      </c>
      <c r="AI232" s="110" t="s">
        <v>121</v>
      </c>
      <c r="AJ232" s="98" t="s">
        <v>226</v>
      </c>
      <c r="AK232" s="98" t="s">
        <v>227</v>
      </c>
      <c r="AL232" s="98" t="s">
        <v>225</v>
      </c>
    </row>
    <row r="233" spans="1:38" ht="30" customHeight="1">
      <c r="A233" s="98" t="s">
        <v>118</v>
      </c>
      <c r="B233" s="98" t="s">
        <v>119</v>
      </c>
      <c r="C233" s="98" t="s">
        <v>122</v>
      </c>
      <c r="D233" s="98" t="s">
        <v>151</v>
      </c>
      <c r="E233" s="98" t="s">
        <v>1377</v>
      </c>
      <c r="F233" s="98" t="s">
        <v>151</v>
      </c>
      <c r="G233" s="98" t="s">
        <v>197</v>
      </c>
      <c r="H233" s="98" t="s">
        <v>36</v>
      </c>
      <c r="I233" s="98" t="s">
        <v>37</v>
      </c>
      <c r="J233" s="98" t="s">
        <v>36</v>
      </c>
      <c r="K233" s="115">
        <v>40909</v>
      </c>
      <c r="L233" s="115" t="s">
        <v>41</v>
      </c>
      <c r="M233" s="100">
        <v>4</v>
      </c>
      <c r="N233" s="74">
        <f t="shared" si="7"/>
        <v>4</v>
      </c>
      <c r="O233" s="107">
        <v>41274</v>
      </c>
      <c r="P233" s="98" t="s">
        <v>48</v>
      </c>
      <c r="Q233" s="100">
        <f>IF(P233="",1,(VLOOKUP(P233,LOOKUP!$A$16:$B$21,2,FALSE)))</f>
        <v>4</v>
      </c>
      <c r="R233" s="74">
        <f t="shared" si="6"/>
        <v>4</v>
      </c>
      <c r="S233" s="108">
        <v>49</v>
      </c>
      <c r="T233" s="108">
        <v>49</v>
      </c>
      <c r="U233" s="108">
        <v>17</v>
      </c>
      <c r="V233" s="108">
        <v>15</v>
      </c>
      <c r="X233" s="114">
        <v>32</v>
      </c>
      <c r="Y233" s="114"/>
      <c r="Z233" s="108"/>
      <c r="AB233" s="98" t="s">
        <v>219</v>
      </c>
      <c r="AC233" s="109"/>
      <c r="AE233" s="108"/>
      <c r="AF233" s="108"/>
      <c r="AG233" s="98" t="s">
        <v>224</v>
      </c>
      <c r="AH233" s="106" t="s">
        <v>121</v>
      </c>
      <c r="AI233" s="110" t="s">
        <v>121</v>
      </c>
      <c r="AJ233" s="98" t="s">
        <v>226</v>
      </c>
      <c r="AK233" s="98" t="s">
        <v>227</v>
      </c>
      <c r="AL233" s="98" t="s">
        <v>225</v>
      </c>
    </row>
    <row r="234" spans="1:38" ht="30" customHeight="1">
      <c r="A234" s="98" t="s">
        <v>118</v>
      </c>
      <c r="B234" s="98" t="s">
        <v>119</v>
      </c>
      <c r="C234" s="98" t="s">
        <v>122</v>
      </c>
      <c r="D234" s="98" t="s">
        <v>152</v>
      </c>
      <c r="E234" s="98" t="s">
        <v>1377</v>
      </c>
      <c r="F234" s="98" t="s">
        <v>203</v>
      </c>
      <c r="G234" s="98" t="s">
        <v>197</v>
      </c>
      <c r="H234" s="98" t="s">
        <v>36</v>
      </c>
      <c r="I234" s="98" t="s">
        <v>37</v>
      </c>
      <c r="J234" s="98" t="s">
        <v>36</v>
      </c>
      <c r="K234" s="115">
        <v>40544</v>
      </c>
      <c r="L234" s="115" t="s">
        <v>41</v>
      </c>
      <c r="M234" s="100">
        <v>4</v>
      </c>
      <c r="N234" s="74">
        <f t="shared" si="7"/>
        <v>4</v>
      </c>
      <c r="O234" s="107">
        <v>40908</v>
      </c>
      <c r="P234" s="98" t="s">
        <v>48</v>
      </c>
      <c r="Q234" s="100">
        <f>IF(P234="",1,(VLOOKUP(P234,LOOKUP!$A$16:$B$21,2,FALSE)))</f>
        <v>4</v>
      </c>
      <c r="R234" s="74">
        <f t="shared" si="6"/>
        <v>4</v>
      </c>
      <c r="S234" s="108">
        <v>86</v>
      </c>
      <c r="T234" s="108">
        <v>86</v>
      </c>
      <c r="U234" s="108">
        <v>28</v>
      </c>
      <c r="V234" s="108">
        <v>13</v>
      </c>
      <c r="X234" s="114">
        <v>41</v>
      </c>
      <c r="Y234" s="114"/>
      <c r="Z234" s="108"/>
      <c r="AB234" s="98" t="s">
        <v>219</v>
      </c>
      <c r="AC234" s="109"/>
      <c r="AE234" s="108"/>
      <c r="AF234" s="108"/>
      <c r="AG234" s="98" t="s">
        <v>224</v>
      </c>
      <c r="AH234" s="106" t="s">
        <v>121</v>
      </c>
      <c r="AI234" s="110" t="s">
        <v>121</v>
      </c>
      <c r="AJ234" s="98" t="s">
        <v>226</v>
      </c>
      <c r="AK234" s="98" t="s">
        <v>227</v>
      </c>
      <c r="AL234" s="98" t="s">
        <v>225</v>
      </c>
    </row>
    <row r="235" spans="1:38" ht="30" customHeight="1">
      <c r="A235" s="98" t="s">
        <v>118</v>
      </c>
      <c r="B235" s="98" t="s">
        <v>119</v>
      </c>
      <c r="C235" s="98" t="s">
        <v>122</v>
      </c>
      <c r="D235" s="98" t="s">
        <v>153</v>
      </c>
      <c r="E235" s="98" t="s">
        <v>1377</v>
      </c>
      <c r="F235" s="98" t="s">
        <v>153</v>
      </c>
      <c r="G235" s="98" t="s">
        <v>171</v>
      </c>
      <c r="H235" s="98" t="s">
        <v>36</v>
      </c>
      <c r="I235" s="98" t="s">
        <v>37</v>
      </c>
      <c r="J235" s="98" t="s">
        <v>36</v>
      </c>
      <c r="K235" s="115">
        <v>40544</v>
      </c>
      <c r="L235" s="115" t="s">
        <v>41</v>
      </c>
      <c r="M235" s="100">
        <v>4</v>
      </c>
      <c r="N235" s="74">
        <f t="shared" si="7"/>
        <v>4</v>
      </c>
      <c r="O235" s="107">
        <v>40908</v>
      </c>
      <c r="P235" s="98" t="s">
        <v>48</v>
      </c>
      <c r="Q235" s="100">
        <f>IF(P235="",1,(VLOOKUP(P235,LOOKUP!$A$16:$B$21,2,FALSE)))</f>
        <v>4</v>
      </c>
      <c r="R235" s="74">
        <f t="shared" si="6"/>
        <v>4</v>
      </c>
      <c r="S235" s="108">
        <v>52</v>
      </c>
      <c r="T235" s="108">
        <v>52</v>
      </c>
      <c r="U235" s="108">
        <v>20</v>
      </c>
      <c r="V235" s="108">
        <v>7</v>
      </c>
      <c r="X235" s="114">
        <v>27</v>
      </c>
      <c r="Y235" s="114"/>
      <c r="Z235" s="108"/>
      <c r="AB235" s="98" t="s">
        <v>219</v>
      </c>
      <c r="AC235" s="109"/>
      <c r="AE235" s="108"/>
      <c r="AF235" s="108"/>
      <c r="AG235" s="98" t="s">
        <v>224</v>
      </c>
      <c r="AH235" s="106" t="s">
        <v>121</v>
      </c>
      <c r="AI235" s="110" t="s">
        <v>121</v>
      </c>
      <c r="AJ235" s="98" t="s">
        <v>226</v>
      </c>
      <c r="AK235" s="98" t="s">
        <v>227</v>
      </c>
      <c r="AL235" s="98" t="s">
        <v>225</v>
      </c>
    </row>
    <row r="236" spans="1:38" ht="30" customHeight="1">
      <c r="A236" s="98" t="s">
        <v>118</v>
      </c>
      <c r="B236" s="98" t="s">
        <v>119</v>
      </c>
      <c r="C236" s="98" t="s">
        <v>122</v>
      </c>
      <c r="D236" s="98" t="s">
        <v>154</v>
      </c>
      <c r="E236" s="98" t="s">
        <v>1377</v>
      </c>
      <c r="G236" s="98" t="s">
        <v>185</v>
      </c>
      <c r="H236" s="98" t="s">
        <v>36</v>
      </c>
      <c r="I236" s="98" t="s">
        <v>37</v>
      </c>
      <c r="J236" s="98" t="s">
        <v>36</v>
      </c>
      <c r="K236" s="115">
        <v>40544</v>
      </c>
      <c r="L236" s="115" t="s">
        <v>41</v>
      </c>
      <c r="M236" s="100">
        <v>4</v>
      </c>
      <c r="N236" s="74">
        <f t="shared" si="7"/>
        <v>4</v>
      </c>
      <c r="O236" s="107">
        <v>40908</v>
      </c>
      <c r="P236" s="98" t="s">
        <v>48</v>
      </c>
      <c r="Q236" s="100">
        <f>IF(P236="",1,(VLOOKUP(P236,LOOKUP!$A$16:$B$21,2,FALSE)))</f>
        <v>4</v>
      </c>
      <c r="R236" s="74">
        <f t="shared" si="6"/>
        <v>4</v>
      </c>
      <c r="S236" s="108">
        <v>25</v>
      </c>
      <c r="T236" s="108">
        <v>25</v>
      </c>
      <c r="U236" s="108">
        <v>8</v>
      </c>
      <c r="V236" s="108">
        <v>3</v>
      </c>
      <c r="X236" s="114">
        <v>11</v>
      </c>
      <c r="Y236" s="114"/>
      <c r="Z236" s="108"/>
      <c r="AB236" s="98" t="s">
        <v>219</v>
      </c>
      <c r="AC236" s="109"/>
      <c r="AE236" s="108"/>
      <c r="AF236" s="108"/>
      <c r="AG236" s="98" t="s">
        <v>224</v>
      </c>
      <c r="AH236" s="106" t="s">
        <v>121</v>
      </c>
      <c r="AI236" s="110" t="s">
        <v>121</v>
      </c>
      <c r="AJ236" s="98" t="s">
        <v>226</v>
      </c>
      <c r="AK236" s="98" t="s">
        <v>227</v>
      </c>
      <c r="AL236" s="98" t="s">
        <v>225</v>
      </c>
    </row>
    <row r="237" spans="1:38" ht="30" customHeight="1">
      <c r="A237" s="98" t="s">
        <v>118</v>
      </c>
      <c r="B237" s="98" t="s">
        <v>119</v>
      </c>
      <c r="C237" s="98" t="s">
        <v>122</v>
      </c>
      <c r="D237" s="98" t="s">
        <v>155</v>
      </c>
      <c r="E237" s="98" t="s">
        <v>1377</v>
      </c>
      <c r="G237" s="98" t="s">
        <v>180</v>
      </c>
      <c r="H237" s="98" t="s">
        <v>36</v>
      </c>
      <c r="I237" s="98" t="s">
        <v>37</v>
      </c>
      <c r="J237" s="98" t="s">
        <v>36</v>
      </c>
      <c r="K237" s="115">
        <v>40544</v>
      </c>
      <c r="L237" s="115" t="s">
        <v>41</v>
      </c>
      <c r="M237" s="100">
        <v>4</v>
      </c>
      <c r="N237" s="74">
        <f t="shared" si="7"/>
        <v>4</v>
      </c>
      <c r="O237" s="107">
        <v>40908</v>
      </c>
      <c r="P237" s="98" t="s">
        <v>48</v>
      </c>
      <c r="Q237" s="100">
        <f>IF(P237="",1,(VLOOKUP(P237,LOOKUP!$A$16:$B$21,2,FALSE)))</f>
        <v>4</v>
      </c>
      <c r="R237" s="74">
        <f t="shared" si="6"/>
        <v>4</v>
      </c>
      <c r="S237" s="108">
        <v>3</v>
      </c>
      <c r="T237" s="108">
        <v>3</v>
      </c>
      <c r="U237" s="108">
        <v>1</v>
      </c>
      <c r="V237" s="108"/>
      <c r="X237" s="108">
        <v>1</v>
      </c>
      <c r="Y237" s="114"/>
      <c r="Z237" s="108"/>
      <c r="AB237" s="98" t="s">
        <v>219</v>
      </c>
      <c r="AC237" s="109"/>
      <c r="AE237" s="108"/>
      <c r="AF237" s="108"/>
      <c r="AG237" s="98" t="s">
        <v>224</v>
      </c>
      <c r="AH237" s="106" t="s">
        <v>121</v>
      </c>
      <c r="AI237" s="110" t="s">
        <v>121</v>
      </c>
      <c r="AJ237" s="98" t="s">
        <v>226</v>
      </c>
      <c r="AK237" s="98" t="s">
        <v>227</v>
      </c>
      <c r="AL237" s="98" t="s">
        <v>225</v>
      </c>
    </row>
    <row r="238" spans="1:38" ht="30" customHeight="1">
      <c r="A238" s="98" t="s">
        <v>118</v>
      </c>
      <c r="B238" s="98" t="s">
        <v>119</v>
      </c>
      <c r="C238" s="98" t="s">
        <v>122</v>
      </c>
      <c r="D238" s="98" t="s">
        <v>156</v>
      </c>
      <c r="E238" s="98" t="s">
        <v>1377</v>
      </c>
      <c r="G238" s="98" t="s">
        <v>173</v>
      </c>
      <c r="H238" s="98" t="s">
        <v>36</v>
      </c>
      <c r="I238" s="98" t="s">
        <v>37</v>
      </c>
      <c r="J238" s="98" t="s">
        <v>36</v>
      </c>
      <c r="K238" s="115">
        <v>40544</v>
      </c>
      <c r="L238" s="115" t="s">
        <v>41</v>
      </c>
      <c r="M238" s="100">
        <v>4</v>
      </c>
      <c r="N238" s="74">
        <f t="shared" si="7"/>
        <v>4</v>
      </c>
      <c r="O238" s="107">
        <v>40908</v>
      </c>
      <c r="P238" s="98" t="s">
        <v>48</v>
      </c>
      <c r="Q238" s="100">
        <f>IF(P238="",1,(VLOOKUP(P238,LOOKUP!$A$16:$B$21,2,FALSE)))</f>
        <v>4</v>
      </c>
      <c r="R238" s="74">
        <f t="shared" si="6"/>
        <v>4</v>
      </c>
      <c r="S238" s="108">
        <v>71</v>
      </c>
      <c r="T238" s="108">
        <v>71</v>
      </c>
      <c r="U238" s="108">
        <v>19</v>
      </c>
      <c r="V238" s="108">
        <v>12</v>
      </c>
      <c r="X238" s="114">
        <v>31</v>
      </c>
      <c r="Y238" s="114"/>
      <c r="Z238" s="108"/>
      <c r="AB238" s="98" t="s">
        <v>219</v>
      </c>
      <c r="AC238" s="109"/>
      <c r="AE238" s="108"/>
      <c r="AF238" s="108"/>
      <c r="AG238" s="98" t="s">
        <v>224</v>
      </c>
      <c r="AH238" s="106" t="s">
        <v>121</v>
      </c>
      <c r="AI238" s="110" t="s">
        <v>121</v>
      </c>
      <c r="AJ238" s="98" t="s">
        <v>226</v>
      </c>
      <c r="AK238" s="98" t="s">
        <v>227</v>
      </c>
      <c r="AL238" s="98" t="s">
        <v>225</v>
      </c>
    </row>
    <row r="239" spans="1:38" ht="30" customHeight="1">
      <c r="A239" s="98" t="s">
        <v>118</v>
      </c>
      <c r="B239" s="98" t="s">
        <v>119</v>
      </c>
      <c r="C239" s="98" t="s">
        <v>122</v>
      </c>
      <c r="D239" s="98" t="s">
        <v>157</v>
      </c>
      <c r="E239" s="98" t="s">
        <v>1377</v>
      </c>
      <c r="F239" s="98" t="s">
        <v>157</v>
      </c>
      <c r="G239" s="98" t="s">
        <v>195</v>
      </c>
      <c r="H239" s="98" t="s">
        <v>36</v>
      </c>
      <c r="I239" s="98" t="s">
        <v>37</v>
      </c>
      <c r="J239" s="98" t="s">
        <v>36</v>
      </c>
      <c r="K239" s="115">
        <v>40544</v>
      </c>
      <c r="L239" s="115" t="s">
        <v>41</v>
      </c>
      <c r="M239" s="100">
        <v>4</v>
      </c>
      <c r="N239" s="74">
        <f t="shared" si="7"/>
        <v>4</v>
      </c>
      <c r="O239" s="107">
        <v>40908</v>
      </c>
      <c r="P239" s="98" t="s">
        <v>48</v>
      </c>
      <c r="Q239" s="100">
        <f>IF(P239="",1,(VLOOKUP(P239,LOOKUP!$A$16:$B$21,2,FALSE)))</f>
        <v>4</v>
      </c>
      <c r="R239" s="74">
        <f t="shared" si="6"/>
        <v>4</v>
      </c>
      <c r="S239" s="108">
        <v>25</v>
      </c>
      <c r="T239" s="108">
        <v>25</v>
      </c>
      <c r="U239" s="108">
        <v>7</v>
      </c>
      <c r="V239" s="108">
        <v>7</v>
      </c>
      <c r="X239" s="114">
        <v>14</v>
      </c>
      <c r="Y239" s="114"/>
      <c r="Z239" s="108"/>
      <c r="AB239" s="98" t="s">
        <v>219</v>
      </c>
      <c r="AC239" s="109"/>
      <c r="AE239" s="108"/>
      <c r="AF239" s="108"/>
      <c r="AG239" s="98" t="s">
        <v>224</v>
      </c>
      <c r="AH239" s="106" t="s">
        <v>121</v>
      </c>
      <c r="AI239" s="110" t="s">
        <v>121</v>
      </c>
      <c r="AJ239" s="98" t="s">
        <v>226</v>
      </c>
      <c r="AK239" s="98" t="s">
        <v>227</v>
      </c>
      <c r="AL239" s="98" t="s">
        <v>225</v>
      </c>
    </row>
    <row r="240" spans="1:38" ht="30" customHeight="1">
      <c r="A240" s="98" t="s">
        <v>118</v>
      </c>
      <c r="B240" s="98" t="s">
        <v>119</v>
      </c>
      <c r="C240" s="98" t="s">
        <v>122</v>
      </c>
      <c r="D240" s="98" t="s">
        <v>158</v>
      </c>
      <c r="E240" s="98" t="s">
        <v>1377</v>
      </c>
      <c r="F240" s="98" t="s">
        <v>158</v>
      </c>
      <c r="G240" s="98" t="s">
        <v>185</v>
      </c>
      <c r="H240" s="98" t="s">
        <v>36</v>
      </c>
      <c r="I240" s="98" t="s">
        <v>37</v>
      </c>
      <c r="J240" s="98" t="s">
        <v>36</v>
      </c>
      <c r="K240" s="115">
        <v>41640</v>
      </c>
      <c r="L240" s="115" t="s">
        <v>41</v>
      </c>
      <c r="M240" s="100">
        <v>4</v>
      </c>
      <c r="N240" s="74">
        <f t="shared" si="7"/>
        <v>4</v>
      </c>
      <c r="O240" s="115">
        <v>42004</v>
      </c>
      <c r="P240" s="98" t="s">
        <v>48</v>
      </c>
      <c r="Q240" s="100">
        <f>IF(P240="",1,(VLOOKUP(P240,LOOKUP!$A$16:$B$21,2,FALSE)))</f>
        <v>4</v>
      </c>
      <c r="R240" s="74">
        <f t="shared" si="6"/>
        <v>4</v>
      </c>
      <c r="S240" s="108">
        <v>6</v>
      </c>
      <c r="T240" s="108">
        <v>6</v>
      </c>
      <c r="U240" s="108"/>
      <c r="V240" s="108">
        <v>6</v>
      </c>
      <c r="X240" s="108">
        <v>6</v>
      </c>
      <c r="Y240" s="114"/>
      <c r="Z240" s="108"/>
      <c r="AB240" s="98" t="s">
        <v>219</v>
      </c>
      <c r="AC240" s="109"/>
      <c r="AE240" s="108"/>
      <c r="AF240" s="108"/>
      <c r="AG240" s="98" t="s">
        <v>224</v>
      </c>
      <c r="AH240" s="106" t="s">
        <v>121</v>
      </c>
      <c r="AI240" s="110" t="s">
        <v>121</v>
      </c>
      <c r="AJ240" s="98" t="s">
        <v>226</v>
      </c>
      <c r="AK240" s="98" t="s">
        <v>227</v>
      </c>
      <c r="AL240" s="98" t="s">
        <v>225</v>
      </c>
    </row>
    <row r="241" spans="1:38" ht="30" customHeight="1">
      <c r="A241" s="98" t="s">
        <v>118</v>
      </c>
      <c r="B241" s="98" t="s">
        <v>119</v>
      </c>
      <c r="C241" s="98" t="s">
        <v>122</v>
      </c>
      <c r="D241" s="98" t="s">
        <v>159</v>
      </c>
      <c r="E241" s="98" t="s">
        <v>1377</v>
      </c>
      <c r="G241" s="98" t="s">
        <v>183</v>
      </c>
      <c r="H241" s="98" t="s">
        <v>36</v>
      </c>
      <c r="I241" s="98" t="s">
        <v>37</v>
      </c>
      <c r="J241" s="98" t="s">
        <v>36</v>
      </c>
      <c r="K241" s="115">
        <v>40909</v>
      </c>
      <c r="L241" s="115" t="s">
        <v>41</v>
      </c>
      <c r="M241" s="100">
        <v>4</v>
      </c>
      <c r="N241" s="74">
        <f t="shared" si="7"/>
        <v>4</v>
      </c>
      <c r="O241" s="107">
        <v>41274</v>
      </c>
      <c r="P241" s="98" t="s">
        <v>48</v>
      </c>
      <c r="Q241" s="100">
        <f>IF(P241="",1,(VLOOKUP(P241,LOOKUP!$A$16:$B$21,2,FALSE)))</f>
        <v>4</v>
      </c>
      <c r="R241" s="74">
        <f t="shared" si="6"/>
        <v>4</v>
      </c>
      <c r="S241" s="108">
        <v>8</v>
      </c>
      <c r="T241" s="108">
        <v>8</v>
      </c>
      <c r="U241" s="108">
        <v>6</v>
      </c>
      <c r="V241" s="108"/>
      <c r="X241" s="108">
        <v>6</v>
      </c>
      <c r="Y241" s="114"/>
      <c r="Z241" s="108"/>
      <c r="AB241" s="98" t="s">
        <v>219</v>
      </c>
      <c r="AC241" s="109"/>
      <c r="AE241" s="108"/>
      <c r="AF241" s="108"/>
      <c r="AG241" s="98" t="s">
        <v>224</v>
      </c>
      <c r="AH241" s="106" t="s">
        <v>121</v>
      </c>
      <c r="AI241" s="110" t="s">
        <v>121</v>
      </c>
      <c r="AJ241" s="98" t="s">
        <v>226</v>
      </c>
      <c r="AK241" s="98" t="s">
        <v>227</v>
      </c>
      <c r="AL241" s="98" t="s">
        <v>225</v>
      </c>
    </row>
    <row r="242" spans="1:38" ht="30" customHeight="1">
      <c r="A242" s="98" t="s">
        <v>118</v>
      </c>
      <c r="B242" s="98" t="s">
        <v>119</v>
      </c>
      <c r="C242" s="98" t="s">
        <v>122</v>
      </c>
      <c r="D242" s="98" t="s">
        <v>160</v>
      </c>
      <c r="E242" s="98" t="s">
        <v>1377</v>
      </c>
      <c r="F242" s="98" t="s">
        <v>160</v>
      </c>
      <c r="G242" s="98" t="s">
        <v>183</v>
      </c>
      <c r="H242" s="98" t="s">
        <v>36</v>
      </c>
      <c r="I242" s="98" t="s">
        <v>37</v>
      </c>
      <c r="J242" s="98" t="s">
        <v>36</v>
      </c>
      <c r="K242" s="115">
        <v>41275</v>
      </c>
      <c r="L242" s="115" t="s">
        <v>41</v>
      </c>
      <c r="M242" s="100">
        <v>4</v>
      </c>
      <c r="N242" s="74">
        <f t="shared" si="7"/>
        <v>4</v>
      </c>
      <c r="O242" s="115">
        <v>41639</v>
      </c>
      <c r="P242" s="98" t="s">
        <v>48</v>
      </c>
      <c r="Q242" s="100">
        <f>IF(P242="",1,(VLOOKUP(P242,LOOKUP!$A$16:$B$21,2,FALSE)))</f>
        <v>4</v>
      </c>
      <c r="R242" s="74">
        <f t="shared" si="6"/>
        <v>4</v>
      </c>
      <c r="S242" s="108">
        <v>5</v>
      </c>
      <c r="T242" s="108">
        <v>5</v>
      </c>
      <c r="U242" s="108">
        <v>3</v>
      </c>
      <c r="V242" s="108">
        <v>2</v>
      </c>
      <c r="X242" s="108">
        <v>5</v>
      </c>
      <c r="Y242" s="114"/>
      <c r="Z242" s="108"/>
      <c r="AB242" s="98" t="s">
        <v>219</v>
      </c>
      <c r="AC242" s="109"/>
      <c r="AE242" s="108"/>
      <c r="AF242" s="108"/>
      <c r="AG242" s="98" t="s">
        <v>224</v>
      </c>
      <c r="AH242" s="106" t="s">
        <v>121</v>
      </c>
      <c r="AI242" s="110" t="s">
        <v>121</v>
      </c>
      <c r="AJ242" s="98" t="s">
        <v>226</v>
      </c>
      <c r="AK242" s="98" t="s">
        <v>227</v>
      </c>
      <c r="AL242" s="98" t="s">
        <v>225</v>
      </c>
    </row>
    <row r="243" spans="1:38" ht="30" customHeight="1">
      <c r="A243" s="98" t="s">
        <v>118</v>
      </c>
      <c r="B243" s="98" t="s">
        <v>119</v>
      </c>
      <c r="C243" s="98" t="s">
        <v>122</v>
      </c>
      <c r="D243" s="98" t="s">
        <v>161</v>
      </c>
      <c r="E243" s="98" t="s">
        <v>1377</v>
      </c>
      <c r="F243" s="98" t="s">
        <v>161</v>
      </c>
      <c r="G243" s="98" t="s">
        <v>180</v>
      </c>
      <c r="H243" s="98" t="s">
        <v>36</v>
      </c>
      <c r="I243" s="98" t="s">
        <v>37</v>
      </c>
      <c r="J243" s="98" t="s">
        <v>36</v>
      </c>
      <c r="K243" s="115">
        <v>40544</v>
      </c>
      <c r="L243" s="115" t="s">
        <v>41</v>
      </c>
      <c r="M243" s="100">
        <v>4</v>
      </c>
      <c r="N243" s="74">
        <f t="shared" si="7"/>
        <v>4</v>
      </c>
      <c r="O243" s="107">
        <v>40908</v>
      </c>
      <c r="P243" s="98" t="s">
        <v>48</v>
      </c>
      <c r="Q243" s="100">
        <f>IF(P243="",1,(VLOOKUP(P243,LOOKUP!$A$16:$B$21,2,FALSE)))</f>
        <v>4</v>
      </c>
      <c r="R243" s="74">
        <f t="shared" si="6"/>
        <v>4</v>
      </c>
      <c r="S243" s="108">
        <v>67</v>
      </c>
      <c r="T243" s="108">
        <v>67</v>
      </c>
      <c r="U243" s="108">
        <v>12</v>
      </c>
      <c r="V243" s="108">
        <v>11</v>
      </c>
      <c r="X243" s="114">
        <v>23</v>
      </c>
      <c r="Y243" s="114"/>
      <c r="Z243" s="108"/>
      <c r="AB243" s="98" t="s">
        <v>219</v>
      </c>
      <c r="AC243" s="109"/>
      <c r="AE243" s="108"/>
      <c r="AF243" s="108"/>
      <c r="AG243" s="98" t="s">
        <v>224</v>
      </c>
      <c r="AH243" s="106" t="s">
        <v>121</v>
      </c>
      <c r="AI243" s="110" t="s">
        <v>121</v>
      </c>
      <c r="AJ243" s="98" t="s">
        <v>226</v>
      </c>
      <c r="AK243" s="98" t="s">
        <v>227</v>
      </c>
      <c r="AL243" s="98" t="s">
        <v>225</v>
      </c>
    </row>
    <row r="244" spans="1:38" ht="30" customHeight="1">
      <c r="A244" s="98" t="s">
        <v>118</v>
      </c>
      <c r="B244" s="98" t="s">
        <v>119</v>
      </c>
      <c r="C244" s="98" t="s">
        <v>120</v>
      </c>
      <c r="D244" s="98" t="s">
        <v>121</v>
      </c>
      <c r="E244" s="98" t="s">
        <v>1376</v>
      </c>
      <c r="G244" s="98" t="s">
        <v>121</v>
      </c>
      <c r="H244" s="98" t="s">
        <v>1875</v>
      </c>
      <c r="I244" s="98" t="s">
        <v>37</v>
      </c>
      <c r="J244" s="98" t="s">
        <v>1875</v>
      </c>
      <c r="K244" s="109" t="s">
        <v>121</v>
      </c>
      <c r="L244" s="109" t="s">
        <v>41</v>
      </c>
      <c r="M244" s="100">
        <v>4</v>
      </c>
      <c r="N244" s="74">
        <f t="shared" si="7"/>
        <v>4</v>
      </c>
      <c r="O244" s="109" t="s">
        <v>121</v>
      </c>
      <c r="P244" s="98" t="s">
        <v>48</v>
      </c>
      <c r="Q244" s="100">
        <f>IF(P244="",1,(VLOOKUP(P244,LOOKUP!$A$16:$B$21,2,FALSE)))</f>
        <v>4</v>
      </c>
      <c r="R244" s="74">
        <f t="shared" si="6"/>
        <v>4</v>
      </c>
      <c r="S244" s="108"/>
      <c r="T244" s="108"/>
      <c r="U244" s="108">
        <v>141.65</v>
      </c>
      <c r="V244" s="108"/>
      <c r="X244" s="114">
        <v>141.65</v>
      </c>
      <c r="Y244" s="114"/>
      <c r="Z244" s="108"/>
      <c r="AB244" s="98" t="s">
        <v>219</v>
      </c>
      <c r="AC244" s="109"/>
      <c r="AD244" s="102" t="s">
        <v>43</v>
      </c>
      <c r="AE244" s="108"/>
      <c r="AF244" s="108"/>
      <c r="AG244" s="98" t="s">
        <v>220</v>
      </c>
      <c r="AH244" s="106" t="s">
        <v>121</v>
      </c>
      <c r="AI244" s="110" t="s">
        <v>121</v>
      </c>
      <c r="AJ244" s="98" t="s">
        <v>228</v>
      </c>
      <c r="AK244" s="98" t="s">
        <v>227</v>
      </c>
      <c r="AL244" s="98" t="s">
        <v>229</v>
      </c>
    </row>
    <row r="245" spans="1:38" ht="30" customHeight="1">
      <c r="A245" s="98" t="s">
        <v>118</v>
      </c>
      <c r="B245" s="98" t="s">
        <v>119</v>
      </c>
      <c r="C245" s="98" t="s">
        <v>120</v>
      </c>
      <c r="D245" s="98" t="s">
        <v>121</v>
      </c>
      <c r="E245" s="98" t="s">
        <v>1376</v>
      </c>
      <c r="G245" s="98" t="s">
        <v>121</v>
      </c>
      <c r="H245" s="98" t="s">
        <v>1875</v>
      </c>
      <c r="I245" s="98" t="s">
        <v>37</v>
      </c>
      <c r="J245" s="98" t="s">
        <v>1875</v>
      </c>
      <c r="K245" s="109" t="s">
        <v>121</v>
      </c>
      <c r="L245" s="109" t="s">
        <v>41</v>
      </c>
      <c r="M245" s="100">
        <v>4</v>
      </c>
      <c r="N245" s="74">
        <f t="shared" si="7"/>
        <v>4</v>
      </c>
      <c r="O245" s="109" t="s">
        <v>121</v>
      </c>
      <c r="P245" s="98" t="s">
        <v>48</v>
      </c>
      <c r="Q245" s="100">
        <f>IF(P245="",1,(VLOOKUP(P245,LOOKUP!$A$16:$B$21,2,FALSE)))</f>
        <v>4</v>
      </c>
      <c r="R245" s="74">
        <f t="shared" si="6"/>
        <v>4</v>
      </c>
      <c r="S245" s="108"/>
      <c r="T245" s="108"/>
      <c r="U245" s="108">
        <v>123.09</v>
      </c>
      <c r="V245" s="108"/>
      <c r="X245" s="108">
        <v>123.09</v>
      </c>
      <c r="Y245" s="114"/>
      <c r="Z245" s="108"/>
      <c r="AB245" s="98" t="s">
        <v>219</v>
      </c>
      <c r="AC245" s="109"/>
      <c r="AD245" s="102" t="s">
        <v>43</v>
      </c>
      <c r="AE245" s="108"/>
      <c r="AF245" s="108"/>
      <c r="AG245" s="98" t="s">
        <v>220</v>
      </c>
      <c r="AH245" s="106" t="s">
        <v>121</v>
      </c>
      <c r="AI245" s="110" t="s">
        <v>121</v>
      </c>
      <c r="AJ245" s="98" t="s">
        <v>228</v>
      </c>
      <c r="AK245" s="98" t="s">
        <v>227</v>
      </c>
      <c r="AL245" s="98" t="s">
        <v>229</v>
      </c>
    </row>
    <row r="246" spans="1:38" ht="30" customHeight="1">
      <c r="A246" s="98" t="s">
        <v>118</v>
      </c>
      <c r="B246" s="98" t="s">
        <v>119</v>
      </c>
      <c r="C246" s="98" t="s">
        <v>120</v>
      </c>
      <c r="D246" s="98" t="s">
        <v>121</v>
      </c>
      <c r="E246" s="98" t="s">
        <v>1376</v>
      </c>
      <c r="G246" s="98" t="s">
        <v>121</v>
      </c>
      <c r="H246" s="98" t="s">
        <v>1875</v>
      </c>
      <c r="I246" s="98" t="s">
        <v>37</v>
      </c>
      <c r="J246" s="98" t="s">
        <v>1875</v>
      </c>
      <c r="K246" s="109" t="s">
        <v>121</v>
      </c>
      <c r="L246" s="109" t="s">
        <v>41</v>
      </c>
      <c r="M246" s="100">
        <v>4</v>
      </c>
      <c r="N246" s="74">
        <f t="shared" si="7"/>
        <v>4</v>
      </c>
      <c r="O246" s="109" t="s">
        <v>121</v>
      </c>
      <c r="P246" s="98" t="s">
        <v>48</v>
      </c>
      <c r="Q246" s="100">
        <f>IF(P246="",1,(VLOOKUP(P246,LOOKUP!$A$16:$B$21,2,FALSE)))</f>
        <v>4</v>
      </c>
      <c r="R246" s="74">
        <f t="shared" si="6"/>
        <v>4</v>
      </c>
      <c r="S246" s="108"/>
      <c r="T246" s="108"/>
      <c r="U246" s="108">
        <v>71.900000000000006</v>
      </c>
      <c r="V246" s="108"/>
      <c r="X246" s="108">
        <v>71.900000000000006</v>
      </c>
      <c r="Y246" s="114"/>
      <c r="Z246" s="108"/>
      <c r="AB246" s="98" t="s">
        <v>219</v>
      </c>
      <c r="AC246" s="109"/>
      <c r="AD246" s="102" t="s">
        <v>43</v>
      </c>
      <c r="AE246" s="108"/>
      <c r="AF246" s="108"/>
      <c r="AG246" s="98" t="s">
        <v>220</v>
      </c>
      <c r="AH246" s="106" t="s">
        <v>121</v>
      </c>
      <c r="AI246" s="110" t="s">
        <v>121</v>
      </c>
      <c r="AJ246" s="98" t="s">
        <v>228</v>
      </c>
      <c r="AK246" s="98" t="s">
        <v>227</v>
      </c>
      <c r="AL246" s="98" t="s">
        <v>229</v>
      </c>
    </row>
    <row r="247" spans="1:38" ht="30" customHeight="1">
      <c r="A247" s="98" t="s">
        <v>118</v>
      </c>
      <c r="B247" s="98" t="s">
        <v>119</v>
      </c>
      <c r="C247" s="98" t="s">
        <v>120</v>
      </c>
      <c r="D247" s="98" t="s">
        <v>121</v>
      </c>
      <c r="E247" s="98" t="s">
        <v>1376</v>
      </c>
      <c r="G247" s="98" t="s">
        <v>171</v>
      </c>
      <c r="H247" s="98" t="s">
        <v>1875</v>
      </c>
      <c r="I247" s="98" t="s">
        <v>37</v>
      </c>
      <c r="J247" s="98" t="s">
        <v>1875</v>
      </c>
      <c r="K247" s="109" t="s">
        <v>121</v>
      </c>
      <c r="L247" s="109" t="s">
        <v>41</v>
      </c>
      <c r="M247" s="100">
        <v>4</v>
      </c>
      <c r="N247" s="74">
        <f t="shared" si="7"/>
        <v>4</v>
      </c>
      <c r="O247" s="109" t="s">
        <v>121</v>
      </c>
      <c r="P247" s="98" t="s">
        <v>48</v>
      </c>
      <c r="Q247" s="100">
        <f>IF(P247="",1,(VLOOKUP(P247,LOOKUP!$A$16:$B$21,2,FALSE)))</f>
        <v>4</v>
      </c>
      <c r="R247" s="74">
        <f t="shared" ref="R247:R263" si="8">Q247</f>
        <v>4</v>
      </c>
      <c r="S247" s="108"/>
      <c r="T247" s="108"/>
      <c r="U247" s="108">
        <v>71.650000000000006</v>
      </c>
      <c r="V247" s="108"/>
      <c r="X247" s="108">
        <v>71.650000000000006</v>
      </c>
      <c r="Y247" s="114"/>
      <c r="Z247" s="108"/>
      <c r="AB247" s="98" t="s">
        <v>219</v>
      </c>
      <c r="AC247" s="109"/>
      <c r="AD247" s="102" t="s">
        <v>43</v>
      </c>
      <c r="AE247" s="108"/>
      <c r="AF247" s="108"/>
      <c r="AG247" s="98" t="s">
        <v>220</v>
      </c>
      <c r="AH247" s="106" t="s">
        <v>121</v>
      </c>
      <c r="AI247" s="110" t="s">
        <v>121</v>
      </c>
      <c r="AJ247" s="98" t="s">
        <v>228</v>
      </c>
      <c r="AK247" s="98" t="s">
        <v>227</v>
      </c>
      <c r="AL247" s="98" t="s">
        <v>229</v>
      </c>
    </row>
    <row r="248" spans="1:38" ht="30" customHeight="1">
      <c r="A248" s="98" t="s">
        <v>118</v>
      </c>
      <c r="B248" s="98" t="s">
        <v>119</v>
      </c>
      <c r="C248" s="98" t="s">
        <v>120</v>
      </c>
      <c r="D248" s="98" t="s">
        <v>121</v>
      </c>
      <c r="E248" s="98" t="s">
        <v>1376</v>
      </c>
      <c r="G248" s="98" t="s">
        <v>121</v>
      </c>
      <c r="H248" s="98" t="s">
        <v>1875</v>
      </c>
      <c r="I248" s="98" t="s">
        <v>37</v>
      </c>
      <c r="J248" s="98" t="s">
        <v>1875</v>
      </c>
      <c r="K248" s="109" t="s">
        <v>121</v>
      </c>
      <c r="L248" s="109" t="s">
        <v>41</v>
      </c>
      <c r="M248" s="100">
        <v>4</v>
      </c>
      <c r="N248" s="74">
        <f t="shared" si="7"/>
        <v>4</v>
      </c>
      <c r="O248" s="109" t="s">
        <v>121</v>
      </c>
      <c r="P248" s="98" t="s">
        <v>48</v>
      </c>
      <c r="Q248" s="100">
        <f>IF(P248="",1,(VLOOKUP(P248,LOOKUP!$A$16:$B$21,2,FALSE)))</f>
        <v>4</v>
      </c>
      <c r="R248" s="74">
        <f t="shared" si="8"/>
        <v>4</v>
      </c>
      <c r="S248" s="108"/>
      <c r="T248" s="108"/>
      <c r="U248" s="108">
        <v>121.11</v>
      </c>
      <c r="V248" s="108"/>
      <c r="X248" s="108">
        <v>121.11</v>
      </c>
      <c r="Y248" s="114"/>
      <c r="Z248" s="108"/>
      <c r="AB248" s="98" t="s">
        <v>219</v>
      </c>
      <c r="AC248" s="109"/>
      <c r="AD248" s="102" t="s">
        <v>43</v>
      </c>
      <c r="AE248" s="108"/>
      <c r="AF248" s="108"/>
      <c r="AG248" s="98" t="s">
        <v>220</v>
      </c>
      <c r="AH248" s="106" t="s">
        <v>121</v>
      </c>
      <c r="AI248" s="110" t="s">
        <v>121</v>
      </c>
      <c r="AJ248" s="98" t="s">
        <v>228</v>
      </c>
      <c r="AK248" s="98" t="s">
        <v>227</v>
      </c>
      <c r="AL248" s="98" t="s">
        <v>229</v>
      </c>
    </row>
    <row r="249" spans="1:38" ht="30" customHeight="1">
      <c r="A249" s="98" t="s">
        <v>118</v>
      </c>
      <c r="B249" s="98" t="s">
        <v>119</v>
      </c>
      <c r="C249" s="98" t="s">
        <v>120</v>
      </c>
      <c r="D249" s="98" t="s">
        <v>121</v>
      </c>
      <c r="E249" s="98" t="s">
        <v>1376</v>
      </c>
      <c r="G249" s="98" t="s">
        <v>121</v>
      </c>
      <c r="H249" s="98" t="s">
        <v>1875</v>
      </c>
      <c r="I249" s="98" t="s">
        <v>37</v>
      </c>
      <c r="J249" s="98" t="s">
        <v>1875</v>
      </c>
      <c r="K249" s="109" t="s">
        <v>121</v>
      </c>
      <c r="L249" s="109" t="s">
        <v>41</v>
      </c>
      <c r="M249" s="100">
        <v>4</v>
      </c>
      <c r="N249" s="74">
        <f t="shared" si="7"/>
        <v>4</v>
      </c>
      <c r="O249" s="109" t="s">
        <v>121</v>
      </c>
      <c r="P249" s="98" t="s">
        <v>48</v>
      </c>
      <c r="Q249" s="100">
        <f>IF(P249="",1,(VLOOKUP(P249,LOOKUP!$A$16:$B$21,2,FALSE)))</f>
        <v>4</v>
      </c>
      <c r="R249" s="74">
        <f t="shared" si="8"/>
        <v>4</v>
      </c>
      <c r="S249" s="108"/>
      <c r="V249" s="108">
        <v>484.4</v>
      </c>
      <c r="X249" s="108">
        <v>484.4</v>
      </c>
      <c r="Y249" s="114"/>
      <c r="AB249" s="98" t="s">
        <v>219</v>
      </c>
      <c r="AD249" s="102" t="s">
        <v>43</v>
      </c>
      <c r="AE249" s="108"/>
      <c r="AF249" s="108"/>
      <c r="AG249" s="98" t="s">
        <v>220</v>
      </c>
      <c r="AH249" s="106" t="s">
        <v>121</v>
      </c>
      <c r="AI249" s="110" t="s">
        <v>121</v>
      </c>
      <c r="AJ249" s="98" t="s">
        <v>228</v>
      </c>
      <c r="AK249" s="98" t="s">
        <v>227</v>
      </c>
      <c r="AL249" s="98" t="s">
        <v>229</v>
      </c>
    </row>
    <row r="250" spans="1:38" ht="30" customHeight="1">
      <c r="A250" s="98" t="s">
        <v>118</v>
      </c>
      <c r="B250" s="98" t="s">
        <v>119</v>
      </c>
      <c r="C250" s="98" t="s">
        <v>162</v>
      </c>
      <c r="D250" s="98" t="s">
        <v>163</v>
      </c>
      <c r="E250" s="98" t="s">
        <v>1378</v>
      </c>
      <c r="F250" s="98" t="s">
        <v>206</v>
      </c>
      <c r="G250" s="98" t="s">
        <v>35</v>
      </c>
      <c r="H250" s="98" t="s">
        <v>40</v>
      </c>
      <c r="I250" s="98" t="s">
        <v>37</v>
      </c>
      <c r="J250" s="98" t="s">
        <v>40</v>
      </c>
      <c r="K250" s="107">
        <v>39814</v>
      </c>
      <c r="L250" s="107" t="s">
        <v>41</v>
      </c>
      <c r="M250" s="100">
        <v>4</v>
      </c>
      <c r="N250" s="74">
        <f t="shared" si="7"/>
        <v>4</v>
      </c>
      <c r="O250" s="115">
        <v>40543</v>
      </c>
      <c r="P250" s="98" t="s">
        <v>48</v>
      </c>
      <c r="Q250" s="100">
        <f>IF(P250="",1,(VLOOKUP(P250,LOOKUP!$A$16:$B$21,2,FALSE)))</f>
        <v>4</v>
      </c>
      <c r="R250" s="74">
        <f t="shared" si="8"/>
        <v>4</v>
      </c>
      <c r="S250" s="108">
        <v>111</v>
      </c>
      <c r="T250" s="108">
        <v>111</v>
      </c>
      <c r="U250" s="108">
        <v>2.7</v>
      </c>
      <c r="V250" s="108"/>
      <c r="X250" s="108">
        <v>2.7</v>
      </c>
      <c r="Y250" s="114"/>
      <c r="Z250" s="108"/>
      <c r="AA250" s="98" t="s">
        <v>68</v>
      </c>
      <c r="AB250" s="98" t="s">
        <v>69</v>
      </c>
      <c r="AC250" s="109"/>
      <c r="AD250" s="102" t="s">
        <v>73</v>
      </c>
      <c r="AE250" s="108" t="s">
        <v>230</v>
      </c>
      <c r="AF250" s="108" t="s">
        <v>230</v>
      </c>
      <c r="AG250" s="98" t="s">
        <v>231</v>
      </c>
      <c r="AH250" s="106" t="s">
        <v>73</v>
      </c>
      <c r="AI250" s="110" t="s">
        <v>234</v>
      </c>
      <c r="AJ250" s="98" t="s">
        <v>235</v>
      </c>
      <c r="AK250" s="98" t="s">
        <v>232</v>
      </c>
      <c r="AL250" s="98" t="s">
        <v>233</v>
      </c>
    </row>
    <row r="251" spans="1:38" ht="30" customHeight="1">
      <c r="A251" s="98" t="s">
        <v>118</v>
      </c>
      <c r="B251" s="98" t="s">
        <v>119</v>
      </c>
      <c r="C251" s="98" t="s">
        <v>162</v>
      </c>
      <c r="D251" s="98" t="s">
        <v>164</v>
      </c>
      <c r="E251" s="98" t="s">
        <v>1378</v>
      </c>
      <c r="F251" s="98" t="s">
        <v>187</v>
      </c>
      <c r="G251" s="98" t="s">
        <v>180</v>
      </c>
      <c r="H251" s="98" t="s">
        <v>40</v>
      </c>
      <c r="I251" s="98" t="s">
        <v>37</v>
      </c>
      <c r="J251" s="98" t="s">
        <v>40</v>
      </c>
      <c r="K251" s="115">
        <v>40909</v>
      </c>
      <c r="L251" s="115" t="s">
        <v>41</v>
      </c>
      <c r="M251" s="100">
        <v>4</v>
      </c>
      <c r="N251" s="74">
        <f t="shared" si="7"/>
        <v>4</v>
      </c>
      <c r="O251" s="115">
        <v>41639</v>
      </c>
      <c r="P251" s="98" t="s">
        <v>48</v>
      </c>
      <c r="Q251" s="100">
        <f>IF(P251="",1,(VLOOKUP(P251,LOOKUP!$A$16:$B$21,2,FALSE)))</f>
        <v>4</v>
      </c>
      <c r="R251" s="74">
        <f t="shared" si="8"/>
        <v>4</v>
      </c>
      <c r="S251" s="108">
        <v>23.02</v>
      </c>
      <c r="T251" s="108">
        <v>23.02</v>
      </c>
      <c r="U251" s="108">
        <v>10.77</v>
      </c>
      <c r="V251" s="108">
        <v>3.19</v>
      </c>
      <c r="X251" s="114">
        <v>13.959999999999999</v>
      </c>
      <c r="Y251" s="114"/>
      <c r="Z251" s="108"/>
      <c r="AA251" s="98" t="s">
        <v>72</v>
      </c>
      <c r="AB251" s="98" t="s">
        <v>69</v>
      </c>
      <c r="AC251" s="98">
        <v>2011</v>
      </c>
      <c r="AE251" s="108">
        <v>2.4</v>
      </c>
      <c r="AF251" s="108">
        <v>6.3</v>
      </c>
      <c r="AG251" s="98" t="s">
        <v>231</v>
      </c>
      <c r="AH251" s="106" t="s">
        <v>73</v>
      </c>
      <c r="AI251" s="110" t="s">
        <v>236</v>
      </c>
      <c r="AJ251" s="98" t="s">
        <v>237</v>
      </c>
      <c r="AK251" s="98" t="s">
        <v>238</v>
      </c>
      <c r="AL251" s="98" t="s">
        <v>233</v>
      </c>
    </row>
    <row r="252" spans="1:38" ht="30" customHeight="1">
      <c r="A252" s="98" t="s">
        <v>118</v>
      </c>
      <c r="B252" s="98" t="s">
        <v>119</v>
      </c>
      <c r="C252" s="98" t="s">
        <v>162</v>
      </c>
      <c r="D252" s="98" t="s">
        <v>165</v>
      </c>
      <c r="E252" s="98" t="s">
        <v>1378</v>
      </c>
      <c r="G252" s="98" t="s">
        <v>183</v>
      </c>
      <c r="H252" s="98" t="s">
        <v>40</v>
      </c>
      <c r="I252" s="98" t="s">
        <v>37</v>
      </c>
      <c r="J252" s="98" t="s">
        <v>40</v>
      </c>
      <c r="K252" s="107">
        <v>39814</v>
      </c>
      <c r="L252" s="107" t="s">
        <v>41</v>
      </c>
      <c r="M252" s="100">
        <v>4</v>
      </c>
      <c r="N252" s="74">
        <f t="shared" si="7"/>
        <v>4</v>
      </c>
      <c r="O252" s="115">
        <v>40178</v>
      </c>
      <c r="P252" s="98" t="s">
        <v>48</v>
      </c>
      <c r="Q252" s="100">
        <f>IF(P252="",1,(VLOOKUP(P252,LOOKUP!$A$16:$B$21,2,FALSE)))</f>
        <v>4</v>
      </c>
      <c r="R252" s="74">
        <f t="shared" si="8"/>
        <v>4</v>
      </c>
      <c r="S252" s="108">
        <v>79.400000000000006</v>
      </c>
      <c r="T252" s="108">
        <v>79.400000000000006</v>
      </c>
      <c r="U252" s="108">
        <v>11.9</v>
      </c>
      <c r="V252" s="108"/>
      <c r="X252" s="108">
        <v>11.9</v>
      </c>
      <c r="Y252" s="114"/>
      <c r="Z252" s="108"/>
      <c r="AA252" s="98" t="s">
        <v>68</v>
      </c>
      <c r="AB252" s="98" t="s">
        <v>69</v>
      </c>
      <c r="AC252" s="109"/>
      <c r="AD252" s="102" t="s">
        <v>73</v>
      </c>
      <c r="AE252" s="108" t="s">
        <v>230</v>
      </c>
      <c r="AF252" s="108" t="s">
        <v>230</v>
      </c>
      <c r="AG252" s="98" t="s">
        <v>231</v>
      </c>
      <c r="AH252" s="106" t="s">
        <v>73</v>
      </c>
      <c r="AI252" s="110" t="s">
        <v>239</v>
      </c>
      <c r="AJ252" s="98" t="s">
        <v>240</v>
      </c>
      <c r="AK252" s="98" t="s">
        <v>232</v>
      </c>
      <c r="AL252" s="98" t="s">
        <v>233</v>
      </c>
    </row>
    <row r="253" spans="1:38" ht="30" customHeight="1">
      <c r="A253" s="98" t="s">
        <v>118</v>
      </c>
      <c r="B253" s="98" t="s">
        <v>119</v>
      </c>
      <c r="C253" s="98" t="s">
        <v>162</v>
      </c>
      <c r="D253" s="98" t="s">
        <v>166</v>
      </c>
      <c r="E253" s="98" t="s">
        <v>1378</v>
      </c>
      <c r="F253" s="98" t="s">
        <v>207</v>
      </c>
      <c r="G253" s="98" t="s">
        <v>208</v>
      </c>
      <c r="H253" s="98" t="s">
        <v>36</v>
      </c>
      <c r="I253" s="98" t="s">
        <v>37</v>
      </c>
      <c r="J253" s="98" t="s">
        <v>40</v>
      </c>
      <c r="K253" s="115">
        <v>40909</v>
      </c>
      <c r="L253" s="115" t="s">
        <v>41</v>
      </c>
      <c r="M253" s="100">
        <v>4</v>
      </c>
      <c r="N253" s="74">
        <f t="shared" si="7"/>
        <v>4</v>
      </c>
      <c r="O253" s="107">
        <v>41274</v>
      </c>
      <c r="P253" s="98" t="s">
        <v>48</v>
      </c>
      <c r="Q253" s="100">
        <f>IF(P253="",1,(VLOOKUP(P253,LOOKUP!$A$16:$B$21,2,FALSE)))</f>
        <v>4</v>
      </c>
      <c r="R253" s="74">
        <f t="shared" si="8"/>
        <v>4</v>
      </c>
      <c r="S253" s="108">
        <v>74.811000000000007</v>
      </c>
      <c r="T253" s="108">
        <v>74.811000000000007</v>
      </c>
      <c r="U253" s="108">
        <v>28.489000000000001</v>
      </c>
      <c r="V253" s="108">
        <v>0.35099999999999998</v>
      </c>
      <c r="X253" s="114">
        <v>28.84</v>
      </c>
      <c r="Y253" s="114"/>
      <c r="Z253" s="108"/>
      <c r="AA253" s="98" t="s">
        <v>72</v>
      </c>
      <c r="AB253" s="98" t="s">
        <v>69</v>
      </c>
      <c r="AC253" s="98">
        <v>2010</v>
      </c>
      <c r="AD253" s="102" t="s">
        <v>73</v>
      </c>
      <c r="AE253" s="108">
        <v>16.2</v>
      </c>
      <c r="AF253" s="108">
        <v>19.5</v>
      </c>
      <c r="AG253" s="98" t="s">
        <v>231</v>
      </c>
      <c r="AH253" s="106" t="s">
        <v>73</v>
      </c>
      <c r="AI253" s="110" t="s">
        <v>241</v>
      </c>
      <c r="AJ253" s="98" t="s">
        <v>242</v>
      </c>
      <c r="AK253" s="98" t="s">
        <v>238</v>
      </c>
      <c r="AL253" s="98" t="s">
        <v>233</v>
      </c>
    </row>
    <row r="254" spans="1:38" ht="30" customHeight="1">
      <c r="A254" s="98" t="s">
        <v>118</v>
      </c>
      <c r="B254" s="98" t="s">
        <v>119</v>
      </c>
      <c r="C254" s="98" t="s">
        <v>162</v>
      </c>
      <c r="D254" s="98" t="s">
        <v>167</v>
      </c>
      <c r="E254" s="98" t="s">
        <v>1376</v>
      </c>
      <c r="F254" s="98" t="s">
        <v>130</v>
      </c>
      <c r="G254" s="98" t="s">
        <v>35</v>
      </c>
      <c r="H254" s="98" t="s">
        <v>36</v>
      </c>
      <c r="I254" s="98" t="s">
        <v>37</v>
      </c>
      <c r="J254" s="98" t="s">
        <v>40</v>
      </c>
      <c r="K254" s="115">
        <v>40909</v>
      </c>
      <c r="L254" s="115" t="s">
        <v>41</v>
      </c>
      <c r="M254" s="100">
        <v>4</v>
      </c>
      <c r="N254" s="74">
        <f t="shared" si="7"/>
        <v>4</v>
      </c>
      <c r="O254" s="107">
        <v>41274</v>
      </c>
      <c r="P254" s="98" t="s">
        <v>48</v>
      </c>
      <c r="Q254" s="100">
        <f>IF(P254="",1,(VLOOKUP(P254,LOOKUP!$A$16:$B$21,2,FALSE)))</f>
        <v>4</v>
      </c>
      <c r="R254" s="74">
        <f t="shared" si="8"/>
        <v>4</v>
      </c>
      <c r="S254" s="108">
        <v>80.599999999999994</v>
      </c>
      <c r="T254" s="108">
        <v>80.600000000000009</v>
      </c>
      <c r="U254" s="108">
        <v>26.742000000000001</v>
      </c>
      <c r="V254" s="108">
        <v>16.058</v>
      </c>
      <c r="W254" s="108">
        <v>11.2</v>
      </c>
      <c r="X254" s="114">
        <v>54</v>
      </c>
      <c r="Y254" s="114"/>
      <c r="Z254" s="108"/>
      <c r="AA254" s="98" t="s">
        <v>72</v>
      </c>
      <c r="AB254" s="98" t="s">
        <v>69</v>
      </c>
      <c r="AC254" s="98">
        <v>2011</v>
      </c>
      <c r="AD254" s="102" t="s">
        <v>73</v>
      </c>
      <c r="AE254" s="108">
        <v>20.900585049133252</v>
      </c>
      <c r="AF254" s="108">
        <v>26.2</v>
      </c>
      <c r="AG254" s="98" t="s">
        <v>231</v>
      </c>
      <c r="AH254" s="106" t="s">
        <v>73</v>
      </c>
      <c r="AI254" s="110" t="s">
        <v>243</v>
      </c>
      <c r="AJ254" s="98" t="s">
        <v>244</v>
      </c>
      <c r="AK254" s="98" t="s">
        <v>238</v>
      </c>
      <c r="AL254" s="98" t="s">
        <v>233</v>
      </c>
    </row>
    <row r="255" spans="1:38" ht="30" customHeight="1">
      <c r="A255" s="98" t="s">
        <v>118</v>
      </c>
      <c r="B255" s="98" t="s">
        <v>119</v>
      </c>
      <c r="C255" s="98" t="s">
        <v>162</v>
      </c>
      <c r="D255" s="98" t="s">
        <v>168</v>
      </c>
      <c r="E255" s="98" t="s">
        <v>1376</v>
      </c>
      <c r="F255" s="98" t="s">
        <v>210</v>
      </c>
      <c r="G255" s="98" t="s">
        <v>171</v>
      </c>
      <c r="H255" s="98" t="s">
        <v>36</v>
      </c>
      <c r="I255" s="98" t="s">
        <v>37</v>
      </c>
      <c r="J255" s="98" t="s">
        <v>40</v>
      </c>
      <c r="K255" s="115">
        <v>40909</v>
      </c>
      <c r="L255" s="115" t="s">
        <v>41</v>
      </c>
      <c r="M255" s="100">
        <v>4</v>
      </c>
      <c r="N255" s="74">
        <f t="shared" si="7"/>
        <v>4</v>
      </c>
      <c r="O255" s="107">
        <v>41274</v>
      </c>
      <c r="P255" s="98" t="s">
        <v>48</v>
      </c>
      <c r="Q255" s="100">
        <f>IF(P255="",1,(VLOOKUP(P255,LOOKUP!$A$16:$B$21,2,FALSE)))</f>
        <v>4</v>
      </c>
      <c r="R255" s="74">
        <f t="shared" si="8"/>
        <v>4</v>
      </c>
      <c r="S255" s="108">
        <v>77.5</v>
      </c>
      <c r="T255" s="108">
        <v>77.5</v>
      </c>
      <c r="U255" s="108">
        <v>37.729999999999997</v>
      </c>
      <c r="V255" s="108">
        <v>20.79</v>
      </c>
      <c r="W255" s="108">
        <v>8.4700000000000006</v>
      </c>
      <c r="X255" s="114">
        <v>66.989999999999995</v>
      </c>
      <c r="Y255" s="114">
        <v>4.53</v>
      </c>
      <c r="Z255" s="108"/>
      <c r="AA255" s="98" t="s">
        <v>72</v>
      </c>
      <c r="AB255" s="98" t="s">
        <v>69</v>
      </c>
      <c r="AC255" s="98">
        <v>2009</v>
      </c>
      <c r="AD255" s="102" t="s">
        <v>73</v>
      </c>
      <c r="AE255" s="108">
        <v>25.3</v>
      </c>
      <c r="AF255" s="108">
        <v>24.7</v>
      </c>
      <c r="AG255" s="98" t="s">
        <v>231</v>
      </c>
      <c r="AH255" s="106" t="s">
        <v>73</v>
      </c>
      <c r="AI255" s="110" t="s">
        <v>246</v>
      </c>
      <c r="AJ255" s="98" t="s">
        <v>247</v>
      </c>
      <c r="AK255" s="98" t="s">
        <v>238</v>
      </c>
      <c r="AL255" s="98" t="s">
        <v>233</v>
      </c>
    </row>
    <row r="256" spans="1:38" ht="30" customHeight="1">
      <c r="A256" s="98" t="s">
        <v>118</v>
      </c>
      <c r="B256" s="98" t="s">
        <v>119</v>
      </c>
      <c r="C256" s="98" t="s">
        <v>162</v>
      </c>
      <c r="D256" s="98" t="s">
        <v>169</v>
      </c>
      <c r="E256" s="98" t="s">
        <v>1376</v>
      </c>
      <c r="F256" s="98" t="s">
        <v>210</v>
      </c>
      <c r="G256" s="98" t="s">
        <v>171</v>
      </c>
      <c r="H256" s="98" t="s">
        <v>40</v>
      </c>
      <c r="I256" s="98" t="s">
        <v>37</v>
      </c>
      <c r="J256" s="98" t="s">
        <v>40</v>
      </c>
      <c r="K256" s="115">
        <v>38718</v>
      </c>
      <c r="L256" s="115" t="s">
        <v>41</v>
      </c>
      <c r="M256" s="100">
        <v>4</v>
      </c>
      <c r="N256" s="74">
        <f t="shared" si="7"/>
        <v>4</v>
      </c>
      <c r="O256" s="115">
        <v>39447</v>
      </c>
      <c r="P256" s="98" t="s">
        <v>48</v>
      </c>
      <c r="Q256" s="100">
        <f>IF(P256="",1,(VLOOKUP(P256,LOOKUP!$A$16:$B$21,2,FALSE)))</f>
        <v>4</v>
      </c>
      <c r="R256" s="74">
        <f t="shared" si="8"/>
        <v>4</v>
      </c>
      <c r="S256" s="108">
        <v>108</v>
      </c>
      <c r="T256" s="108">
        <v>108</v>
      </c>
      <c r="U256" s="108">
        <v>8</v>
      </c>
      <c r="V256" s="108"/>
      <c r="X256" s="108">
        <v>8</v>
      </c>
      <c r="Y256" s="114"/>
      <c r="Z256" s="108"/>
      <c r="AA256" s="98" t="s">
        <v>68</v>
      </c>
      <c r="AB256" s="98" t="s">
        <v>69</v>
      </c>
      <c r="AC256" s="109"/>
      <c r="AD256" s="102" t="s">
        <v>73</v>
      </c>
      <c r="AE256" s="108" t="s">
        <v>230</v>
      </c>
      <c r="AF256" s="108" t="s">
        <v>230</v>
      </c>
      <c r="AG256" s="98" t="s">
        <v>231</v>
      </c>
      <c r="AH256" s="106" t="s">
        <v>73</v>
      </c>
      <c r="AI256" s="110" t="s">
        <v>248</v>
      </c>
      <c r="AJ256" s="98" t="s">
        <v>249</v>
      </c>
      <c r="AK256" s="98" t="s">
        <v>232</v>
      </c>
      <c r="AL256" s="98" t="s">
        <v>233</v>
      </c>
    </row>
    <row r="257" spans="1:38" ht="30" customHeight="1">
      <c r="A257" s="98" t="s">
        <v>118</v>
      </c>
      <c r="B257" s="98" t="s">
        <v>119</v>
      </c>
      <c r="C257" s="98" t="s">
        <v>162</v>
      </c>
      <c r="D257" s="98" t="s">
        <v>1379</v>
      </c>
      <c r="E257" s="98" t="s">
        <v>602</v>
      </c>
      <c r="G257" s="98" t="s">
        <v>180</v>
      </c>
      <c r="H257" s="98" t="s">
        <v>36</v>
      </c>
      <c r="I257" s="98" t="s">
        <v>37</v>
      </c>
      <c r="J257" s="98" t="s">
        <v>40</v>
      </c>
      <c r="K257" s="115">
        <v>38718</v>
      </c>
      <c r="L257" s="115" t="s">
        <v>41</v>
      </c>
      <c r="M257" s="100">
        <v>4</v>
      </c>
      <c r="N257" s="74">
        <f t="shared" si="7"/>
        <v>4</v>
      </c>
      <c r="O257" s="115">
        <v>39082</v>
      </c>
      <c r="P257" s="98" t="s">
        <v>48</v>
      </c>
      <c r="Q257" s="100">
        <f>IF(P257="",1,(VLOOKUP(P257,LOOKUP!$A$16:$B$21,2,FALSE)))</f>
        <v>4</v>
      </c>
      <c r="R257" s="74">
        <f t="shared" si="8"/>
        <v>4</v>
      </c>
      <c r="S257" s="108">
        <v>61</v>
      </c>
      <c r="T257" s="108">
        <v>61</v>
      </c>
      <c r="U257" s="108">
        <v>1.0596502926</v>
      </c>
      <c r="V257" s="108">
        <v>1.0596502926</v>
      </c>
      <c r="X257" s="114">
        <v>2.1193005852</v>
      </c>
      <c r="Y257" s="114">
        <v>5.2982514629999997</v>
      </c>
      <c r="Z257" s="108">
        <v>51.463147366599998</v>
      </c>
      <c r="AA257" s="98" t="s">
        <v>68</v>
      </c>
      <c r="AB257" s="98" t="s">
        <v>69</v>
      </c>
      <c r="AC257" s="109"/>
      <c r="AD257" s="102" t="s">
        <v>73</v>
      </c>
      <c r="AE257" s="108" t="s">
        <v>230</v>
      </c>
      <c r="AF257" s="108" t="s">
        <v>230</v>
      </c>
      <c r="AG257" s="98" t="s">
        <v>231</v>
      </c>
      <c r="AH257" s="106" t="s">
        <v>73</v>
      </c>
      <c r="AI257" s="110" t="s">
        <v>1380</v>
      </c>
      <c r="AJ257" s="98" t="s">
        <v>1381</v>
      </c>
      <c r="AK257" s="98" t="s">
        <v>232</v>
      </c>
      <c r="AL257" s="98" t="s">
        <v>233</v>
      </c>
    </row>
    <row r="258" spans="1:38" ht="30" customHeight="1">
      <c r="A258" s="98" t="s">
        <v>118</v>
      </c>
      <c r="B258" s="98" t="s">
        <v>119</v>
      </c>
      <c r="C258" s="98" t="s">
        <v>162</v>
      </c>
      <c r="D258" s="98" t="s">
        <v>250</v>
      </c>
      <c r="E258" s="98" t="s">
        <v>1378</v>
      </c>
      <c r="G258" s="98" t="s">
        <v>185</v>
      </c>
      <c r="H258" s="98" t="s">
        <v>40</v>
      </c>
      <c r="I258" s="98" t="s">
        <v>37</v>
      </c>
      <c r="J258" s="98" t="s">
        <v>40</v>
      </c>
      <c r="K258" s="115">
        <v>40909</v>
      </c>
      <c r="L258" s="115" t="s">
        <v>41</v>
      </c>
      <c r="M258" s="100">
        <v>4</v>
      </c>
      <c r="N258" s="74">
        <f t="shared" si="7"/>
        <v>4</v>
      </c>
      <c r="O258" s="115">
        <v>41639</v>
      </c>
      <c r="P258" s="98" t="s">
        <v>48</v>
      </c>
      <c r="Q258" s="100">
        <f>IF(P258="",1,(VLOOKUP(P258,LOOKUP!$A$16:$B$21,2,FALSE)))</f>
        <v>4</v>
      </c>
      <c r="R258" s="74">
        <f t="shared" si="8"/>
        <v>4</v>
      </c>
      <c r="S258" s="108">
        <v>44.362000000000002</v>
      </c>
      <c r="T258" s="108">
        <v>44.362000000000002</v>
      </c>
      <c r="U258" s="108">
        <v>20.599</v>
      </c>
      <c r="V258" s="108">
        <v>7.4249999999999998</v>
      </c>
      <c r="X258" s="114">
        <v>28.024000000000001</v>
      </c>
      <c r="Y258" s="114"/>
      <c r="Z258" s="108"/>
      <c r="AA258" s="98" t="s">
        <v>72</v>
      </c>
      <c r="AB258" s="98" t="s">
        <v>69</v>
      </c>
      <c r="AC258" s="98">
        <v>2011</v>
      </c>
      <c r="AD258" s="102" t="s">
        <v>542</v>
      </c>
      <c r="AE258" s="108">
        <v>16.7</v>
      </c>
      <c r="AF258" s="108">
        <v>12.8</v>
      </c>
      <c r="AG258" s="98" t="s">
        <v>231</v>
      </c>
      <c r="AH258" s="106" t="s">
        <v>73</v>
      </c>
      <c r="AI258" s="110" t="s">
        <v>543</v>
      </c>
      <c r="AJ258" s="98" t="s">
        <v>544</v>
      </c>
      <c r="AK258" s="98" t="s">
        <v>238</v>
      </c>
      <c r="AL258" s="98" t="s">
        <v>233</v>
      </c>
    </row>
    <row r="259" spans="1:38" ht="30" customHeight="1">
      <c r="A259" s="98" t="s">
        <v>118</v>
      </c>
      <c r="B259" s="98" t="s">
        <v>119</v>
      </c>
      <c r="C259" s="98" t="s">
        <v>162</v>
      </c>
      <c r="D259" s="98" t="s">
        <v>251</v>
      </c>
      <c r="E259" s="98" t="s">
        <v>183</v>
      </c>
      <c r="G259" s="98" t="s">
        <v>183</v>
      </c>
      <c r="H259" s="98" t="s">
        <v>40</v>
      </c>
      <c r="I259" s="98" t="s">
        <v>37</v>
      </c>
      <c r="J259" s="98" t="s">
        <v>40</v>
      </c>
      <c r="K259" s="115">
        <v>41640</v>
      </c>
      <c r="L259" s="115" t="s">
        <v>174</v>
      </c>
      <c r="M259" s="100">
        <v>2</v>
      </c>
      <c r="N259" s="74">
        <f t="shared" ref="N259:N322" si="9">M259</f>
        <v>2</v>
      </c>
      <c r="O259" s="115">
        <v>42369</v>
      </c>
      <c r="P259" s="98" t="s">
        <v>48</v>
      </c>
      <c r="Q259" s="100">
        <f>IF(P259="",1,(VLOOKUP(P259,LOOKUP!$A$16:$B$21,2,FALSE)))</f>
        <v>4</v>
      </c>
      <c r="R259" s="74">
        <f t="shared" si="8"/>
        <v>4</v>
      </c>
      <c r="S259" s="108">
        <v>50</v>
      </c>
      <c r="T259" s="108">
        <v>50</v>
      </c>
      <c r="U259" s="108"/>
      <c r="V259" s="108"/>
      <c r="X259" s="108">
        <v>0</v>
      </c>
      <c r="Y259" s="114"/>
      <c r="Z259" s="108"/>
      <c r="AA259" s="108" t="s">
        <v>72</v>
      </c>
      <c r="AB259" s="98" t="s">
        <v>69</v>
      </c>
      <c r="AC259" s="98">
        <v>2009</v>
      </c>
      <c r="AD259" s="102" t="s">
        <v>73</v>
      </c>
      <c r="AE259" s="108">
        <v>0</v>
      </c>
      <c r="AF259" s="108">
        <v>0</v>
      </c>
      <c r="AG259" s="98" t="s">
        <v>231</v>
      </c>
      <c r="AH259" s="106" t="s">
        <v>73</v>
      </c>
      <c r="AI259" s="110" t="s">
        <v>545</v>
      </c>
      <c r="AJ259" s="98" t="s">
        <v>546</v>
      </c>
      <c r="AK259" s="98" t="s">
        <v>238</v>
      </c>
      <c r="AL259" s="98" t="s">
        <v>233</v>
      </c>
    </row>
    <row r="260" spans="1:38" ht="30" customHeight="1">
      <c r="A260" s="98" t="s">
        <v>118</v>
      </c>
      <c r="B260" s="98" t="s">
        <v>119</v>
      </c>
      <c r="C260" s="98" t="s">
        <v>162</v>
      </c>
      <c r="D260" s="98" t="s">
        <v>252</v>
      </c>
      <c r="E260" s="98" t="s">
        <v>180</v>
      </c>
      <c r="F260" s="98" t="s">
        <v>440</v>
      </c>
      <c r="G260" s="98" t="s">
        <v>180</v>
      </c>
      <c r="H260" s="98" t="s">
        <v>40</v>
      </c>
      <c r="I260" s="98" t="s">
        <v>37</v>
      </c>
      <c r="J260" s="98" t="s">
        <v>40</v>
      </c>
      <c r="K260" s="115">
        <v>41275</v>
      </c>
      <c r="L260" s="115" t="s">
        <v>41</v>
      </c>
      <c r="M260" s="100">
        <v>4</v>
      </c>
      <c r="N260" s="74">
        <f t="shared" si="9"/>
        <v>4</v>
      </c>
      <c r="O260" s="115">
        <v>42369</v>
      </c>
      <c r="P260" s="98" t="s">
        <v>48</v>
      </c>
      <c r="Q260" s="100">
        <f>IF(P260="",1,(VLOOKUP(P260,LOOKUP!$A$16:$B$21,2,FALSE)))</f>
        <v>4</v>
      </c>
      <c r="R260" s="74">
        <f t="shared" si="8"/>
        <v>4</v>
      </c>
      <c r="S260" s="108">
        <v>67.400000000000006</v>
      </c>
      <c r="T260" s="108">
        <v>67.400000000000006</v>
      </c>
      <c r="U260" s="108"/>
      <c r="V260" s="108"/>
      <c r="X260" s="108">
        <v>0</v>
      </c>
      <c r="Y260" s="114"/>
      <c r="Z260" s="108"/>
      <c r="AA260" s="108" t="s">
        <v>79</v>
      </c>
      <c r="AB260" s="108" t="s">
        <v>69</v>
      </c>
      <c r="AC260" s="98">
        <v>2011</v>
      </c>
      <c r="AD260" s="102" t="s">
        <v>73</v>
      </c>
      <c r="AE260" s="108">
        <v>0</v>
      </c>
      <c r="AF260" s="108">
        <v>0</v>
      </c>
      <c r="AG260" s="98" t="s">
        <v>231</v>
      </c>
      <c r="AH260" s="106" t="s">
        <v>73</v>
      </c>
      <c r="AI260" s="110" t="s">
        <v>547</v>
      </c>
      <c r="AJ260" s="98" t="s">
        <v>548</v>
      </c>
      <c r="AK260" s="98" t="s">
        <v>238</v>
      </c>
      <c r="AL260" s="98" t="s">
        <v>233</v>
      </c>
    </row>
    <row r="261" spans="1:38" ht="30" customHeight="1">
      <c r="A261" s="98" t="s">
        <v>118</v>
      </c>
      <c r="B261" s="98" t="s">
        <v>119</v>
      </c>
      <c r="C261" s="98" t="s">
        <v>162</v>
      </c>
      <c r="D261" s="98" t="s">
        <v>253</v>
      </c>
      <c r="E261" s="98" t="s">
        <v>183</v>
      </c>
      <c r="F261" s="98" t="s">
        <v>441</v>
      </c>
      <c r="G261" s="98" t="s">
        <v>183</v>
      </c>
      <c r="H261" s="98" t="s">
        <v>40</v>
      </c>
      <c r="I261" s="98" t="s">
        <v>37</v>
      </c>
      <c r="J261" s="98" t="s">
        <v>40</v>
      </c>
      <c r="K261" s="115">
        <v>41275</v>
      </c>
      <c r="L261" s="115" t="s">
        <v>41</v>
      </c>
      <c r="M261" s="100">
        <v>4</v>
      </c>
      <c r="N261" s="74">
        <f t="shared" si="9"/>
        <v>4</v>
      </c>
      <c r="O261" s="115">
        <v>42369</v>
      </c>
      <c r="P261" s="98" t="s">
        <v>48</v>
      </c>
      <c r="Q261" s="100">
        <f>IF(P261="",1,(VLOOKUP(P261,LOOKUP!$A$16:$B$21,2,FALSE)))</f>
        <v>4</v>
      </c>
      <c r="R261" s="74">
        <f t="shared" si="8"/>
        <v>4</v>
      </c>
      <c r="S261" s="108">
        <v>42</v>
      </c>
      <c r="T261" s="108">
        <v>42</v>
      </c>
      <c r="U261" s="108"/>
      <c r="V261" s="108"/>
      <c r="X261" s="108">
        <v>0</v>
      </c>
      <c r="Y261" s="114"/>
      <c r="Z261" s="108"/>
      <c r="AA261" s="108" t="s">
        <v>72</v>
      </c>
      <c r="AB261" s="108" t="s">
        <v>69</v>
      </c>
      <c r="AC261" s="98">
        <v>2010</v>
      </c>
      <c r="AD261" s="102" t="s">
        <v>73</v>
      </c>
      <c r="AE261" s="108">
        <v>0</v>
      </c>
      <c r="AF261" s="108">
        <v>0</v>
      </c>
      <c r="AG261" s="98" t="s">
        <v>231</v>
      </c>
      <c r="AH261" s="106" t="s">
        <v>73</v>
      </c>
      <c r="AI261" s="110" t="s">
        <v>549</v>
      </c>
      <c r="AJ261" s="98" t="s">
        <v>550</v>
      </c>
      <c r="AK261" s="98" t="s">
        <v>238</v>
      </c>
      <c r="AL261" s="98" t="s">
        <v>233</v>
      </c>
    </row>
    <row r="262" spans="1:38" ht="30" customHeight="1">
      <c r="A262" s="98" t="s">
        <v>118</v>
      </c>
      <c r="B262" s="98" t="s">
        <v>119</v>
      </c>
      <c r="C262" s="98" t="s">
        <v>120</v>
      </c>
      <c r="E262" s="117" t="s">
        <v>2317</v>
      </c>
      <c r="G262" s="98" t="s">
        <v>121</v>
      </c>
      <c r="K262" s="115">
        <v>42005</v>
      </c>
      <c r="L262" s="115"/>
      <c r="M262" s="100">
        <v>1</v>
      </c>
      <c r="N262" s="74">
        <f t="shared" si="9"/>
        <v>1</v>
      </c>
      <c r="O262" s="115">
        <v>42735</v>
      </c>
      <c r="Q262" s="100"/>
      <c r="R262" s="74">
        <f t="shared" si="8"/>
        <v>0</v>
      </c>
      <c r="S262" s="108"/>
      <c r="T262" s="108"/>
      <c r="U262" s="108"/>
      <c r="V262" s="108"/>
      <c r="W262" s="108">
        <v>957</v>
      </c>
      <c r="X262" s="108">
        <v>957</v>
      </c>
      <c r="Y262" s="114">
        <v>1914</v>
      </c>
      <c r="Z262" s="108"/>
      <c r="AA262" s="108"/>
      <c r="AB262" s="108"/>
      <c r="AE262" s="108"/>
      <c r="AF262" s="108"/>
      <c r="AH262" s="106"/>
      <c r="AI262" s="110" t="s">
        <v>1987</v>
      </c>
      <c r="AL262" s="98" t="s">
        <v>1988</v>
      </c>
    </row>
    <row r="263" spans="1:38" ht="30" customHeight="1">
      <c r="A263" s="98" t="s">
        <v>254</v>
      </c>
      <c r="B263" s="98" t="s">
        <v>255</v>
      </c>
      <c r="C263" s="98" t="s">
        <v>255</v>
      </c>
      <c r="D263" s="98" t="s">
        <v>256</v>
      </c>
      <c r="E263" s="98" t="s">
        <v>1382</v>
      </c>
      <c r="F263" s="98" t="s">
        <v>442</v>
      </c>
      <c r="G263" s="98" t="s">
        <v>35</v>
      </c>
      <c r="H263" s="98" t="s">
        <v>36</v>
      </c>
      <c r="I263" s="98" t="s">
        <v>37</v>
      </c>
      <c r="K263" s="115">
        <v>41487</v>
      </c>
      <c r="L263" s="115" t="s">
        <v>177</v>
      </c>
      <c r="M263" s="100">
        <v>3</v>
      </c>
      <c r="N263" s="74">
        <f t="shared" si="9"/>
        <v>3</v>
      </c>
      <c r="O263" s="115">
        <v>41464</v>
      </c>
      <c r="P263" s="118" t="s">
        <v>48</v>
      </c>
      <c r="Q263" s="100">
        <f>IF(P263="",1,(VLOOKUP(P263,LOOKUP!$A$16:$B$21,2,FALSE)))</f>
        <v>4</v>
      </c>
      <c r="R263" s="74">
        <f t="shared" si="8"/>
        <v>4</v>
      </c>
      <c r="S263" s="108">
        <v>1.7064410000000001</v>
      </c>
      <c r="T263" s="108"/>
      <c r="U263" s="108">
        <v>1.7064410000000001</v>
      </c>
      <c r="V263" s="108">
        <v>0</v>
      </c>
      <c r="W263" s="108">
        <v>0</v>
      </c>
      <c r="X263" s="102">
        <v>1.7064410000000001</v>
      </c>
      <c r="Y263" s="114"/>
    </row>
    <row r="264" spans="1:38" ht="30" customHeight="1">
      <c r="A264" s="98" t="s">
        <v>254</v>
      </c>
      <c r="B264" s="98" t="s">
        <v>255</v>
      </c>
      <c r="C264" s="98" t="s">
        <v>255</v>
      </c>
      <c r="D264" s="98" t="s">
        <v>257</v>
      </c>
      <c r="E264" s="98" t="s">
        <v>1383</v>
      </c>
      <c r="F264" s="98" t="s">
        <v>443</v>
      </c>
      <c r="G264" s="98" t="s">
        <v>35</v>
      </c>
      <c r="H264" s="98" t="s">
        <v>36</v>
      </c>
      <c r="I264" s="98" t="s">
        <v>37</v>
      </c>
      <c r="K264" s="115">
        <v>41487</v>
      </c>
      <c r="L264" s="115" t="s">
        <v>177</v>
      </c>
      <c r="M264" s="100">
        <v>3</v>
      </c>
      <c r="N264" s="74">
        <f t="shared" si="9"/>
        <v>3</v>
      </c>
      <c r="O264" s="115">
        <v>41458</v>
      </c>
      <c r="P264" s="118" t="s">
        <v>48</v>
      </c>
      <c r="Q264" s="100">
        <f>IF(P264="",1,(VLOOKUP(P264,LOOKUP!$A$16:$B$21,2,FALSE)))</f>
        <v>4</v>
      </c>
      <c r="R264" s="74">
        <f t="shared" ref="R264:R326" si="10">Q264</f>
        <v>4</v>
      </c>
      <c r="S264" s="108">
        <v>2.407848</v>
      </c>
      <c r="T264" s="108"/>
      <c r="U264" s="108">
        <v>2.407848</v>
      </c>
      <c r="V264" s="108">
        <v>0</v>
      </c>
      <c r="W264" s="108">
        <v>0</v>
      </c>
      <c r="X264" s="102">
        <v>2.407848</v>
      </c>
      <c r="Y264" s="114"/>
    </row>
    <row r="265" spans="1:38" ht="30" customHeight="1">
      <c r="A265" s="98" t="s">
        <v>254</v>
      </c>
      <c r="B265" s="98" t="s">
        <v>255</v>
      </c>
      <c r="C265" s="98" t="s">
        <v>255</v>
      </c>
      <c r="D265" s="98" t="s">
        <v>258</v>
      </c>
      <c r="E265" s="98" t="s">
        <v>1384</v>
      </c>
      <c r="F265" s="98" t="s">
        <v>444</v>
      </c>
      <c r="G265" s="98" t="s">
        <v>35</v>
      </c>
      <c r="H265" s="98" t="s">
        <v>36</v>
      </c>
      <c r="I265" s="98" t="s">
        <v>37</v>
      </c>
      <c r="K265" s="115">
        <v>41487</v>
      </c>
      <c r="L265" s="115" t="s">
        <v>177</v>
      </c>
      <c r="M265" s="100">
        <v>3</v>
      </c>
      <c r="N265" s="74">
        <f t="shared" si="9"/>
        <v>3</v>
      </c>
      <c r="O265" s="115">
        <v>41465</v>
      </c>
      <c r="P265" s="118" t="s">
        <v>48</v>
      </c>
      <c r="Q265" s="100">
        <f>IF(P265="",1,(VLOOKUP(P265,LOOKUP!$A$16:$B$21,2,FALSE)))</f>
        <v>4</v>
      </c>
      <c r="R265" s="74">
        <f t="shared" si="10"/>
        <v>4</v>
      </c>
      <c r="S265" s="108">
        <v>1.2485999999999999</v>
      </c>
      <c r="T265" s="108"/>
      <c r="U265" s="108">
        <v>1.2485999999999999</v>
      </c>
      <c r="V265" s="108">
        <v>0</v>
      </c>
      <c r="W265" s="108">
        <v>0</v>
      </c>
      <c r="X265" s="102">
        <v>1.2485999999999999</v>
      </c>
      <c r="Y265" s="114"/>
    </row>
    <row r="266" spans="1:38" ht="30" customHeight="1">
      <c r="A266" s="98" t="s">
        <v>254</v>
      </c>
      <c r="B266" s="98" t="s">
        <v>255</v>
      </c>
      <c r="C266" s="98" t="s">
        <v>255</v>
      </c>
      <c r="D266" s="98" t="s">
        <v>259</v>
      </c>
      <c r="E266" s="98" t="s">
        <v>1385</v>
      </c>
      <c r="F266" s="98" t="s">
        <v>445</v>
      </c>
      <c r="G266" s="98" t="s">
        <v>35</v>
      </c>
      <c r="H266" s="98" t="s">
        <v>36</v>
      </c>
      <c r="I266" s="98" t="s">
        <v>37</v>
      </c>
      <c r="K266" s="115">
        <v>41487</v>
      </c>
      <c r="L266" s="115" t="s">
        <v>177</v>
      </c>
      <c r="M266" s="100">
        <v>3</v>
      </c>
      <c r="N266" s="74">
        <f t="shared" si="9"/>
        <v>3</v>
      </c>
      <c r="O266" s="115">
        <v>41493</v>
      </c>
      <c r="P266" s="118" t="s">
        <v>48</v>
      </c>
      <c r="Q266" s="100">
        <f>IF(P266="",1,(VLOOKUP(P266,LOOKUP!$A$16:$B$21,2,FALSE)))</f>
        <v>4</v>
      </c>
      <c r="R266" s="74">
        <f t="shared" si="10"/>
        <v>4</v>
      </c>
      <c r="S266" s="108">
        <v>2.2611140000000001</v>
      </c>
      <c r="T266" s="108"/>
      <c r="U266" s="108">
        <v>2.2611140000000001</v>
      </c>
      <c r="V266" s="108">
        <v>0</v>
      </c>
      <c r="W266" s="108">
        <v>0</v>
      </c>
      <c r="X266" s="102">
        <v>2.2611140000000001</v>
      </c>
      <c r="Y266" s="114"/>
    </row>
    <row r="267" spans="1:38" ht="30" customHeight="1">
      <c r="A267" s="98" t="s">
        <v>254</v>
      </c>
      <c r="B267" s="98" t="s">
        <v>255</v>
      </c>
      <c r="C267" s="98" t="s">
        <v>255</v>
      </c>
      <c r="D267" s="98" t="s">
        <v>260</v>
      </c>
      <c r="E267" s="98" t="s">
        <v>1386</v>
      </c>
      <c r="F267" s="98" t="s">
        <v>446</v>
      </c>
      <c r="G267" s="98" t="s">
        <v>173</v>
      </c>
      <c r="H267" s="98" t="s">
        <v>36</v>
      </c>
      <c r="I267" s="98" t="s">
        <v>37</v>
      </c>
      <c r="K267" s="115">
        <v>41568</v>
      </c>
      <c r="L267" s="115" t="s">
        <v>177</v>
      </c>
      <c r="M267" s="100">
        <v>3</v>
      </c>
      <c r="N267" s="74">
        <f t="shared" si="9"/>
        <v>3</v>
      </c>
      <c r="O267" s="115">
        <v>41652</v>
      </c>
      <c r="P267" s="118" t="s">
        <v>48</v>
      </c>
      <c r="Q267" s="100">
        <f>IF(P267="",1,(VLOOKUP(P267,LOOKUP!$A$16:$B$21,2,FALSE)))</f>
        <v>4</v>
      </c>
      <c r="R267" s="74">
        <f t="shared" si="10"/>
        <v>4</v>
      </c>
      <c r="S267" s="108">
        <v>1.72</v>
      </c>
      <c r="T267" s="108"/>
      <c r="U267" s="108">
        <v>1.72</v>
      </c>
      <c r="V267" s="108">
        <v>0</v>
      </c>
      <c r="W267" s="108">
        <v>0</v>
      </c>
      <c r="X267" s="102">
        <v>1.72</v>
      </c>
      <c r="Y267" s="114"/>
    </row>
    <row r="268" spans="1:38" ht="30" customHeight="1">
      <c r="A268" s="98" t="s">
        <v>254</v>
      </c>
      <c r="B268" s="98" t="s">
        <v>255</v>
      </c>
      <c r="C268" s="98" t="s">
        <v>255</v>
      </c>
      <c r="D268" s="98" t="s">
        <v>261</v>
      </c>
      <c r="E268" s="98" t="s">
        <v>1387</v>
      </c>
      <c r="F268" s="98" t="s">
        <v>447</v>
      </c>
      <c r="G268" s="98" t="s">
        <v>173</v>
      </c>
      <c r="H268" s="98" t="s">
        <v>36</v>
      </c>
      <c r="I268" s="98" t="s">
        <v>37</v>
      </c>
      <c r="K268" s="115">
        <v>41576</v>
      </c>
      <c r="L268" s="115" t="s">
        <v>177</v>
      </c>
      <c r="M268" s="100">
        <v>3</v>
      </c>
      <c r="N268" s="74">
        <f t="shared" si="9"/>
        <v>3</v>
      </c>
      <c r="O268" s="115">
        <v>41654</v>
      </c>
      <c r="P268" s="118" t="s">
        <v>48</v>
      </c>
      <c r="Q268" s="100">
        <f>IF(P268="",1,(VLOOKUP(P268,LOOKUP!$A$16:$B$21,2,FALSE)))</f>
        <v>4</v>
      </c>
      <c r="R268" s="74">
        <f t="shared" si="10"/>
        <v>4</v>
      </c>
      <c r="S268" s="108">
        <v>0.90600000000000003</v>
      </c>
      <c r="T268" s="108"/>
      <c r="U268" s="108">
        <v>0.90600000000000003</v>
      </c>
      <c r="V268" s="108">
        <v>0</v>
      </c>
      <c r="W268" s="108">
        <v>0</v>
      </c>
      <c r="X268" s="102">
        <v>0.90600000000000003</v>
      </c>
      <c r="Y268" s="114"/>
    </row>
    <row r="269" spans="1:38" ht="30" customHeight="1">
      <c r="A269" s="98" t="s">
        <v>254</v>
      </c>
      <c r="B269" s="98" t="s">
        <v>255</v>
      </c>
      <c r="C269" s="98" t="s">
        <v>255</v>
      </c>
      <c r="D269" s="98" t="s">
        <v>262</v>
      </c>
      <c r="E269" s="98" t="s">
        <v>1388</v>
      </c>
      <c r="F269" s="98" t="s">
        <v>142</v>
      </c>
      <c r="G269" s="98" t="s">
        <v>173</v>
      </c>
      <c r="H269" s="98" t="s">
        <v>36</v>
      </c>
      <c r="I269" s="98" t="s">
        <v>37</v>
      </c>
      <c r="K269" s="115">
        <v>41555</v>
      </c>
      <c r="L269" s="115" t="s">
        <v>177</v>
      </c>
      <c r="M269" s="100">
        <v>3</v>
      </c>
      <c r="N269" s="74">
        <f t="shared" si="9"/>
        <v>3</v>
      </c>
      <c r="O269" s="115">
        <v>41659</v>
      </c>
      <c r="P269" s="118" t="s">
        <v>48</v>
      </c>
      <c r="Q269" s="100">
        <f>IF(P269="",1,(VLOOKUP(P269,LOOKUP!$A$16:$B$21,2,FALSE)))</f>
        <v>4</v>
      </c>
      <c r="R269" s="74">
        <f t="shared" si="10"/>
        <v>4</v>
      </c>
      <c r="S269" s="108">
        <v>1.1850000000000001</v>
      </c>
      <c r="T269" s="108"/>
      <c r="U269" s="108">
        <v>1.1850000000000001</v>
      </c>
      <c r="V269" s="108">
        <v>0</v>
      </c>
      <c r="W269" s="108">
        <v>0</v>
      </c>
      <c r="X269" s="102">
        <v>1.1850000000000001</v>
      </c>
      <c r="Y269" s="114"/>
    </row>
    <row r="270" spans="1:38" ht="30" customHeight="1">
      <c r="A270" s="98" t="s">
        <v>254</v>
      </c>
      <c r="B270" s="98" t="s">
        <v>255</v>
      </c>
      <c r="C270" s="98" t="s">
        <v>255</v>
      </c>
      <c r="D270" s="98" t="s">
        <v>263</v>
      </c>
      <c r="E270" s="98" t="s">
        <v>1389</v>
      </c>
      <c r="G270" s="98" t="s">
        <v>185</v>
      </c>
      <c r="H270" s="98" t="s">
        <v>36</v>
      </c>
      <c r="I270" s="98" t="s">
        <v>37</v>
      </c>
      <c r="K270" s="115">
        <v>41547</v>
      </c>
      <c r="L270" s="115" t="s">
        <v>174</v>
      </c>
      <c r="M270" s="100">
        <v>2</v>
      </c>
      <c r="N270" s="74">
        <f t="shared" si="9"/>
        <v>2</v>
      </c>
      <c r="O270" s="115">
        <v>41729</v>
      </c>
      <c r="P270" s="118" t="s">
        <v>48</v>
      </c>
      <c r="Q270" s="100">
        <f>IF(P270="",1,(VLOOKUP(P270,LOOKUP!$A$16:$B$21,2,FALSE)))</f>
        <v>4</v>
      </c>
      <c r="R270" s="74">
        <f t="shared" si="10"/>
        <v>4</v>
      </c>
      <c r="S270" s="108">
        <v>0.1</v>
      </c>
      <c r="T270" s="108"/>
      <c r="U270" s="108">
        <v>0</v>
      </c>
      <c r="V270" s="108">
        <v>0.1</v>
      </c>
      <c r="W270" s="108">
        <v>0</v>
      </c>
      <c r="X270" s="102">
        <v>0.1</v>
      </c>
      <c r="Y270" s="114"/>
    </row>
    <row r="271" spans="1:38" ht="30" customHeight="1">
      <c r="A271" s="98" t="s">
        <v>254</v>
      </c>
      <c r="B271" s="98" t="s">
        <v>255</v>
      </c>
      <c r="C271" s="98" t="s">
        <v>255</v>
      </c>
      <c r="D271" s="98" t="s">
        <v>264</v>
      </c>
      <c r="E271" s="98" t="s">
        <v>1390</v>
      </c>
      <c r="G271" s="98" t="s">
        <v>173</v>
      </c>
      <c r="H271" s="98" t="s">
        <v>36</v>
      </c>
      <c r="I271" s="98" t="s">
        <v>37</v>
      </c>
      <c r="K271" s="115">
        <v>41730</v>
      </c>
      <c r="L271" s="115" t="s">
        <v>174</v>
      </c>
      <c r="M271" s="100">
        <v>2</v>
      </c>
      <c r="N271" s="74">
        <f t="shared" si="9"/>
        <v>2</v>
      </c>
      <c r="O271" s="115">
        <v>42094</v>
      </c>
      <c r="P271" s="118" t="s">
        <v>48</v>
      </c>
      <c r="Q271" s="100">
        <f>IF(P271="",1,(VLOOKUP(P271,LOOKUP!$A$16:$B$21,2,FALSE)))</f>
        <v>4</v>
      </c>
      <c r="R271" s="74">
        <f t="shared" si="10"/>
        <v>4</v>
      </c>
      <c r="S271" s="108">
        <v>0.122</v>
      </c>
      <c r="T271" s="108"/>
      <c r="U271" s="108">
        <v>0</v>
      </c>
      <c r="V271" s="108">
        <v>0.122</v>
      </c>
      <c r="W271" s="108">
        <v>0</v>
      </c>
      <c r="X271" s="102">
        <v>0.122</v>
      </c>
      <c r="Y271" s="114"/>
    </row>
    <row r="272" spans="1:38" ht="30" customHeight="1">
      <c r="A272" s="98" t="s">
        <v>254</v>
      </c>
      <c r="B272" s="98" t="s">
        <v>255</v>
      </c>
      <c r="C272" s="98" t="s">
        <v>255</v>
      </c>
      <c r="D272" s="98" t="s">
        <v>265</v>
      </c>
      <c r="E272" s="98" t="s">
        <v>1391</v>
      </c>
      <c r="F272" s="98" t="s">
        <v>203</v>
      </c>
      <c r="G272" s="98" t="s">
        <v>197</v>
      </c>
      <c r="H272" s="98" t="s">
        <v>36</v>
      </c>
      <c r="I272" s="98" t="s">
        <v>37</v>
      </c>
      <c r="K272" s="115">
        <v>41547</v>
      </c>
      <c r="L272" s="115" t="s">
        <v>177</v>
      </c>
      <c r="M272" s="100">
        <v>3</v>
      </c>
      <c r="N272" s="74">
        <f t="shared" si="9"/>
        <v>3</v>
      </c>
      <c r="O272" s="115">
        <v>41729</v>
      </c>
      <c r="P272" s="118" t="s">
        <v>48</v>
      </c>
      <c r="Q272" s="100">
        <f>IF(P272="",1,(VLOOKUP(P272,LOOKUP!$A$16:$B$21,2,FALSE)))</f>
        <v>4</v>
      </c>
      <c r="R272" s="74">
        <f t="shared" si="10"/>
        <v>4</v>
      </c>
      <c r="S272" s="108">
        <v>0.08</v>
      </c>
      <c r="T272" s="108"/>
      <c r="U272" s="108">
        <v>0.08</v>
      </c>
      <c r="V272" s="108">
        <v>0</v>
      </c>
      <c r="W272" s="108">
        <v>0</v>
      </c>
      <c r="X272" s="102">
        <v>0.08</v>
      </c>
      <c r="Y272" s="114"/>
    </row>
    <row r="273" spans="1:25" ht="30" customHeight="1">
      <c r="A273" s="98" t="s">
        <v>254</v>
      </c>
      <c r="B273" s="98" t="s">
        <v>255</v>
      </c>
      <c r="C273" s="98" t="s">
        <v>255</v>
      </c>
      <c r="D273" s="98" t="s">
        <v>266</v>
      </c>
      <c r="E273" s="98" t="s">
        <v>1392</v>
      </c>
      <c r="F273" s="98" t="s">
        <v>448</v>
      </c>
      <c r="G273" s="98" t="s">
        <v>197</v>
      </c>
      <c r="H273" s="98" t="s">
        <v>36</v>
      </c>
      <c r="I273" s="98" t="s">
        <v>37</v>
      </c>
      <c r="K273" s="115">
        <v>41547</v>
      </c>
      <c r="L273" s="115" t="s">
        <v>177</v>
      </c>
      <c r="M273" s="100">
        <v>3</v>
      </c>
      <c r="N273" s="74">
        <f t="shared" si="9"/>
        <v>3</v>
      </c>
      <c r="O273" s="115">
        <v>41729</v>
      </c>
      <c r="P273" s="118" t="s">
        <v>48</v>
      </c>
      <c r="Q273" s="100">
        <f>IF(P273="",1,(VLOOKUP(P273,LOOKUP!$A$16:$B$21,2,FALSE)))</f>
        <v>4</v>
      </c>
      <c r="R273" s="74">
        <f t="shared" si="10"/>
        <v>4</v>
      </c>
      <c r="S273" s="108">
        <v>0.1</v>
      </c>
      <c r="T273" s="108"/>
      <c r="U273" s="108">
        <v>0.1</v>
      </c>
      <c r="V273" s="108">
        <v>0</v>
      </c>
      <c r="W273" s="108">
        <v>0</v>
      </c>
      <c r="X273" s="102">
        <v>0.1</v>
      </c>
      <c r="Y273" s="114"/>
    </row>
    <row r="274" spans="1:25" ht="30" customHeight="1">
      <c r="A274" s="98" t="s">
        <v>254</v>
      </c>
      <c r="B274" s="98" t="s">
        <v>255</v>
      </c>
      <c r="C274" s="98" t="s">
        <v>255</v>
      </c>
      <c r="D274" s="98" t="s">
        <v>267</v>
      </c>
      <c r="E274" s="98" t="s">
        <v>1393</v>
      </c>
      <c r="F274" s="98" t="s">
        <v>438</v>
      </c>
      <c r="G274" s="98" t="s">
        <v>180</v>
      </c>
      <c r="H274" s="98" t="s">
        <v>36</v>
      </c>
      <c r="I274" s="98" t="s">
        <v>37</v>
      </c>
      <c r="K274" s="115">
        <v>41730</v>
      </c>
      <c r="L274" s="115" t="s">
        <v>174</v>
      </c>
      <c r="M274" s="100">
        <v>2</v>
      </c>
      <c r="N274" s="74">
        <f t="shared" si="9"/>
        <v>2</v>
      </c>
      <c r="O274" s="115">
        <v>42094</v>
      </c>
      <c r="P274" s="118" t="s">
        <v>48</v>
      </c>
      <c r="Q274" s="100">
        <f>IF(P274="",1,(VLOOKUP(P274,LOOKUP!$A$16:$B$21,2,FALSE)))</f>
        <v>4</v>
      </c>
      <c r="R274" s="74">
        <f t="shared" si="10"/>
        <v>4</v>
      </c>
      <c r="S274" s="108">
        <v>0.1</v>
      </c>
      <c r="T274" s="108"/>
      <c r="U274" s="108">
        <v>0</v>
      </c>
      <c r="V274" s="108">
        <v>0.1</v>
      </c>
      <c r="W274" s="108">
        <v>0</v>
      </c>
      <c r="X274" s="102">
        <v>0.1</v>
      </c>
      <c r="Y274" s="114"/>
    </row>
    <row r="275" spans="1:25" ht="30" customHeight="1">
      <c r="A275" s="98" t="s">
        <v>254</v>
      </c>
      <c r="B275" s="98" t="s">
        <v>255</v>
      </c>
      <c r="C275" s="98" t="s">
        <v>255</v>
      </c>
      <c r="D275" s="98" t="s">
        <v>268</v>
      </c>
      <c r="E275" s="98" t="s">
        <v>1394</v>
      </c>
      <c r="F275" s="98" t="s">
        <v>449</v>
      </c>
      <c r="G275" s="98" t="s">
        <v>197</v>
      </c>
      <c r="H275" s="98" t="s">
        <v>36</v>
      </c>
      <c r="I275" s="98" t="s">
        <v>37</v>
      </c>
      <c r="K275" s="115">
        <v>41730</v>
      </c>
      <c r="L275" s="115" t="s">
        <v>174</v>
      </c>
      <c r="M275" s="100">
        <v>2</v>
      </c>
      <c r="N275" s="74">
        <f t="shared" si="9"/>
        <v>2</v>
      </c>
      <c r="O275" s="115">
        <v>42094</v>
      </c>
      <c r="P275" s="118" t="s">
        <v>48</v>
      </c>
      <c r="Q275" s="100">
        <f>IF(P275="",1,(VLOOKUP(P275,LOOKUP!$A$16:$B$21,2,FALSE)))</f>
        <v>4</v>
      </c>
      <c r="R275" s="74">
        <f t="shared" si="10"/>
        <v>4</v>
      </c>
      <c r="S275" s="108">
        <v>0.12</v>
      </c>
      <c r="T275" s="108"/>
      <c r="U275" s="108">
        <v>0</v>
      </c>
      <c r="V275" s="108">
        <v>0.12</v>
      </c>
      <c r="W275" s="108">
        <v>0</v>
      </c>
      <c r="X275" s="102">
        <v>0.12</v>
      </c>
      <c r="Y275" s="114"/>
    </row>
    <row r="276" spans="1:25" ht="30" customHeight="1">
      <c r="A276" s="98" t="s">
        <v>254</v>
      </c>
      <c r="B276" s="98" t="s">
        <v>255</v>
      </c>
      <c r="C276" s="98" t="s">
        <v>255</v>
      </c>
      <c r="D276" s="98" t="s">
        <v>266</v>
      </c>
      <c r="E276" s="98" t="s">
        <v>1395</v>
      </c>
      <c r="F276" s="98" t="s">
        <v>448</v>
      </c>
      <c r="G276" s="98" t="s">
        <v>197</v>
      </c>
      <c r="H276" s="98" t="s">
        <v>36</v>
      </c>
      <c r="I276" s="98" t="s">
        <v>37</v>
      </c>
      <c r="K276" s="115">
        <v>41730</v>
      </c>
      <c r="L276" s="115" t="s">
        <v>177</v>
      </c>
      <c r="M276" s="100">
        <v>3</v>
      </c>
      <c r="N276" s="74">
        <f t="shared" si="9"/>
        <v>3</v>
      </c>
      <c r="O276" s="115">
        <v>42094</v>
      </c>
      <c r="P276" s="118" t="s">
        <v>48</v>
      </c>
      <c r="Q276" s="100">
        <f>IF(P276="",1,(VLOOKUP(P276,LOOKUP!$A$16:$B$21,2,FALSE)))</f>
        <v>4</v>
      </c>
      <c r="R276" s="74">
        <f t="shared" si="10"/>
        <v>4</v>
      </c>
      <c r="S276" s="108">
        <v>0.09</v>
      </c>
      <c r="T276" s="108"/>
      <c r="U276" s="108">
        <v>0</v>
      </c>
      <c r="V276" s="108">
        <v>0.09</v>
      </c>
      <c r="W276" s="108">
        <v>0</v>
      </c>
      <c r="X276" s="102">
        <v>0.09</v>
      </c>
      <c r="Y276" s="114"/>
    </row>
    <row r="277" spans="1:25" ht="30" customHeight="1">
      <c r="A277" s="98" t="s">
        <v>254</v>
      </c>
      <c r="B277" s="98" t="s">
        <v>255</v>
      </c>
      <c r="C277" s="98" t="s">
        <v>255</v>
      </c>
      <c r="D277" s="98" t="s">
        <v>269</v>
      </c>
      <c r="E277" s="98" t="s">
        <v>1396</v>
      </c>
      <c r="F277" s="98" t="s">
        <v>445</v>
      </c>
      <c r="G277" s="98" t="s">
        <v>35</v>
      </c>
      <c r="H277" s="98" t="s">
        <v>36</v>
      </c>
      <c r="I277" s="98" t="s">
        <v>37</v>
      </c>
      <c r="K277" s="115">
        <v>41547</v>
      </c>
      <c r="L277" s="115" t="s">
        <v>177</v>
      </c>
      <c r="M277" s="100">
        <v>3</v>
      </c>
      <c r="N277" s="74">
        <f t="shared" si="9"/>
        <v>3</v>
      </c>
      <c r="O277" s="115">
        <v>41729</v>
      </c>
      <c r="P277" s="118" t="s">
        <v>48</v>
      </c>
      <c r="Q277" s="100">
        <f>IF(P277="",1,(VLOOKUP(P277,LOOKUP!$A$16:$B$21,2,FALSE)))</f>
        <v>4</v>
      </c>
      <c r="R277" s="74">
        <f t="shared" si="10"/>
        <v>4</v>
      </c>
      <c r="S277" s="108">
        <v>0.125</v>
      </c>
      <c r="T277" s="108"/>
      <c r="U277" s="108">
        <v>0.125</v>
      </c>
      <c r="V277" s="108">
        <v>0</v>
      </c>
      <c r="W277" s="108">
        <v>0</v>
      </c>
      <c r="X277" s="102">
        <v>0.125</v>
      </c>
      <c r="Y277" s="114"/>
    </row>
    <row r="278" spans="1:25" ht="30" customHeight="1">
      <c r="A278" s="98" t="s">
        <v>254</v>
      </c>
      <c r="B278" s="98" t="s">
        <v>255</v>
      </c>
      <c r="C278" s="98" t="s">
        <v>255</v>
      </c>
      <c r="D278" s="98" t="s">
        <v>270</v>
      </c>
      <c r="E278" s="98" t="s">
        <v>1397</v>
      </c>
      <c r="F278" s="98" t="s">
        <v>125</v>
      </c>
      <c r="G278" s="98" t="s">
        <v>35</v>
      </c>
      <c r="H278" s="98" t="s">
        <v>36</v>
      </c>
      <c r="I278" s="98" t="s">
        <v>37</v>
      </c>
      <c r="K278" s="115">
        <v>41547</v>
      </c>
      <c r="L278" s="115" t="s">
        <v>177</v>
      </c>
      <c r="M278" s="100">
        <v>3</v>
      </c>
      <c r="N278" s="74">
        <f t="shared" si="9"/>
        <v>3</v>
      </c>
      <c r="O278" s="115">
        <v>41729</v>
      </c>
      <c r="P278" s="118" t="s">
        <v>48</v>
      </c>
      <c r="Q278" s="100">
        <f>IF(P278="",1,(VLOOKUP(P278,LOOKUP!$A$16:$B$21,2,FALSE)))</f>
        <v>4</v>
      </c>
      <c r="R278" s="74">
        <f t="shared" si="10"/>
        <v>4</v>
      </c>
      <c r="S278" s="108">
        <v>0.1</v>
      </c>
      <c r="T278" s="108"/>
      <c r="U278" s="108">
        <v>0.1</v>
      </c>
      <c r="V278" s="108">
        <v>0</v>
      </c>
      <c r="W278" s="108">
        <v>0</v>
      </c>
      <c r="X278" s="102">
        <v>0.1</v>
      </c>
      <c r="Y278" s="114"/>
    </row>
    <row r="279" spans="1:25" ht="30" customHeight="1">
      <c r="A279" s="98" t="s">
        <v>254</v>
      </c>
      <c r="B279" s="98" t="s">
        <v>255</v>
      </c>
      <c r="C279" s="98" t="s">
        <v>255</v>
      </c>
      <c r="D279" s="98" t="s">
        <v>271</v>
      </c>
      <c r="E279" s="98" t="s">
        <v>1398</v>
      </c>
      <c r="F279" s="98" t="s">
        <v>450</v>
      </c>
      <c r="G279" s="98" t="s">
        <v>35</v>
      </c>
      <c r="H279" s="98" t="s">
        <v>36</v>
      </c>
      <c r="I279" s="98" t="s">
        <v>37</v>
      </c>
      <c r="K279" s="115">
        <v>41730</v>
      </c>
      <c r="L279" s="115" t="s">
        <v>174</v>
      </c>
      <c r="M279" s="100">
        <v>2</v>
      </c>
      <c r="N279" s="74">
        <f t="shared" si="9"/>
        <v>2</v>
      </c>
      <c r="O279" s="115">
        <v>42094</v>
      </c>
      <c r="P279" s="118" t="s">
        <v>48</v>
      </c>
      <c r="Q279" s="100">
        <f>IF(P279="",1,(VLOOKUP(P279,LOOKUP!$A$16:$B$21,2,FALSE)))</f>
        <v>4</v>
      </c>
      <c r="R279" s="74">
        <f t="shared" si="10"/>
        <v>4</v>
      </c>
      <c r="S279" s="108">
        <v>0.08</v>
      </c>
      <c r="T279" s="108"/>
      <c r="U279" s="108">
        <v>0</v>
      </c>
      <c r="V279" s="108">
        <v>0.08</v>
      </c>
      <c r="W279" s="108">
        <v>0</v>
      </c>
      <c r="X279" s="102">
        <v>0.08</v>
      </c>
      <c r="Y279" s="114"/>
    </row>
    <row r="280" spans="1:25" ht="30" customHeight="1">
      <c r="A280" s="98" t="s">
        <v>254</v>
      </c>
      <c r="B280" s="98" t="s">
        <v>255</v>
      </c>
      <c r="C280" s="98" t="s">
        <v>255</v>
      </c>
      <c r="D280" s="98" t="s">
        <v>272</v>
      </c>
      <c r="E280" s="98" t="s">
        <v>1399</v>
      </c>
      <c r="F280" s="98" t="s">
        <v>130</v>
      </c>
      <c r="G280" s="98" t="s">
        <v>35</v>
      </c>
      <c r="H280" s="98" t="s">
        <v>36</v>
      </c>
      <c r="I280" s="98" t="s">
        <v>37</v>
      </c>
      <c r="K280" s="115">
        <v>41547</v>
      </c>
      <c r="L280" s="115" t="s">
        <v>177</v>
      </c>
      <c r="M280" s="100">
        <v>3</v>
      </c>
      <c r="N280" s="74">
        <f t="shared" si="9"/>
        <v>3</v>
      </c>
      <c r="O280" s="115">
        <v>41729</v>
      </c>
      <c r="P280" s="118" t="s">
        <v>48</v>
      </c>
      <c r="Q280" s="100">
        <f>IF(P280="",1,(VLOOKUP(P280,LOOKUP!$A$16:$B$21,2,FALSE)))</f>
        <v>4</v>
      </c>
      <c r="R280" s="74">
        <f t="shared" si="10"/>
        <v>4</v>
      </c>
      <c r="S280" s="108">
        <v>0.09</v>
      </c>
      <c r="T280" s="108"/>
      <c r="U280" s="108">
        <v>0.09</v>
      </c>
      <c r="V280" s="108">
        <v>0</v>
      </c>
      <c r="W280" s="108">
        <v>0</v>
      </c>
      <c r="X280" s="102">
        <v>0.09</v>
      </c>
      <c r="Y280" s="114"/>
    </row>
    <row r="281" spans="1:25" ht="30" customHeight="1">
      <c r="A281" s="98" t="s">
        <v>254</v>
      </c>
      <c r="B281" s="98" t="s">
        <v>255</v>
      </c>
      <c r="C281" s="98" t="s">
        <v>255</v>
      </c>
      <c r="D281" s="98" t="s">
        <v>273</v>
      </c>
      <c r="E281" s="98" t="s">
        <v>1400</v>
      </c>
      <c r="F281" s="98" t="s">
        <v>39</v>
      </c>
      <c r="G281" s="98" t="s">
        <v>35</v>
      </c>
      <c r="H281" s="98" t="s">
        <v>36</v>
      </c>
      <c r="I281" s="98" t="s">
        <v>37</v>
      </c>
      <c r="K281" s="115">
        <v>41547</v>
      </c>
      <c r="L281" s="115" t="s">
        <v>177</v>
      </c>
      <c r="M281" s="100">
        <v>3</v>
      </c>
      <c r="N281" s="74">
        <f t="shared" si="9"/>
        <v>3</v>
      </c>
      <c r="O281" s="115">
        <v>41729</v>
      </c>
      <c r="P281" s="118" t="s">
        <v>48</v>
      </c>
      <c r="Q281" s="100">
        <f>IF(P281="",1,(VLOOKUP(P281,LOOKUP!$A$16:$B$21,2,FALSE)))</f>
        <v>4</v>
      </c>
      <c r="R281" s="74">
        <f t="shared" si="10"/>
        <v>4</v>
      </c>
      <c r="S281" s="108">
        <v>0.125</v>
      </c>
      <c r="T281" s="108"/>
      <c r="U281" s="108">
        <v>0.125</v>
      </c>
      <c r="V281" s="108">
        <v>0</v>
      </c>
      <c r="W281" s="108">
        <v>0</v>
      </c>
      <c r="X281" s="102">
        <v>0.125</v>
      </c>
      <c r="Y281" s="114"/>
    </row>
    <row r="282" spans="1:25" ht="30" customHeight="1">
      <c r="A282" s="98" t="s">
        <v>254</v>
      </c>
      <c r="B282" s="98" t="s">
        <v>255</v>
      </c>
      <c r="C282" s="98" t="s">
        <v>255</v>
      </c>
      <c r="D282" s="98" t="s">
        <v>274</v>
      </c>
      <c r="E282" s="98" t="s">
        <v>1398</v>
      </c>
      <c r="F282" s="98" t="s">
        <v>451</v>
      </c>
      <c r="G282" s="98" t="s">
        <v>35</v>
      </c>
      <c r="H282" s="98" t="s">
        <v>36</v>
      </c>
      <c r="I282" s="98" t="s">
        <v>37</v>
      </c>
      <c r="K282" s="115">
        <v>41730</v>
      </c>
      <c r="L282" s="115" t="s">
        <v>177</v>
      </c>
      <c r="M282" s="100">
        <v>3</v>
      </c>
      <c r="N282" s="74">
        <f t="shared" si="9"/>
        <v>3</v>
      </c>
      <c r="O282" s="115">
        <v>42094</v>
      </c>
      <c r="P282" s="118" t="s">
        <v>48</v>
      </c>
      <c r="Q282" s="100">
        <f>IF(P282="",1,(VLOOKUP(P282,LOOKUP!$A$16:$B$21,2,FALSE)))</f>
        <v>4</v>
      </c>
      <c r="R282" s="74">
        <f t="shared" si="10"/>
        <v>4</v>
      </c>
      <c r="S282" s="108">
        <v>0.08</v>
      </c>
      <c r="T282" s="108"/>
      <c r="U282" s="108">
        <v>0.08</v>
      </c>
      <c r="V282" s="108">
        <v>0</v>
      </c>
      <c r="W282" s="108">
        <v>0</v>
      </c>
      <c r="X282" s="102">
        <v>0.08</v>
      </c>
      <c r="Y282" s="114"/>
    </row>
    <row r="283" spans="1:25" ht="30" customHeight="1">
      <c r="A283" s="98" t="s">
        <v>254</v>
      </c>
      <c r="B283" s="98" t="s">
        <v>255</v>
      </c>
      <c r="C283" s="98" t="s">
        <v>255</v>
      </c>
      <c r="D283" s="98" t="s">
        <v>275</v>
      </c>
      <c r="E283" s="98" t="s">
        <v>1401</v>
      </c>
      <c r="F283" s="98" t="s">
        <v>452</v>
      </c>
      <c r="G283" s="98" t="s">
        <v>35</v>
      </c>
      <c r="H283" s="98" t="s">
        <v>36</v>
      </c>
      <c r="I283" s="98" t="s">
        <v>37</v>
      </c>
      <c r="K283" s="115">
        <v>41547</v>
      </c>
      <c r="L283" s="115" t="s">
        <v>177</v>
      </c>
      <c r="M283" s="100">
        <v>3</v>
      </c>
      <c r="N283" s="74">
        <f t="shared" si="9"/>
        <v>3</v>
      </c>
      <c r="O283" s="115">
        <v>41729</v>
      </c>
      <c r="P283" s="118" t="s">
        <v>48</v>
      </c>
      <c r="Q283" s="100">
        <f>IF(P283="",1,(VLOOKUP(P283,LOOKUP!$A$16:$B$21,2,FALSE)))</f>
        <v>4</v>
      </c>
      <c r="R283" s="74">
        <f t="shared" si="10"/>
        <v>4</v>
      </c>
      <c r="S283" s="108">
        <v>7.4999999999999997E-2</v>
      </c>
      <c r="T283" s="108"/>
      <c r="U283" s="108">
        <v>7.4999999999999997E-2</v>
      </c>
      <c r="V283" s="108">
        <v>0</v>
      </c>
      <c r="W283" s="108">
        <v>0</v>
      </c>
      <c r="X283" s="102">
        <v>7.4999999999999997E-2</v>
      </c>
      <c r="Y283" s="114"/>
    </row>
    <row r="284" spans="1:25" ht="30" customHeight="1">
      <c r="A284" s="98" t="s">
        <v>254</v>
      </c>
      <c r="B284" s="98" t="s">
        <v>255</v>
      </c>
      <c r="C284" s="98" t="s">
        <v>255</v>
      </c>
      <c r="D284" s="98" t="s">
        <v>276</v>
      </c>
      <c r="E284" s="98" t="s">
        <v>1402</v>
      </c>
      <c r="G284" s="98" t="s">
        <v>173</v>
      </c>
      <c r="H284" s="98" t="s">
        <v>36</v>
      </c>
      <c r="I284" s="98" t="s">
        <v>37</v>
      </c>
      <c r="K284" s="115">
        <v>41547</v>
      </c>
      <c r="L284" s="115" t="s">
        <v>177</v>
      </c>
      <c r="M284" s="100">
        <v>3</v>
      </c>
      <c r="N284" s="74">
        <f t="shared" si="9"/>
        <v>3</v>
      </c>
      <c r="O284" s="115">
        <v>41729</v>
      </c>
      <c r="P284" s="118" t="s">
        <v>48</v>
      </c>
      <c r="Q284" s="100">
        <f>IF(P284="",1,(VLOOKUP(P284,LOOKUP!$A$16:$B$21,2,FALSE)))</f>
        <v>4</v>
      </c>
      <c r="R284" s="74">
        <f t="shared" si="10"/>
        <v>4</v>
      </c>
      <c r="S284" s="108">
        <v>4.5999999999999999E-2</v>
      </c>
      <c r="T284" s="108"/>
      <c r="U284" s="108">
        <v>4.5999999999999999E-2</v>
      </c>
      <c r="V284" s="108">
        <v>0</v>
      </c>
      <c r="W284" s="108">
        <v>0</v>
      </c>
      <c r="X284" s="102">
        <v>4.5999999999999999E-2</v>
      </c>
      <c r="Y284" s="114"/>
    </row>
    <row r="285" spans="1:25" ht="30" customHeight="1">
      <c r="A285" s="98" t="s">
        <v>254</v>
      </c>
      <c r="B285" s="98" t="s">
        <v>255</v>
      </c>
      <c r="C285" s="98" t="s">
        <v>255</v>
      </c>
      <c r="D285" s="98" t="s">
        <v>277</v>
      </c>
      <c r="E285" s="98" t="s">
        <v>1403</v>
      </c>
      <c r="F285" s="98" t="s">
        <v>453</v>
      </c>
      <c r="G285" s="98" t="s">
        <v>173</v>
      </c>
      <c r="H285" s="98" t="s">
        <v>36</v>
      </c>
      <c r="I285" s="98" t="s">
        <v>37</v>
      </c>
      <c r="K285" s="115">
        <v>41730</v>
      </c>
      <c r="L285" s="115" t="s">
        <v>174</v>
      </c>
      <c r="M285" s="100">
        <v>2</v>
      </c>
      <c r="N285" s="74">
        <f t="shared" si="9"/>
        <v>2</v>
      </c>
      <c r="O285" s="115">
        <v>42094</v>
      </c>
      <c r="P285" s="118" t="s">
        <v>48</v>
      </c>
      <c r="Q285" s="100">
        <f>IF(P285="",1,(VLOOKUP(P285,LOOKUP!$A$16:$B$21,2,FALSE)))</f>
        <v>4</v>
      </c>
      <c r="R285" s="74">
        <f t="shared" si="10"/>
        <v>4</v>
      </c>
      <c r="S285" s="108">
        <v>0.09</v>
      </c>
      <c r="T285" s="108"/>
      <c r="U285" s="108">
        <v>0</v>
      </c>
      <c r="V285" s="108">
        <v>0.09</v>
      </c>
      <c r="W285" s="108">
        <v>0</v>
      </c>
      <c r="X285" s="102">
        <v>0.09</v>
      </c>
      <c r="Y285" s="114"/>
    </row>
    <row r="286" spans="1:25" ht="30" customHeight="1">
      <c r="A286" s="98" t="s">
        <v>254</v>
      </c>
      <c r="B286" s="98" t="s">
        <v>255</v>
      </c>
      <c r="C286" s="98" t="s">
        <v>255</v>
      </c>
      <c r="D286" s="98" t="s">
        <v>278</v>
      </c>
      <c r="E286" s="98" t="s">
        <v>1404</v>
      </c>
      <c r="F286" s="98" t="s">
        <v>454</v>
      </c>
      <c r="G286" s="98" t="s">
        <v>173</v>
      </c>
      <c r="H286" s="98" t="s">
        <v>36</v>
      </c>
      <c r="I286" s="98" t="s">
        <v>37</v>
      </c>
      <c r="K286" s="115">
        <v>41547</v>
      </c>
      <c r="L286" s="115" t="s">
        <v>177</v>
      </c>
      <c r="M286" s="100">
        <v>3</v>
      </c>
      <c r="N286" s="74">
        <f t="shared" si="9"/>
        <v>3</v>
      </c>
      <c r="O286" s="115">
        <v>41729</v>
      </c>
      <c r="P286" s="118" t="s">
        <v>48</v>
      </c>
      <c r="Q286" s="100">
        <f>IF(P286="",1,(VLOOKUP(P286,LOOKUP!$A$16:$B$21,2,FALSE)))</f>
        <v>4</v>
      </c>
      <c r="R286" s="74">
        <f t="shared" si="10"/>
        <v>4</v>
      </c>
      <c r="S286" s="108">
        <v>0.152</v>
      </c>
      <c r="T286" s="108"/>
      <c r="U286" s="108">
        <v>2.7E-2</v>
      </c>
      <c r="V286" s="108">
        <v>0.125</v>
      </c>
      <c r="W286" s="108">
        <v>0</v>
      </c>
      <c r="X286" s="102">
        <v>0.152</v>
      </c>
      <c r="Y286" s="114"/>
    </row>
    <row r="287" spans="1:25" ht="30" customHeight="1">
      <c r="A287" s="98" t="s">
        <v>254</v>
      </c>
      <c r="B287" s="98" t="s">
        <v>255</v>
      </c>
      <c r="C287" s="98" t="s">
        <v>255</v>
      </c>
      <c r="D287" s="98" t="s">
        <v>278</v>
      </c>
      <c r="E287" s="98" t="s">
        <v>1405</v>
      </c>
      <c r="F287" s="98" t="s">
        <v>454</v>
      </c>
      <c r="G287" s="98" t="s">
        <v>173</v>
      </c>
      <c r="H287" s="98" t="s">
        <v>36</v>
      </c>
      <c r="I287" s="98" t="s">
        <v>37</v>
      </c>
      <c r="K287" s="115">
        <v>41547</v>
      </c>
      <c r="L287" s="115" t="s">
        <v>177</v>
      </c>
      <c r="M287" s="100">
        <v>3</v>
      </c>
      <c r="N287" s="74">
        <f t="shared" si="9"/>
        <v>3</v>
      </c>
      <c r="O287" s="115">
        <v>41729</v>
      </c>
      <c r="P287" s="118" t="s">
        <v>48</v>
      </c>
      <c r="Q287" s="100">
        <f>IF(P287="",1,(VLOOKUP(P287,LOOKUP!$A$16:$B$21,2,FALSE)))</f>
        <v>4</v>
      </c>
      <c r="R287" s="74">
        <f t="shared" si="10"/>
        <v>4</v>
      </c>
      <c r="S287" s="108">
        <v>0.11</v>
      </c>
      <c r="T287" s="108"/>
      <c r="U287" s="108">
        <v>0.03</v>
      </c>
      <c r="V287" s="108">
        <v>0.08</v>
      </c>
      <c r="W287" s="108">
        <v>0</v>
      </c>
      <c r="X287" s="102">
        <v>0.11</v>
      </c>
      <c r="Y287" s="114"/>
    </row>
    <row r="288" spans="1:25" ht="30" customHeight="1">
      <c r="A288" s="98" t="s">
        <v>254</v>
      </c>
      <c r="B288" s="98" t="s">
        <v>255</v>
      </c>
      <c r="C288" s="98" t="s">
        <v>255</v>
      </c>
      <c r="D288" s="98" t="s">
        <v>278</v>
      </c>
      <c r="E288" s="98" t="s">
        <v>1406</v>
      </c>
      <c r="F288" s="98" t="s">
        <v>454</v>
      </c>
      <c r="G288" s="98" t="s">
        <v>173</v>
      </c>
      <c r="H288" s="98" t="s">
        <v>36</v>
      </c>
      <c r="I288" s="98" t="s">
        <v>37</v>
      </c>
      <c r="K288" s="115">
        <v>41547</v>
      </c>
      <c r="L288" s="115" t="s">
        <v>177</v>
      </c>
      <c r="M288" s="100">
        <v>3</v>
      </c>
      <c r="N288" s="74">
        <f t="shared" si="9"/>
        <v>3</v>
      </c>
      <c r="O288" s="115">
        <v>41729</v>
      </c>
      <c r="P288" s="118" t="s">
        <v>48</v>
      </c>
      <c r="Q288" s="100">
        <f>IF(P288="",1,(VLOOKUP(P288,LOOKUP!$A$16:$B$21,2,FALSE)))</f>
        <v>4</v>
      </c>
      <c r="R288" s="74">
        <f t="shared" si="10"/>
        <v>4</v>
      </c>
      <c r="S288" s="108">
        <v>0.106</v>
      </c>
      <c r="T288" s="108"/>
      <c r="U288" s="108">
        <v>3.1E-2</v>
      </c>
      <c r="V288" s="108">
        <v>7.4999999999999997E-2</v>
      </c>
      <c r="W288" s="108">
        <v>0</v>
      </c>
      <c r="X288" s="102">
        <v>0.106</v>
      </c>
      <c r="Y288" s="114"/>
    </row>
    <row r="289" spans="1:25" ht="30" customHeight="1">
      <c r="A289" s="98" t="s">
        <v>254</v>
      </c>
      <c r="B289" s="98" t="s">
        <v>255</v>
      </c>
      <c r="C289" s="98" t="s">
        <v>255</v>
      </c>
      <c r="D289" s="98" t="s">
        <v>278</v>
      </c>
      <c r="E289" s="98" t="s">
        <v>1407</v>
      </c>
      <c r="F289" s="98" t="s">
        <v>454</v>
      </c>
      <c r="G289" s="98" t="s">
        <v>173</v>
      </c>
      <c r="H289" s="98" t="s">
        <v>36</v>
      </c>
      <c r="I289" s="98" t="s">
        <v>37</v>
      </c>
      <c r="K289" s="115">
        <v>41547</v>
      </c>
      <c r="L289" s="115" t="s">
        <v>177</v>
      </c>
      <c r="M289" s="100">
        <v>3</v>
      </c>
      <c r="N289" s="74">
        <f t="shared" si="9"/>
        <v>3</v>
      </c>
      <c r="O289" s="115">
        <v>41729</v>
      </c>
      <c r="P289" s="118" t="s">
        <v>48</v>
      </c>
      <c r="Q289" s="100">
        <f>IF(P289="",1,(VLOOKUP(P289,LOOKUP!$A$16:$B$21,2,FALSE)))</f>
        <v>4</v>
      </c>
      <c r="R289" s="74">
        <f t="shared" si="10"/>
        <v>4</v>
      </c>
      <c r="S289" s="108">
        <v>0.27800000000000002</v>
      </c>
      <c r="T289" s="108"/>
      <c r="U289" s="108">
        <v>0.23200000000000001</v>
      </c>
      <c r="V289" s="108">
        <v>4.5999999999999999E-2</v>
      </c>
      <c r="W289" s="108">
        <v>0</v>
      </c>
      <c r="X289" s="102">
        <v>0.27800000000000002</v>
      </c>
      <c r="Y289" s="114"/>
    </row>
    <row r="290" spans="1:25" ht="30" customHeight="1">
      <c r="A290" s="98" t="s">
        <v>254</v>
      </c>
      <c r="B290" s="98" t="s">
        <v>255</v>
      </c>
      <c r="C290" s="98" t="s">
        <v>255</v>
      </c>
      <c r="D290" s="98" t="s">
        <v>278</v>
      </c>
      <c r="E290" s="98" t="s">
        <v>1408</v>
      </c>
      <c r="F290" s="98" t="s">
        <v>454</v>
      </c>
      <c r="G290" s="98" t="s">
        <v>173</v>
      </c>
      <c r="H290" s="98" t="s">
        <v>36</v>
      </c>
      <c r="I290" s="98" t="s">
        <v>37</v>
      </c>
      <c r="K290" s="115">
        <v>41547</v>
      </c>
      <c r="L290" s="115" t="s">
        <v>177</v>
      </c>
      <c r="M290" s="100">
        <v>3</v>
      </c>
      <c r="N290" s="74">
        <f t="shared" si="9"/>
        <v>3</v>
      </c>
      <c r="O290" s="115">
        <v>41729</v>
      </c>
      <c r="P290" s="118" t="s">
        <v>48</v>
      </c>
      <c r="Q290" s="100">
        <f>IF(P290="",1,(VLOOKUP(P290,LOOKUP!$A$16:$B$21,2,FALSE)))</f>
        <v>4</v>
      </c>
      <c r="R290" s="74">
        <f t="shared" si="10"/>
        <v>4</v>
      </c>
      <c r="S290" s="108">
        <v>4.8000000000000001E-2</v>
      </c>
      <c r="T290" s="108"/>
      <c r="U290" s="108">
        <v>4.8000000000000001E-2</v>
      </c>
      <c r="V290" s="108">
        <v>0</v>
      </c>
      <c r="W290" s="108">
        <v>0</v>
      </c>
      <c r="X290" s="102">
        <v>4.8000000000000001E-2</v>
      </c>
      <c r="Y290" s="114"/>
    </row>
    <row r="291" spans="1:25" ht="30" customHeight="1">
      <c r="A291" s="98" t="s">
        <v>254</v>
      </c>
      <c r="B291" s="98" t="s">
        <v>255</v>
      </c>
      <c r="C291" s="98" t="s">
        <v>255</v>
      </c>
      <c r="D291" s="98" t="s">
        <v>279</v>
      </c>
      <c r="E291" s="98" t="s">
        <v>1409</v>
      </c>
      <c r="F291" s="98" t="s">
        <v>455</v>
      </c>
      <c r="G291" s="98" t="s">
        <v>173</v>
      </c>
      <c r="H291" s="98" t="s">
        <v>36</v>
      </c>
      <c r="I291" s="98" t="s">
        <v>37</v>
      </c>
      <c r="K291" s="115">
        <v>41547</v>
      </c>
      <c r="L291" s="115" t="s">
        <v>177</v>
      </c>
      <c r="M291" s="100">
        <v>3</v>
      </c>
      <c r="N291" s="74">
        <f t="shared" si="9"/>
        <v>3</v>
      </c>
      <c r="O291" s="115">
        <v>41729</v>
      </c>
      <c r="P291" s="118" t="s">
        <v>48</v>
      </c>
      <c r="Q291" s="100">
        <f>IF(P291="",1,(VLOOKUP(P291,LOOKUP!$A$16:$B$21,2,FALSE)))</f>
        <v>4</v>
      </c>
      <c r="R291" s="74">
        <f t="shared" si="10"/>
        <v>4</v>
      </c>
      <c r="S291" s="108">
        <v>0.06</v>
      </c>
      <c r="T291" s="108"/>
      <c r="U291" s="108">
        <v>0.06</v>
      </c>
      <c r="V291" s="108">
        <v>0</v>
      </c>
      <c r="W291" s="108">
        <v>0</v>
      </c>
      <c r="X291" s="102">
        <v>0.06</v>
      </c>
      <c r="Y291" s="114"/>
    </row>
    <row r="292" spans="1:25" ht="30" customHeight="1">
      <c r="A292" s="98" t="s">
        <v>254</v>
      </c>
      <c r="B292" s="98" t="s">
        <v>255</v>
      </c>
      <c r="C292" s="98" t="s">
        <v>255</v>
      </c>
      <c r="D292" s="98" t="s">
        <v>280</v>
      </c>
      <c r="E292" s="98" t="s">
        <v>1410</v>
      </c>
      <c r="F292" s="98" t="s">
        <v>145</v>
      </c>
      <c r="G292" s="98" t="s">
        <v>173</v>
      </c>
      <c r="H292" s="98" t="s">
        <v>36</v>
      </c>
      <c r="I292" s="98" t="s">
        <v>37</v>
      </c>
      <c r="K292" s="115">
        <v>41730</v>
      </c>
      <c r="L292" s="115" t="s">
        <v>174</v>
      </c>
      <c r="M292" s="100">
        <v>2</v>
      </c>
      <c r="N292" s="74">
        <f t="shared" si="9"/>
        <v>2</v>
      </c>
      <c r="O292" s="115">
        <v>42094</v>
      </c>
      <c r="P292" s="118" t="s">
        <v>48</v>
      </c>
      <c r="Q292" s="100">
        <f>IF(P292="",1,(VLOOKUP(P292,LOOKUP!$A$16:$B$21,2,FALSE)))</f>
        <v>4</v>
      </c>
      <c r="R292" s="74">
        <f t="shared" si="10"/>
        <v>4</v>
      </c>
      <c r="S292" s="108">
        <v>0.05</v>
      </c>
      <c r="T292" s="108"/>
      <c r="U292" s="108">
        <v>0</v>
      </c>
      <c r="V292" s="108">
        <v>0.05</v>
      </c>
      <c r="W292" s="108">
        <v>0</v>
      </c>
      <c r="X292" s="102">
        <v>0.05</v>
      </c>
      <c r="Y292" s="114"/>
    </row>
    <row r="293" spans="1:25" ht="30" customHeight="1">
      <c r="A293" s="98" t="s">
        <v>254</v>
      </c>
      <c r="B293" s="98" t="s">
        <v>255</v>
      </c>
      <c r="C293" s="98" t="s">
        <v>255</v>
      </c>
      <c r="D293" s="98" t="s">
        <v>281</v>
      </c>
      <c r="E293" s="98" t="s">
        <v>1411</v>
      </c>
      <c r="F293" s="98" t="s">
        <v>456</v>
      </c>
      <c r="G293" s="98" t="s">
        <v>173</v>
      </c>
      <c r="H293" s="98" t="s">
        <v>36</v>
      </c>
      <c r="I293" s="98" t="s">
        <v>37</v>
      </c>
      <c r="K293" s="115">
        <v>41547</v>
      </c>
      <c r="L293" s="115" t="s">
        <v>174</v>
      </c>
      <c r="M293" s="100">
        <v>2</v>
      </c>
      <c r="N293" s="74">
        <f t="shared" si="9"/>
        <v>2</v>
      </c>
      <c r="O293" s="115">
        <v>41729</v>
      </c>
      <c r="P293" s="118" t="s">
        <v>48</v>
      </c>
      <c r="Q293" s="100">
        <f>IF(P293="",1,(VLOOKUP(P293,LOOKUP!$A$16:$B$21,2,FALSE)))</f>
        <v>4</v>
      </c>
      <c r="R293" s="74">
        <f t="shared" si="10"/>
        <v>4</v>
      </c>
      <c r="S293" s="108">
        <v>0</v>
      </c>
      <c r="T293" s="108"/>
      <c r="U293" s="108">
        <v>0</v>
      </c>
      <c r="V293" s="108">
        <v>0</v>
      </c>
      <c r="W293" s="108">
        <v>0</v>
      </c>
      <c r="X293" s="102">
        <v>0</v>
      </c>
      <c r="Y293" s="114"/>
    </row>
    <row r="294" spans="1:25" ht="30" customHeight="1">
      <c r="A294" s="98" t="s">
        <v>254</v>
      </c>
      <c r="B294" s="98" t="s">
        <v>255</v>
      </c>
      <c r="C294" s="98" t="s">
        <v>255</v>
      </c>
      <c r="D294" s="98" t="s">
        <v>281</v>
      </c>
      <c r="E294" s="98" t="s">
        <v>1407</v>
      </c>
      <c r="F294" s="98" t="s">
        <v>456</v>
      </c>
      <c r="G294" s="98" t="s">
        <v>173</v>
      </c>
      <c r="H294" s="98" t="s">
        <v>36</v>
      </c>
      <c r="I294" s="98" t="s">
        <v>37</v>
      </c>
      <c r="K294" s="115">
        <v>41547</v>
      </c>
      <c r="L294" s="115" t="s">
        <v>174</v>
      </c>
      <c r="M294" s="100">
        <v>2</v>
      </c>
      <c r="N294" s="74">
        <f t="shared" si="9"/>
        <v>2</v>
      </c>
      <c r="O294" s="115">
        <v>41729</v>
      </c>
      <c r="P294" s="118" t="s">
        <v>48</v>
      </c>
      <c r="Q294" s="100">
        <f>IF(P294="",1,(VLOOKUP(P294,LOOKUP!$A$16:$B$21,2,FALSE)))</f>
        <v>4</v>
      </c>
      <c r="R294" s="74">
        <f t="shared" si="10"/>
        <v>4</v>
      </c>
      <c r="S294" s="108">
        <v>0.58599999999999997</v>
      </c>
      <c r="T294" s="108"/>
      <c r="U294" s="108">
        <v>0.58599999999999997</v>
      </c>
      <c r="V294" s="108">
        <v>0</v>
      </c>
      <c r="W294" s="108">
        <v>0</v>
      </c>
      <c r="X294" s="102">
        <v>0.58599999999999997</v>
      </c>
      <c r="Y294" s="114"/>
    </row>
    <row r="295" spans="1:25" ht="30" customHeight="1">
      <c r="A295" s="98" t="s">
        <v>254</v>
      </c>
      <c r="B295" s="98" t="s">
        <v>255</v>
      </c>
      <c r="C295" s="98" t="s">
        <v>255</v>
      </c>
      <c r="D295" s="98" t="s">
        <v>281</v>
      </c>
      <c r="E295" s="98" t="s">
        <v>1412</v>
      </c>
      <c r="F295" s="98" t="s">
        <v>456</v>
      </c>
      <c r="G295" s="98" t="s">
        <v>173</v>
      </c>
      <c r="H295" s="98" t="s">
        <v>36</v>
      </c>
      <c r="I295" s="98" t="s">
        <v>37</v>
      </c>
      <c r="K295" s="115">
        <v>41547</v>
      </c>
      <c r="L295" s="115" t="s">
        <v>174</v>
      </c>
      <c r="M295" s="100">
        <v>2</v>
      </c>
      <c r="N295" s="74">
        <f t="shared" si="9"/>
        <v>2</v>
      </c>
      <c r="O295" s="115">
        <v>41729</v>
      </c>
      <c r="P295" s="118" t="s">
        <v>48</v>
      </c>
      <c r="Q295" s="100">
        <f>IF(P295="",1,(VLOOKUP(P295,LOOKUP!$A$16:$B$21,2,FALSE)))</f>
        <v>4</v>
      </c>
      <c r="R295" s="74">
        <f t="shared" si="10"/>
        <v>4</v>
      </c>
      <c r="S295" s="108">
        <v>0.436</v>
      </c>
      <c r="T295" s="108"/>
      <c r="U295" s="108">
        <v>0.436</v>
      </c>
      <c r="V295" s="108">
        <v>0</v>
      </c>
      <c r="W295" s="108">
        <v>0</v>
      </c>
      <c r="X295" s="102">
        <v>0.436</v>
      </c>
      <c r="Y295" s="114"/>
    </row>
    <row r="296" spans="1:25" ht="30" customHeight="1">
      <c r="A296" s="98" t="s">
        <v>254</v>
      </c>
      <c r="B296" s="98" t="s">
        <v>255</v>
      </c>
      <c r="C296" s="98" t="s">
        <v>255</v>
      </c>
      <c r="D296" s="98" t="s">
        <v>281</v>
      </c>
      <c r="E296" s="98" t="s">
        <v>1404</v>
      </c>
      <c r="F296" s="98" t="s">
        <v>456</v>
      </c>
      <c r="G296" s="98" t="s">
        <v>173</v>
      </c>
      <c r="H296" s="98" t="s">
        <v>36</v>
      </c>
      <c r="I296" s="98" t="s">
        <v>37</v>
      </c>
      <c r="K296" s="115">
        <v>41547</v>
      </c>
      <c r="L296" s="115" t="s">
        <v>174</v>
      </c>
      <c r="M296" s="100">
        <v>2</v>
      </c>
      <c r="N296" s="74">
        <f t="shared" si="9"/>
        <v>2</v>
      </c>
      <c r="O296" s="115">
        <v>41729</v>
      </c>
      <c r="P296" s="118" t="s">
        <v>48</v>
      </c>
      <c r="Q296" s="100">
        <f>IF(P296="",1,(VLOOKUP(P296,LOOKUP!$A$16:$B$21,2,FALSE)))</f>
        <v>4</v>
      </c>
      <c r="R296" s="74">
        <f t="shared" si="10"/>
        <v>4</v>
      </c>
      <c r="S296" s="108">
        <v>0.123</v>
      </c>
      <c r="T296" s="108"/>
      <c r="U296" s="108">
        <v>0.123</v>
      </c>
      <c r="V296" s="108">
        <v>0</v>
      </c>
      <c r="W296" s="108">
        <v>0</v>
      </c>
      <c r="X296" s="102">
        <v>0.123</v>
      </c>
      <c r="Y296" s="114"/>
    </row>
    <row r="297" spans="1:25" ht="30" customHeight="1">
      <c r="A297" s="98" t="s">
        <v>254</v>
      </c>
      <c r="B297" s="98" t="s">
        <v>255</v>
      </c>
      <c r="C297" s="98" t="s">
        <v>255</v>
      </c>
      <c r="D297" s="98" t="s">
        <v>281</v>
      </c>
      <c r="E297" s="98" t="s">
        <v>1413</v>
      </c>
      <c r="F297" s="98" t="s">
        <v>456</v>
      </c>
      <c r="G297" s="98" t="s">
        <v>173</v>
      </c>
      <c r="H297" s="98" t="s">
        <v>36</v>
      </c>
      <c r="I297" s="98" t="s">
        <v>37</v>
      </c>
      <c r="K297" s="115">
        <v>41730</v>
      </c>
      <c r="L297" s="115" t="s">
        <v>174</v>
      </c>
      <c r="M297" s="100"/>
      <c r="N297" s="74">
        <f t="shared" si="9"/>
        <v>0</v>
      </c>
      <c r="O297" s="115">
        <v>42094</v>
      </c>
      <c r="P297" s="118" t="s">
        <v>48</v>
      </c>
      <c r="Q297" s="100">
        <f>IF(P297="",1,(VLOOKUP(P297,LOOKUP!$A$16:$B$21,2,FALSE)))</f>
        <v>4</v>
      </c>
      <c r="R297" s="74">
        <f t="shared" si="10"/>
        <v>4</v>
      </c>
      <c r="S297" s="108">
        <v>7.0000000000000007E-2</v>
      </c>
      <c r="T297" s="108"/>
      <c r="U297" s="108">
        <v>0</v>
      </c>
      <c r="V297" s="108">
        <v>7.0000000000000007E-2</v>
      </c>
      <c r="W297" s="108">
        <v>0</v>
      </c>
      <c r="X297" s="102">
        <v>7.0000000000000007E-2</v>
      </c>
      <c r="Y297" s="114"/>
    </row>
    <row r="298" spans="1:25" ht="30" customHeight="1">
      <c r="A298" s="98" t="s">
        <v>254</v>
      </c>
      <c r="B298" s="98" t="s">
        <v>255</v>
      </c>
      <c r="C298" s="98" t="s">
        <v>255</v>
      </c>
      <c r="D298" s="98" t="s">
        <v>281</v>
      </c>
      <c r="E298" s="98" t="s">
        <v>1414</v>
      </c>
      <c r="F298" s="98" t="s">
        <v>456</v>
      </c>
      <c r="G298" s="98" t="s">
        <v>173</v>
      </c>
      <c r="H298" s="98" t="s">
        <v>36</v>
      </c>
      <c r="I298" s="98" t="s">
        <v>37</v>
      </c>
      <c r="K298" s="115">
        <v>41730</v>
      </c>
      <c r="L298" s="115" t="s">
        <v>174</v>
      </c>
      <c r="M298" s="100">
        <v>2</v>
      </c>
      <c r="N298" s="74">
        <f t="shared" si="9"/>
        <v>2</v>
      </c>
      <c r="O298" s="115">
        <v>42094</v>
      </c>
      <c r="P298" s="118" t="s">
        <v>48</v>
      </c>
      <c r="Q298" s="100">
        <f>IF(P298="",1,(VLOOKUP(P298,LOOKUP!$A$16:$B$21,2,FALSE)))</f>
        <v>4</v>
      </c>
      <c r="R298" s="74">
        <f t="shared" si="10"/>
        <v>4</v>
      </c>
      <c r="S298" s="108">
        <v>0.08</v>
      </c>
      <c r="T298" s="108"/>
      <c r="U298" s="108">
        <v>0</v>
      </c>
      <c r="V298" s="108">
        <v>0.08</v>
      </c>
      <c r="W298" s="108">
        <v>0</v>
      </c>
      <c r="X298" s="102">
        <v>0.08</v>
      </c>
      <c r="Y298" s="114"/>
    </row>
    <row r="299" spans="1:25" ht="30" customHeight="1">
      <c r="A299" s="98" t="s">
        <v>254</v>
      </c>
      <c r="B299" s="98" t="s">
        <v>255</v>
      </c>
      <c r="C299" s="98" t="s">
        <v>255</v>
      </c>
      <c r="D299" s="98" t="s">
        <v>281</v>
      </c>
      <c r="E299" s="98" t="s">
        <v>1415</v>
      </c>
      <c r="F299" s="98" t="s">
        <v>456</v>
      </c>
      <c r="G299" s="98" t="s">
        <v>173</v>
      </c>
      <c r="H299" s="98" t="s">
        <v>36</v>
      </c>
      <c r="I299" s="98" t="s">
        <v>37</v>
      </c>
      <c r="K299" s="115">
        <v>41730</v>
      </c>
      <c r="L299" s="115" t="s">
        <v>174</v>
      </c>
      <c r="M299" s="100">
        <v>2</v>
      </c>
      <c r="N299" s="74">
        <f t="shared" si="9"/>
        <v>2</v>
      </c>
      <c r="O299" s="115">
        <v>42094</v>
      </c>
      <c r="P299" s="118" t="s">
        <v>48</v>
      </c>
      <c r="Q299" s="100">
        <f>IF(P299="",1,(VLOOKUP(P299,LOOKUP!$A$16:$B$21,2,FALSE)))</f>
        <v>4</v>
      </c>
      <c r="R299" s="74">
        <f t="shared" si="10"/>
        <v>4</v>
      </c>
      <c r="S299" s="108">
        <v>0.09</v>
      </c>
      <c r="T299" s="108"/>
      <c r="U299" s="108">
        <v>0</v>
      </c>
      <c r="V299" s="108">
        <v>0.09</v>
      </c>
      <c r="W299" s="108">
        <v>0</v>
      </c>
      <c r="X299" s="102">
        <v>0.09</v>
      </c>
      <c r="Y299" s="114"/>
    </row>
    <row r="300" spans="1:25" ht="30" customHeight="1">
      <c r="A300" s="98" t="s">
        <v>254</v>
      </c>
      <c r="B300" s="98" t="s">
        <v>255</v>
      </c>
      <c r="C300" s="98" t="s">
        <v>255</v>
      </c>
      <c r="D300" s="98" t="s">
        <v>281</v>
      </c>
      <c r="E300" s="98" t="s">
        <v>1416</v>
      </c>
      <c r="F300" s="98" t="s">
        <v>456</v>
      </c>
      <c r="G300" s="98" t="s">
        <v>173</v>
      </c>
      <c r="H300" s="98" t="s">
        <v>36</v>
      </c>
      <c r="I300" s="98" t="s">
        <v>37</v>
      </c>
      <c r="K300" s="115">
        <v>41730</v>
      </c>
      <c r="L300" s="115" t="s">
        <v>174</v>
      </c>
      <c r="M300" s="100">
        <v>2</v>
      </c>
      <c r="N300" s="74">
        <f t="shared" si="9"/>
        <v>2</v>
      </c>
      <c r="O300" s="115">
        <v>42094</v>
      </c>
      <c r="P300" s="118" t="s">
        <v>48</v>
      </c>
      <c r="Q300" s="100">
        <f>IF(P300="",1,(VLOOKUP(P300,LOOKUP!$A$16:$B$21,2,FALSE)))</f>
        <v>4</v>
      </c>
      <c r="R300" s="74">
        <f t="shared" si="10"/>
        <v>4</v>
      </c>
      <c r="S300" s="108">
        <v>0.13</v>
      </c>
      <c r="T300" s="108"/>
      <c r="U300" s="108">
        <v>0</v>
      </c>
      <c r="V300" s="108">
        <v>0.13</v>
      </c>
      <c r="W300" s="108">
        <v>0</v>
      </c>
      <c r="X300" s="102">
        <v>0.13</v>
      </c>
      <c r="Y300" s="114"/>
    </row>
    <row r="301" spans="1:25" ht="30" customHeight="1">
      <c r="A301" s="98" t="s">
        <v>254</v>
      </c>
      <c r="B301" s="98" t="s">
        <v>255</v>
      </c>
      <c r="C301" s="98" t="s">
        <v>255</v>
      </c>
      <c r="D301" s="98" t="s">
        <v>282</v>
      </c>
      <c r="E301" s="98" t="s">
        <v>1417</v>
      </c>
      <c r="F301" s="98" t="s">
        <v>457</v>
      </c>
      <c r="G301" s="98" t="s">
        <v>173</v>
      </c>
      <c r="H301" s="98" t="s">
        <v>36</v>
      </c>
      <c r="I301" s="98" t="s">
        <v>37</v>
      </c>
      <c r="K301" s="115">
        <v>41547</v>
      </c>
      <c r="L301" s="115" t="s">
        <v>177</v>
      </c>
      <c r="M301" s="100">
        <v>3</v>
      </c>
      <c r="N301" s="74">
        <f t="shared" si="9"/>
        <v>3</v>
      </c>
      <c r="O301" s="115">
        <v>41729</v>
      </c>
      <c r="P301" s="118" t="s">
        <v>48</v>
      </c>
      <c r="Q301" s="100">
        <f>IF(P301="",1,(VLOOKUP(P301,LOOKUP!$A$16:$B$21,2,FALSE)))</f>
        <v>4</v>
      </c>
      <c r="R301" s="74">
        <f t="shared" si="10"/>
        <v>4</v>
      </c>
      <c r="S301" s="108">
        <v>0.3</v>
      </c>
      <c r="T301" s="108"/>
      <c r="U301" s="108">
        <v>0.3</v>
      </c>
      <c r="V301" s="108">
        <v>0</v>
      </c>
      <c r="W301" s="108">
        <v>0</v>
      </c>
      <c r="X301" s="102">
        <v>0.3</v>
      </c>
      <c r="Y301" s="114"/>
    </row>
    <row r="302" spans="1:25" ht="30" customHeight="1">
      <c r="A302" s="98" t="s">
        <v>254</v>
      </c>
      <c r="B302" s="98" t="s">
        <v>255</v>
      </c>
      <c r="C302" s="98" t="s">
        <v>255</v>
      </c>
      <c r="D302" s="98" t="s">
        <v>283</v>
      </c>
      <c r="E302" s="98" t="s">
        <v>1418</v>
      </c>
      <c r="F302" s="98" t="s">
        <v>458</v>
      </c>
      <c r="G302" s="98" t="s">
        <v>173</v>
      </c>
      <c r="H302" s="98" t="s">
        <v>36</v>
      </c>
      <c r="I302" s="98" t="s">
        <v>37</v>
      </c>
      <c r="K302" s="115">
        <v>41547</v>
      </c>
      <c r="L302" s="115" t="s">
        <v>177</v>
      </c>
      <c r="M302" s="100">
        <v>3</v>
      </c>
      <c r="N302" s="74">
        <f t="shared" si="9"/>
        <v>3</v>
      </c>
      <c r="O302" s="115">
        <v>41729</v>
      </c>
      <c r="P302" s="118" t="s">
        <v>48</v>
      </c>
      <c r="Q302" s="100">
        <f>IF(P302="",1,(VLOOKUP(P302,LOOKUP!$A$16:$B$21,2,FALSE)))</f>
        <v>4</v>
      </c>
      <c r="R302" s="74">
        <f t="shared" si="10"/>
        <v>4</v>
      </c>
      <c r="S302" s="108">
        <v>0.1</v>
      </c>
      <c r="T302" s="108"/>
      <c r="U302" s="108">
        <v>0.1</v>
      </c>
      <c r="V302" s="108">
        <v>0</v>
      </c>
      <c r="W302" s="108">
        <v>0</v>
      </c>
      <c r="X302" s="102">
        <v>0.1</v>
      </c>
      <c r="Y302" s="114"/>
    </row>
    <row r="303" spans="1:25" ht="30" customHeight="1">
      <c r="A303" s="98" t="s">
        <v>254</v>
      </c>
      <c r="B303" s="98" t="s">
        <v>255</v>
      </c>
      <c r="C303" s="98" t="s">
        <v>255</v>
      </c>
      <c r="D303" s="98" t="s">
        <v>283</v>
      </c>
      <c r="E303" s="98" t="s">
        <v>1412</v>
      </c>
      <c r="F303" s="98" t="s">
        <v>458</v>
      </c>
      <c r="G303" s="98" t="s">
        <v>173</v>
      </c>
      <c r="H303" s="98" t="s">
        <v>36</v>
      </c>
      <c r="I303" s="98" t="s">
        <v>37</v>
      </c>
      <c r="K303" s="115">
        <v>41547</v>
      </c>
      <c r="L303" s="115" t="s">
        <v>177</v>
      </c>
      <c r="M303" s="100">
        <v>3</v>
      </c>
      <c r="N303" s="74">
        <f t="shared" si="9"/>
        <v>3</v>
      </c>
      <c r="O303" s="115">
        <v>41729</v>
      </c>
      <c r="P303" s="118" t="s">
        <v>48</v>
      </c>
      <c r="Q303" s="100">
        <f>IF(P303="",1,(VLOOKUP(P303,LOOKUP!$A$16:$B$21,2,FALSE)))</f>
        <v>4</v>
      </c>
      <c r="R303" s="74">
        <f t="shared" si="10"/>
        <v>4</v>
      </c>
      <c r="S303" s="108">
        <v>0.114</v>
      </c>
      <c r="T303" s="108"/>
      <c r="U303" s="108">
        <v>0.114</v>
      </c>
      <c r="V303" s="108">
        <v>0</v>
      </c>
      <c r="W303" s="108">
        <v>0</v>
      </c>
      <c r="X303" s="102">
        <v>0.114</v>
      </c>
      <c r="Y303" s="114"/>
    </row>
    <row r="304" spans="1:25" ht="30" customHeight="1">
      <c r="A304" s="98" t="s">
        <v>254</v>
      </c>
      <c r="B304" s="98" t="s">
        <v>255</v>
      </c>
      <c r="C304" s="98" t="s">
        <v>255</v>
      </c>
      <c r="D304" s="98" t="s">
        <v>284</v>
      </c>
      <c r="E304" s="98" t="s">
        <v>1419</v>
      </c>
      <c r="F304" s="98" t="s">
        <v>459</v>
      </c>
      <c r="G304" s="98" t="s">
        <v>173</v>
      </c>
      <c r="H304" s="98" t="s">
        <v>36</v>
      </c>
      <c r="I304" s="98" t="s">
        <v>37</v>
      </c>
      <c r="K304" s="115">
        <v>41547</v>
      </c>
      <c r="L304" s="115" t="s">
        <v>177</v>
      </c>
      <c r="M304" s="100">
        <v>3</v>
      </c>
      <c r="N304" s="74">
        <f t="shared" si="9"/>
        <v>3</v>
      </c>
      <c r="O304" s="115">
        <v>41729</v>
      </c>
      <c r="P304" s="118" t="s">
        <v>48</v>
      </c>
      <c r="Q304" s="100">
        <f>IF(P304="",1,(VLOOKUP(P304,LOOKUP!$A$16:$B$21,2,FALSE)))</f>
        <v>4</v>
      </c>
      <c r="R304" s="74">
        <f t="shared" si="10"/>
        <v>4</v>
      </c>
      <c r="S304" s="108">
        <v>0.04</v>
      </c>
      <c r="T304" s="108"/>
      <c r="U304" s="108">
        <v>0.04</v>
      </c>
      <c r="V304" s="108">
        <v>0</v>
      </c>
      <c r="W304" s="108">
        <v>0</v>
      </c>
      <c r="X304" s="102">
        <v>0.04</v>
      </c>
      <c r="Y304" s="114"/>
    </row>
    <row r="305" spans="1:25" ht="30" customHeight="1">
      <c r="A305" s="98" t="s">
        <v>254</v>
      </c>
      <c r="B305" s="98" t="s">
        <v>255</v>
      </c>
      <c r="C305" s="98" t="s">
        <v>255</v>
      </c>
      <c r="D305" s="98" t="s">
        <v>285</v>
      </c>
      <c r="E305" s="98" t="s">
        <v>1420</v>
      </c>
      <c r="F305" s="98" t="s">
        <v>460</v>
      </c>
      <c r="G305" s="98" t="s">
        <v>173</v>
      </c>
      <c r="H305" s="98" t="s">
        <v>36</v>
      </c>
      <c r="I305" s="98" t="s">
        <v>37</v>
      </c>
      <c r="K305" s="115">
        <v>41730</v>
      </c>
      <c r="L305" s="115" t="s">
        <v>174</v>
      </c>
      <c r="M305" s="100">
        <v>2</v>
      </c>
      <c r="N305" s="74">
        <f t="shared" si="9"/>
        <v>2</v>
      </c>
      <c r="O305" s="115">
        <v>42094</v>
      </c>
      <c r="P305" s="118" t="s">
        <v>48</v>
      </c>
      <c r="Q305" s="100">
        <f>IF(P305="",1,(VLOOKUP(P305,LOOKUP!$A$16:$B$21,2,FALSE)))</f>
        <v>4</v>
      </c>
      <c r="R305" s="74">
        <f t="shared" si="10"/>
        <v>4</v>
      </c>
      <c r="S305" s="108">
        <v>0.04</v>
      </c>
      <c r="T305" s="108"/>
      <c r="U305" s="108">
        <v>0</v>
      </c>
      <c r="V305" s="108">
        <v>0.04</v>
      </c>
      <c r="W305" s="108">
        <v>0</v>
      </c>
      <c r="X305" s="102">
        <v>0.04</v>
      </c>
      <c r="Y305" s="114"/>
    </row>
    <row r="306" spans="1:25" ht="30" customHeight="1">
      <c r="A306" s="98" t="s">
        <v>254</v>
      </c>
      <c r="B306" s="98" t="s">
        <v>255</v>
      </c>
      <c r="C306" s="98" t="s">
        <v>255</v>
      </c>
      <c r="D306" s="98" t="s">
        <v>286</v>
      </c>
      <c r="E306" s="98" t="s">
        <v>1414</v>
      </c>
      <c r="F306" s="98" t="s">
        <v>447</v>
      </c>
      <c r="G306" s="98" t="s">
        <v>208</v>
      </c>
      <c r="H306" s="98" t="s">
        <v>36</v>
      </c>
      <c r="I306" s="98" t="s">
        <v>37</v>
      </c>
      <c r="K306" s="115">
        <v>41730</v>
      </c>
      <c r="L306" s="115" t="s">
        <v>174</v>
      </c>
      <c r="M306" s="100">
        <v>2</v>
      </c>
      <c r="N306" s="74">
        <f t="shared" si="9"/>
        <v>2</v>
      </c>
      <c r="O306" s="115">
        <v>42094</v>
      </c>
      <c r="P306" s="118" t="s">
        <v>48</v>
      </c>
      <c r="Q306" s="100">
        <f>IF(P306="",1,(VLOOKUP(P306,LOOKUP!$A$16:$B$21,2,FALSE)))</f>
        <v>4</v>
      </c>
      <c r="R306" s="74">
        <f t="shared" si="10"/>
        <v>4</v>
      </c>
      <c r="S306" s="108">
        <v>0.08</v>
      </c>
      <c r="T306" s="108"/>
      <c r="U306" s="108">
        <v>0</v>
      </c>
      <c r="V306" s="108">
        <v>0.08</v>
      </c>
      <c r="W306" s="108">
        <v>0</v>
      </c>
      <c r="X306" s="102">
        <v>0.08</v>
      </c>
      <c r="Y306" s="114"/>
    </row>
    <row r="307" spans="1:25" ht="30" customHeight="1">
      <c r="A307" s="98" t="s">
        <v>254</v>
      </c>
      <c r="B307" s="98" t="s">
        <v>255</v>
      </c>
      <c r="C307" s="98" t="s">
        <v>255</v>
      </c>
      <c r="D307" s="98" t="s">
        <v>287</v>
      </c>
      <c r="E307" s="98" t="s">
        <v>1421</v>
      </c>
      <c r="F307" s="98" t="s">
        <v>461</v>
      </c>
      <c r="G307" s="98" t="s">
        <v>173</v>
      </c>
      <c r="H307" s="98" t="s">
        <v>36</v>
      </c>
      <c r="I307" s="98" t="s">
        <v>37</v>
      </c>
      <c r="K307" s="115">
        <v>41547</v>
      </c>
      <c r="L307" s="115" t="s">
        <v>177</v>
      </c>
      <c r="M307" s="100">
        <v>3</v>
      </c>
      <c r="N307" s="74">
        <f t="shared" si="9"/>
        <v>3</v>
      </c>
      <c r="O307" s="115">
        <v>41729</v>
      </c>
      <c r="P307" s="118" t="s">
        <v>48</v>
      </c>
      <c r="Q307" s="100">
        <f>IF(P307="",1,(VLOOKUP(P307,LOOKUP!$A$16:$B$21,2,FALSE)))</f>
        <v>4</v>
      </c>
      <c r="R307" s="74">
        <f t="shared" si="10"/>
        <v>4</v>
      </c>
      <c r="S307" s="108">
        <v>0.15</v>
      </c>
      <c r="T307" s="108"/>
      <c r="U307" s="108">
        <v>0.15</v>
      </c>
      <c r="V307" s="108">
        <v>0</v>
      </c>
      <c r="W307" s="108">
        <v>0</v>
      </c>
      <c r="X307" s="102">
        <v>0.15</v>
      </c>
      <c r="Y307" s="114"/>
    </row>
    <row r="308" spans="1:25" ht="30" customHeight="1">
      <c r="A308" s="98" t="s">
        <v>254</v>
      </c>
      <c r="B308" s="98" t="s">
        <v>255</v>
      </c>
      <c r="C308" s="98" t="s">
        <v>255</v>
      </c>
      <c r="D308" s="98" t="s">
        <v>287</v>
      </c>
      <c r="E308" s="98" t="s">
        <v>1422</v>
      </c>
      <c r="F308" s="98" t="s">
        <v>461</v>
      </c>
      <c r="G308" s="98" t="s">
        <v>173</v>
      </c>
      <c r="H308" s="98" t="s">
        <v>36</v>
      </c>
      <c r="I308" s="98" t="s">
        <v>37</v>
      </c>
      <c r="K308" s="115">
        <v>41547</v>
      </c>
      <c r="L308" s="115" t="s">
        <v>177</v>
      </c>
      <c r="M308" s="100">
        <v>3</v>
      </c>
      <c r="N308" s="74">
        <f t="shared" si="9"/>
        <v>3</v>
      </c>
      <c r="O308" s="115">
        <v>41729</v>
      </c>
      <c r="P308" s="118" t="s">
        <v>48</v>
      </c>
      <c r="Q308" s="100">
        <f>IF(P308="",1,(VLOOKUP(P308,LOOKUP!$A$16:$B$21,2,FALSE)))</f>
        <v>4</v>
      </c>
      <c r="R308" s="74">
        <f t="shared" si="10"/>
        <v>4</v>
      </c>
      <c r="S308" s="108">
        <v>0.2</v>
      </c>
      <c r="T308" s="108"/>
      <c r="U308" s="108">
        <v>0.2</v>
      </c>
      <c r="V308" s="108">
        <v>0</v>
      </c>
      <c r="W308" s="108">
        <v>0</v>
      </c>
      <c r="X308" s="102">
        <v>0.2</v>
      </c>
      <c r="Y308" s="114"/>
    </row>
    <row r="309" spans="1:25" ht="30" customHeight="1">
      <c r="A309" s="98" t="s">
        <v>254</v>
      </c>
      <c r="B309" s="98" t="s">
        <v>255</v>
      </c>
      <c r="C309" s="98" t="s">
        <v>255</v>
      </c>
      <c r="D309" s="98" t="s">
        <v>288</v>
      </c>
      <c r="E309" s="98" t="s">
        <v>1406</v>
      </c>
      <c r="F309" s="98" t="s">
        <v>462</v>
      </c>
      <c r="G309" s="98" t="s">
        <v>173</v>
      </c>
      <c r="H309" s="98" t="s">
        <v>36</v>
      </c>
      <c r="I309" s="98" t="s">
        <v>37</v>
      </c>
      <c r="K309" s="115">
        <v>41547</v>
      </c>
      <c r="L309" s="115" t="s">
        <v>177</v>
      </c>
      <c r="M309" s="100">
        <v>3</v>
      </c>
      <c r="N309" s="74">
        <f t="shared" si="9"/>
        <v>3</v>
      </c>
      <c r="O309" s="115">
        <v>41729</v>
      </c>
      <c r="P309" s="118" t="s">
        <v>48</v>
      </c>
      <c r="Q309" s="100">
        <f>IF(P309="",1,(VLOOKUP(P309,LOOKUP!$A$16:$B$21,2,FALSE)))</f>
        <v>4</v>
      </c>
      <c r="R309" s="74">
        <f t="shared" si="10"/>
        <v>4</v>
      </c>
      <c r="S309" s="108">
        <v>3.5999999999999997E-2</v>
      </c>
      <c r="T309" s="108"/>
      <c r="U309" s="108">
        <v>3.5999999999999997E-2</v>
      </c>
      <c r="V309" s="108">
        <v>0</v>
      </c>
      <c r="W309" s="108">
        <v>0</v>
      </c>
      <c r="X309" s="102">
        <v>3.5999999999999997E-2</v>
      </c>
      <c r="Y309" s="114"/>
    </row>
    <row r="310" spans="1:25" ht="30" customHeight="1">
      <c r="A310" s="98" t="s">
        <v>254</v>
      </c>
      <c r="B310" s="98" t="s">
        <v>255</v>
      </c>
      <c r="C310" s="98" t="s">
        <v>255</v>
      </c>
      <c r="D310" s="98" t="s">
        <v>288</v>
      </c>
      <c r="E310" s="98" t="s">
        <v>1407</v>
      </c>
      <c r="F310" s="98" t="s">
        <v>462</v>
      </c>
      <c r="G310" s="98" t="s">
        <v>173</v>
      </c>
      <c r="H310" s="98" t="s">
        <v>36</v>
      </c>
      <c r="I310" s="98" t="s">
        <v>37</v>
      </c>
      <c r="K310" s="115">
        <v>41547</v>
      </c>
      <c r="L310" s="115" t="s">
        <v>177</v>
      </c>
      <c r="M310" s="100">
        <v>3</v>
      </c>
      <c r="N310" s="74">
        <f t="shared" si="9"/>
        <v>3</v>
      </c>
      <c r="O310" s="115">
        <v>41729</v>
      </c>
      <c r="P310" s="118" t="s">
        <v>48</v>
      </c>
      <c r="Q310" s="100">
        <f>IF(P310="",1,(VLOOKUP(P310,LOOKUP!$A$16:$B$21,2,FALSE)))</f>
        <v>4</v>
      </c>
      <c r="R310" s="74">
        <f t="shared" si="10"/>
        <v>4</v>
      </c>
      <c r="S310" s="108">
        <v>0.1</v>
      </c>
      <c r="T310" s="108"/>
      <c r="U310" s="108">
        <v>0.1</v>
      </c>
      <c r="V310" s="108">
        <v>0</v>
      </c>
      <c r="W310" s="108">
        <v>0</v>
      </c>
      <c r="X310" s="102">
        <v>0.1</v>
      </c>
      <c r="Y310" s="114"/>
    </row>
    <row r="311" spans="1:25" ht="30" customHeight="1">
      <c r="A311" s="98" t="s">
        <v>254</v>
      </c>
      <c r="B311" s="98" t="s">
        <v>255</v>
      </c>
      <c r="C311" s="98" t="s">
        <v>255</v>
      </c>
      <c r="D311" s="98" t="s">
        <v>289</v>
      </c>
      <c r="E311" s="98" t="s">
        <v>1423</v>
      </c>
      <c r="F311" s="98" t="s">
        <v>462</v>
      </c>
      <c r="G311" s="98" t="s">
        <v>173</v>
      </c>
      <c r="H311" s="98" t="s">
        <v>36</v>
      </c>
      <c r="I311" s="98" t="s">
        <v>37</v>
      </c>
      <c r="K311" s="115">
        <v>41547</v>
      </c>
      <c r="L311" s="115" t="s">
        <v>177</v>
      </c>
      <c r="M311" s="100">
        <v>3</v>
      </c>
      <c r="N311" s="74">
        <f t="shared" si="9"/>
        <v>3</v>
      </c>
      <c r="O311" s="115">
        <v>41729</v>
      </c>
      <c r="P311" s="118" t="s">
        <v>48</v>
      </c>
      <c r="Q311" s="100">
        <f>IF(P311="",1,(VLOOKUP(P311,LOOKUP!$A$16:$B$21,2,FALSE)))</f>
        <v>4</v>
      </c>
      <c r="R311" s="74">
        <f t="shared" si="10"/>
        <v>4</v>
      </c>
      <c r="S311" s="108">
        <v>0.1</v>
      </c>
      <c r="T311" s="108"/>
      <c r="U311" s="108">
        <v>0.1</v>
      </c>
      <c r="V311" s="108">
        <v>0</v>
      </c>
      <c r="W311" s="108">
        <v>0</v>
      </c>
      <c r="X311" s="102">
        <v>0.1</v>
      </c>
      <c r="Y311" s="114"/>
    </row>
    <row r="312" spans="1:25" ht="30" customHeight="1">
      <c r="A312" s="98" t="s">
        <v>254</v>
      </c>
      <c r="B312" s="98" t="s">
        <v>255</v>
      </c>
      <c r="C312" s="98" t="s">
        <v>255</v>
      </c>
      <c r="D312" s="98" t="s">
        <v>289</v>
      </c>
      <c r="E312" s="98" t="s">
        <v>1424</v>
      </c>
      <c r="F312" s="98" t="s">
        <v>462</v>
      </c>
      <c r="G312" s="98" t="s">
        <v>173</v>
      </c>
      <c r="H312" s="98" t="s">
        <v>36</v>
      </c>
      <c r="I312" s="98" t="s">
        <v>37</v>
      </c>
      <c r="K312" s="115">
        <v>41547</v>
      </c>
      <c r="L312" s="115" t="s">
        <v>177</v>
      </c>
      <c r="M312" s="100">
        <v>3</v>
      </c>
      <c r="N312" s="74">
        <f t="shared" si="9"/>
        <v>3</v>
      </c>
      <c r="O312" s="115">
        <v>41729</v>
      </c>
      <c r="P312" s="118" t="s">
        <v>48</v>
      </c>
      <c r="Q312" s="100">
        <f>IF(P312="",1,(VLOOKUP(P312,LOOKUP!$A$16:$B$21,2,FALSE)))</f>
        <v>4</v>
      </c>
      <c r="R312" s="74">
        <f t="shared" si="10"/>
        <v>4</v>
      </c>
      <c r="S312" s="108">
        <v>0.122</v>
      </c>
      <c r="T312" s="108"/>
      <c r="U312" s="108">
        <v>0.122</v>
      </c>
      <c r="V312" s="108">
        <v>0</v>
      </c>
      <c r="W312" s="108">
        <v>0</v>
      </c>
      <c r="X312" s="102">
        <v>0.122</v>
      </c>
      <c r="Y312" s="114"/>
    </row>
    <row r="313" spans="1:25" ht="30" customHeight="1">
      <c r="A313" s="98" t="s">
        <v>254</v>
      </c>
      <c r="B313" s="98" t="s">
        <v>255</v>
      </c>
      <c r="C313" s="98" t="s">
        <v>255</v>
      </c>
      <c r="D313" s="98" t="s">
        <v>290</v>
      </c>
      <c r="E313" s="98" t="s">
        <v>1425</v>
      </c>
      <c r="F313" s="98" t="s">
        <v>463</v>
      </c>
      <c r="G313" s="98" t="s">
        <v>173</v>
      </c>
      <c r="H313" s="98" t="s">
        <v>36</v>
      </c>
      <c r="I313" s="98" t="s">
        <v>37</v>
      </c>
      <c r="K313" s="115">
        <v>41547</v>
      </c>
      <c r="L313" s="115" t="s">
        <v>177</v>
      </c>
      <c r="M313" s="100">
        <v>3</v>
      </c>
      <c r="N313" s="74">
        <f t="shared" si="9"/>
        <v>3</v>
      </c>
      <c r="O313" s="115">
        <v>41729</v>
      </c>
      <c r="P313" s="118" t="s">
        <v>48</v>
      </c>
      <c r="Q313" s="100">
        <f>IF(P313="",1,(VLOOKUP(P313,LOOKUP!$A$16:$B$21,2,FALSE)))</f>
        <v>4</v>
      </c>
      <c r="R313" s="74">
        <f t="shared" si="10"/>
        <v>4</v>
      </c>
      <c r="S313" s="108">
        <v>0.1</v>
      </c>
      <c r="T313" s="108"/>
      <c r="U313" s="108">
        <v>0.1</v>
      </c>
      <c r="V313" s="108">
        <v>0</v>
      </c>
      <c r="W313" s="108">
        <v>0</v>
      </c>
      <c r="X313" s="102">
        <v>0.1</v>
      </c>
      <c r="Y313" s="114"/>
    </row>
    <row r="314" spans="1:25" ht="30" customHeight="1">
      <c r="A314" s="98" t="s">
        <v>254</v>
      </c>
      <c r="B314" s="98" t="s">
        <v>255</v>
      </c>
      <c r="C314" s="98" t="s">
        <v>255</v>
      </c>
      <c r="D314" s="98" t="s">
        <v>290</v>
      </c>
      <c r="E314" s="98" t="s">
        <v>1414</v>
      </c>
      <c r="F314" s="98" t="s">
        <v>463</v>
      </c>
      <c r="G314" s="98" t="s">
        <v>173</v>
      </c>
      <c r="H314" s="98" t="s">
        <v>36</v>
      </c>
      <c r="I314" s="98" t="s">
        <v>37</v>
      </c>
      <c r="K314" s="115">
        <v>41730</v>
      </c>
      <c r="L314" s="115" t="s">
        <v>177</v>
      </c>
      <c r="M314" s="100">
        <v>3</v>
      </c>
      <c r="N314" s="74">
        <f t="shared" si="9"/>
        <v>3</v>
      </c>
      <c r="O314" s="115">
        <v>42094</v>
      </c>
      <c r="P314" s="118" t="s">
        <v>48</v>
      </c>
      <c r="Q314" s="100">
        <f>IF(P314="",1,(VLOOKUP(P314,LOOKUP!$A$16:$B$21,2,FALSE)))</f>
        <v>4</v>
      </c>
      <c r="R314" s="74">
        <f t="shared" si="10"/>
        <v>4</v>
      </c>
      <c r="S314" s="108">
        <v>0.08</v>
      </c>
      <c r="T314" s="108"/>
      <c r="U314" s="108">
        <v>0</v>
      </c>
      <c r="V314" s="108">
        <v>0.08</v>
      </c>
      <c r="W314" s="108">
        <v>0</v>
      </c>
      <c r="X314" s="102">
        <v>0.08</v>
      </c>
      <c r="Y314" s="114"/>
    </row>
    <row r="315" spans="1:25" ht="30" customHeight="1">
      <c r="A315" s="98" t="s">
        <v>254</v>
      </c>
      <c r="B315" s="98" t="s">
        <v>255</v>
      </c>
      <c r="C315" s="98" t="s">
        <v>255</v>
      </c>
      <c r="D315" s="98" t="s">
        <v>291</v>
      </c>
      <c r="E315" s="98" t="s">
        <v>1426</v>
      </c>
      <c r="F315" s="98" t="s">
        <v>463</v>
      </c>
      <c r="G315" s="98" t="s">
        <v>173</v>
      </c>
      <c r="H315" s="98" t="s">
        <v>36</v>
      </c>
      <c r="I315" s="98" t="s">
        <v>37</v>
      </c>
      <c r="K315" s="115">
        <v>41547</v>
      </c>
      <c r="L315" s="115" t="s">
        <v>177</v>
      </c>
      <c r="M315" s="100">
        <v>3</v>
      </c>
      <c r="N315" s="74">
        <f t="shared" si="9"/>
        <v>3</v>
      </c>
      <c r="O315" s="115">
        <v>41729</v>
      </c>
      <c r="P315" s="118" t="s">
        <v>48</v>
      </c>
      <c r="Q315" s="100">
        <f>IF(P315="",1,(VLOOKUP(P315,LOOKUP!$A$16:$B$21,2,FALSE)))</f>
        <v>4</v>
      </c>
      <c r="R315" s="74">
        <f t="shared" si="10"/>
        <v>4</v>
      </c>
      <c r="S315" s="108">
        <v>7.5999999999999998E-2</v>
      </c>
      <c r="T315" s="108"/>
      <c r="U315" s="108">
        <v>7.5999999999999998E-2</v>
      </c>
      <c r="V315" s="108">
        <v>0</v>
      </c>
      <c r="W315" s="108">
        <v>0</v>
      </c>
      <c r="X315" s="102">
        <v>7.5999999999999998E-2</v>
      </c>
      <c r="Y315" s="114"/>
    </row>
    <row r="316" spans="1:25" ht="30" customHeight="1">
      <c r="A316" s="98" t="s">
        <v>254</v>
      </c>
      <c r="B316" s="98" t="s">
        <v>255</v>
      </c>
      <c r="C316" s="98" t="s">
        <v>255</v>
      </c>
      <c r="D316" s="98" t="s">
        <v>292</v>
      </c>
      <c r="E316" s="98" t="s">
        <v>1427</v>
      </c>
      <c r="F316" s="98" t="s">
        <v>464</v>
      </c>
      <c r="G316" s="98" t="s">
        <v>173</v>
      </c>
      <c r="H316" s="98" t="s">
        <v>36</v>
      </c>
      <c r="I316" s="98" t="s">
        <v>37</v>
      </c>
      <c r="K316" s="115">
        <v>41547</v>
      </c>
      <c r="L316" s="115" t="s">
        <v>177</v>
      </c>
      <c r="M316" s="100">
        <v>3</v>
      </c>
      <c r="N316" s="74">
        <f t="shared" si="9"/>
        <v>3</v>
      </c>
      <c r="O316" s="115">
        <v>41729</v>
      </c>
      <c r="P316" s="118" t="s">
        <v>48</v>
      </c>
      <c r="Q316" s="100">
        <f>IF(P316="",1,(VLOOKUP(P316,LOOKUP!$A$16:$B$21,2,FALSE)))</f>
        <v>4</v>
      </c>
      <c r="R316" s="74">
        <f t="shared" si="10"/>
        <v>4</v>
      </c>
      <c r="S316" s="108">
        <v>0.03</v>
      </c>
      <c r="T316" s="108"/>
      <c r="U316" s="108">
        <v>0.03</v>
      </c>
      <c r="V316" s="108">
        <v>0</v>
      </c>
      <c r="W316" s="108">
        <v>0</v>
      </c>
      <c r="X316" s="102">
        <v>0.03</v>
      </c>
      <c r="Y316" s="114"/>
    </row>
    <row r="317" spans="1:25" ht="30" customHeight="1">
      <c r="A317" s="98" t="s">
        <v>254</v>
      </c>
      <c r="B317" s="98" t="s">
        <v>255</v>
      </c>
      <c r="C317" s="98" t="s">
        <v>255</v>
      </c>
      <c r="D317" s="98" t="s">
        <v>292</v>
      </c>
      <c r="E317" s="98" t="s">
        <v>1428</v>
      </c>
      <c r="F317" s="98" t="s">
        <v>464</v>
      </c>
      <c r="G317" s="98" t="s">
        <v>173</v>
      </c>
      <c r="H317" s="98" t="s">
        <v>36</v>
      </c>
      <c r="I317" s="98" t="s">
        <v>37</v>
      </c>
      <c r="K317" s="115">
        <v>41547</v>
      </c>
      <c r="L317" s="115" t="s">
        <v>177</v>
      </c>
      <c r="M317" s="100">
        <v>3</v>
      </c>
      <c r="N317" s="74">
        <f t="shared" si="9"/>
        <v>3</v>
      </c>
      <c r="O317" s="115">
        <v>41729</v>
      </c>
      <c r="P317" s="118" t="s">
        <v>48</v>
      </c>
      <c r="Q317" s="100">
        <f>IF(P317="",1,(VLOOKUP(P317,LOOKUP!$A$16:$B$21,2,FALSE)))</f>
        <v>4</v>
      </c>
      <c r="R317" s="74">
        <f t="shared" si="10"/>
        <v>4</v>
      </c>
      <c r="S317" s="108">
        <v>0.1</v>
      </c>
      <c r="T317" s="108"/>
      <c r="U317" s="108">
        <v>0.1</v>
      </c>
      <c r="V317" s="108">
        <v>0</v>
      </c>
      <c r="W317" s="108">
        <v>0</v>
      </c>
      <c r="X317" s="102">
        <v>0.1</v>
      </c>
      <c r="Y317" s="114"/>
    </row>
    <row r="318" spans="1:25" ht="30" customHeight="1">
      <c r="A318" s="98" t="s">
        <v>254</v>
      </c>
      <c r="B318" s="98" t="s">
        <v>255</v>
      </c>
      <c r="C318" s="98" t="s">
        <v>255</v>
      </c>
      <c r="D318" s="98" t="s">
        <v>292</v>
      </c>
      <c r="E318" s="98" t="s">
        <v>1429</v>
      </c>
      <c r="F318" s="98" t="s">
        <v>464</v>
      </c>
      <c r="G318" s="98" t="s">
        <v>173</v>
      </c>
      <c r="H318" s="98" t="s">
        <v>36</v>
      </c>
      <c r="I318" s="98" t="s">
        <v>37</v>
      </c>
      <c r="K318" s="115">
        <v>41547</v>
      </c>
      <c r="L318" s="115" t="s">
        <v>177</v>
      </c>
      <c r="M318" s="100">
        <v>3</v>
      </c>
      <c r="N318" s="74">
        <f t="shared" si="9"/>
        <v>3</v>
      </c>
      <c r="O318" s="115">
        <v>41729</v>
      </c>
      <c r="P318" s="118" t="s">
        <v>48</v>
      </c>
      <c r="Q318" s="100">
        <f>IF(P318="",1,(VLOOKUP(P318,LOOKUP!$A$16:$B$21,2,FALSE)))</f>
        <v>4</v>
      </c>
      <c r="R318" s="74">
        <f t="shared" si="10"/>
        <v>4</v>
      </c>
      <c r="S318" s="108">
        <v>0.14000000000000001</v>
      </c>
      <c r="T318" s="108"/>
      <c r="U318" s="108">
        <v>0.14000000000000001</v>
      </c>
      <c r="V318" s="108">
        <v>0</v>
      </c>
      <c r="W318" s="108">
        <v>0</v>
      </c>
      <c r="X318" s="102">
        <v>0.14000000000000001</v>
      </c>
      <c r="Y318" s="114"/>
    </row>
    <row r="319" spans="1:25" ht="30" customHeight="1">
      <c r="A319" s="98" t="s">
        <v>254</v>
      </c>
      <c r="B319" s="98" t="s">
        <v>255</v>
      </c>
      <c r="C319" s="98" t="s">
        <v>255</v>
      </c>
      <c r="D319" s="98" t="s">
        <v>292</v>
      </c>
      <c r="E319" s="98" t="s">
        <v>1430</v>
      </c>
      <c r="F319" s="98" t="s">
        <v>464</v>
      </c>
      <c r="G319" s="98" t="s">
        <v>173</v>
      </c>
      <c r="H319" s="98" t="s">
        <v>36</v>
      </c>
      <c r="I319" s="98" t="s">
        <v>37</v>
      </c>
      <c r="K319" s="115">
        <v>41730</v>
      </c>
      <c r="L319" s="115" t="s">
        <v>177</v>
      </c>
      <c r="M319" s="100">
        <v>3</v>
      </c>
      <c r="N319" s="74">
        <f t="shared" si="9"/>
        <v>3</v>
      </c>
      <c r="O319" s="115">
        <v>42094</v>
      </c>
      <c r="P319" s="118" t="s">
        <v>48</v>
      </c>
      <c r="Q319" s="100">
        <f>IF(P319="",1,(VLOOKUP(P319,LOOKUP!$A$16:$B$21,2,FALSE)))</f>
        <v>4</v>
      </c>
      <c r="R319" s="74">
        <f t="shared" si="10"/>
        <v>4</v>
      </c>
      <c r="S319" s="108">
        <v>0.1</v>
      </c>
      <c r="T319" s="108"/>
      <c r="U319" s="108">
        <v>0</v>
      </c>
      <c r="V319" s="108">
        <v>0.1</v>
      </c>
      <c r="W319" s="108">
        <v>0</v>
      </c>
      <c r="X319" s="102">
        <v>0.1</v>
      </c>
      <c r="Y319" s="114"/>
    </row>
    <row r="320" spans="1:25" ht="30" customHeight="1">
      <c r="A320" s="98" t="s">
        <v>254</v>
      </c>
      <c r="B320" s="98" t="s">
        <v>255</v>
      </c>
      <c r="C320" s="98" t="s">
        <v>255</v>
      </c>
      <c r="D320" s="98" t="s">
        <v>293</v>
      </c>
      <c r="E320" s="98" t="s">
        <v>1431</v>
      </c>
      <c r="F320" s="98" t="s">
        <v>465</v>
      </c>
      <c r="G320" s="98" t="s">
        <v>171</v>
      </c>
      <c r="H320" s="98" t="s">
        <v>36</v>
      </c>
      <c r="I320" s="98" t="s">
        <v>37</v>
      </c>
      <c r="K320" s="115">
        <v>41547</v>
      </c>
      <c r="L320" s="115" t="s">
        <v>177</v>
      </c>
      <c r="M320" s="100">
        <v>3</v>
      </c>
      <c r="N320" s="74">
        <f t="shared" si="9"/>
        <v>3</v>
      </c>
      <c r="O320" s="115">
        <v>41729</v>
      </c>
      <c r="P320" s="118" t="s">
        <v>48</v>
      </c>
      <c r="Q320" s="100">
        <f>IF(P320="",1,(VLOOKUP(P320,LOOKUP!$A$16:$B$21,2,FALSE)))</f>
        <v>4</v>
      </c>
      <c r="R320" s="74">
        <f t="shared" si="10"/>
        <v>4</v>
      </c>
      <c r="S320" s="108">
        <v>1.4999999999999999E-2</v>
      </c>
      <c r="T320" s="108"/>
      <c r="U320" s="108">
        <v>1.4999999999999999E-2</v>
      </c>
      <c r="V320" s="108">
        <v>0</v>
      </c>
      <c r="W320" s="108">
        <v>0</v>
      </c>
      <c r="X320" s="102">
        <v>1.4999999999999999E-2</v>
      </c>
      <c r="Y320" s="114"/>
    </row>
    <row r="321" spans="1:25" ht="30" customHeight="1">
      <c r="A321" s="98" t="s">
        <v>254</v>
      </c>
      <c r="B321" s="98" t="s">
        <v>255</v>
      </c>
      <c r="C321" s="98" t="s">
        <v>255</v>
      </c>
      <c r="D321" s="98" t="s">
        <v>293</v>
      </c>
      <c r="E321" s="98" t="s">
        <v>1432</v>
      </c>
      <c r="F321" s="98" t="s">
        <v>465</v>
      </c>
      <c r="G321" s="98" t="s">
        <v>171</v>
      </c>
      <c r="H321" s="98" t="s">
        <v>36</v>
      </c>
      <c r="I321" s="98" t="s">
        <v>37</v>
      </c>
      <c r="K321" s="115">
        <v>41547</v>
      </c>
      <c r="L321" s="115" t="s">
        <v>177</v>
      </c>
      <c r="M321" s="100">
        <v>3</v>
      </c>
      <c r="N321" s="74">
        <f t="shared" si="9"/>
        <v>3</v>
      </c>
      <c r="O321" s="115">
        <v>41729</v>
      </c>
      <c r="P321" s="118" t="s">
        <v>48</v>
      </c>
      <c r="Q321" s="100">
        <f>IF(P321="",1,(VLOOKUP(P321,LOOKUP!$A$16:$B$21,2,FALSE)))</f>
        <v>4</v>
      </c>
      <c r="R321" s="74">
        <f t="shared" si="10"/>
        <v>4</v>
      </c>
      <c r="S321" s="108">
        <v>0.05</v>
      </c>
      <c r="T321" s="108"/>
      <c r="U321" s="108">
        <v>0.05</v>
      </c>
      <c r="V321" s="108">
        <v>0</v>
      </c>
      <c r="W321" s="108">
        <v>0</v>
      </c>
      <c r="X321" s="102">
        <v>0.05</v>
      </c>
      <c r="Y321" s="114"/>
    </row>
    <row r="322" spans="1:25" ht="30" customHeight="1">
      <c r="A322" s="98" t="s">
        <v>254</v>
      </c>
      <c r="B322" s="98" t="s">
        <v>255</v>
      </c>
      <c r="C322" s="98" t="s">
        <v>255</v>
      </c>
      <c r="D322" s="98" t="s">
        <v>293</v>
      </c>
      <c r="E322" s="98" t="s">
        <v>1433</v>
      </c>
      <c r="F322" s="98" t="s">
        <v>465</v>
      </c>
      <c r="G322" s="98" t="s">
        <v>171</v>
      </c>
      <c r="H322" s="98" t="s">
        <v>36</v>
      </c>
      <c r="I322" s="98" t="s">
        <v>37</v>
      </c>
      <c r="K322" s="115">
        <v>41547</v>
      </c>
      <c r="L322" s="115" t="s">
        <v>177</v>
      </c>
      <c r="M322" s="100">
        <v>3</v>
      </c>
      <c r="N322" s="74">
        <f t="shared" si="9"/>
        <v>3</v>
      </c>
      <c r="O322" s="115">
        <v>41729</v>
      </c>
      <c r="P322" s="118" t="s">
        <v>48</v>
      </c>
      <c r="Q322" s="100">
        <f>IF(P322="",1,(VLOOKUP(P322,LOOKUP!$A$16:$B$21,2,FALSE)))</f>
        <v>4</v>
      </c>
      <c r="R322" s="74">
        <f t="shared" si="10"/>
        <v>4</v>
      </c>
      <c r="S322" s="108">
        <v>1.0999999999999999E-2</v>
      </c>
      <c r="T322" s="108"/>
      <c r="U322" s="108">
        <v>1.0999999999999999E-2</v>
      </c>
      <c r="V322" s="108">
        <v>0</v>
      </c>
      <c r="W322" s="108">
        <v>0</v>
      </c>
      <c r="X322" s="102">
        <v>1.0999999999999999E-2</v>
      </c>
      <c r="Y322" s="114"/>
    </row>
    <row r="323" spans="1:25" ht="30" customHeight="1">
      <c r="A323" s="98" t="s">
        <v>254</v>
      </c>
      <c r="B323" s="98" t="s">
        <v>255</v>
      </c>
      <c r="C323" s="98" t="s">
        <v>255</v>
      </c>
      <c r="D323" s="98" t="s">
        <v>293</v>
      </c>
      <c r="E323" s="98" t="s">
        <v>1434</v>
      </c>
      <c r="F323" s="98" t="s">
        <v>465</v>
      </c>
      <c r="G323" s="98" t="s">
        <v>171</v>
      </c>
      <c r="H323" s="98" t="s">
        <v>36</v>
      </c>
      <c r="I323" s="98" t="s">
        <v>37</v>
      </c>
      <c r="K323" s="115">
        <v>41730</v>
      </c>
      <c r="L323" s="115" t="s">
        <v>177</v>
      </c>
      <c r="M323" s="100">
        <v>3</v>
      </c>
      <c r="N323" s="74">
        <f t="shared" ref="N323:N386" si="11">M323</f>
        <v>3</v>
      </c>
      <c r="O323" s="115">
        <v>42094</v>
      </c>
      <c r="P323" s="118" t="s">
        <v>48</v>
      </c>
      <c r="Q323" s="100">
        <f>IF(P323="",1,(VLOOKUP(P323,LOOKUP!$A$16:$B$21,2,FALSE)))</f>
        <v>4</v>
      </c>
      <c r="R323" s="74">
        <f t="shared" si="10"/>
        <v>4</v>
      </c>
      <c r="S323" s="108">
        <v>3.5000000000000003E-2</v>
      </c>
      <c r="T323" s="108"/>
      <c r="U323" s="108">
        <v>0</v>
      </c>
      <c r="V323" s="108">
        <v>3.5000000000000003E-2</v>
      </c>
      <c r="W323" s="108">
        <v>0</v>
      </c>
      <c r="X323" s="102">
        <v>3.5000000000000003E-2</v>
      </c>
      <c r="Y323" s="114"/>
    </row>
    <row r="324" spans="1:25" ht="30" customHeight="1">
      <c r="A324" s="98" t="s">
        <v>254</v>
      </c>
      <c r="B324" s="98" t="s">
        <v>255</v>
      </c>
      <c r="C324" s="98" t="s">
        <v>255</v>
      </c>
      <c r="D324" s="98" t="s">
        <v>294</v>
      </c>
      <c r="E324" s="98" t="s">
        <v>1435</v>
      </c>
      <c r="F324" s="98" t="s">
        <v>466</v>
      </c>
      <c r="G324" s="98" t="s">
        <v>171</v>
      </c>
      <c r="H324" s="98" t="s">
        <v>36</v>
      </c>
      <c r="I324" s="98" t="s">
        <v>37</v>
      </c>
      <c r="K324" s="115">
        <v>41730</v>
      </c>
      <c r="L324" s="115" t="s">
        <v>174</v>
      </c>
      <c r="M324" s="100">
        <v>2</v>
      </c>
      <c r="N324" s="74">
        <f t="shared" si="11"/>
        <v>2</v>
      </c>
      <c r="O324" s="115">
        <v>42094</v>
      </c>
      <c r="P324" s="118" t="s">
        <v>48</v>
      </c>
      <c r="Q324" s="100">
        <f>IF(P324="",1,(VLOOKUP(P324,LOOKUP!$A$16:$B$21,2,FALSE)))</f>
        <v>4</v>
      </c>
      <c r="R324" s="74">
        <f t="shared" si="10"/>
        <v>4</v>
      </c>
      <c r="S324" s="108">
        <v>0.04</v>
      </c>
      <c r="T324" s="108"/>
      <c r="U324" s="108">
        <v>0</v>
      </c>
      <c r="V324" s="108">
        <v>0.04</v>
      </c>
      <c r="W324" s="108">
        <v>0</v>
      </c>
      <c r="X324" s="102">
        <v>0.04</v>
      </c>
      <c r="Y324" s="114"/>
    </row>
    <row r="325" spans="1:25" ht="30" customHeight="1">
      <c r="A325" s="98" t="s">
        <v>254</v>
      </c>
      <c r="B325" s="98" t="s">
        <v>255</v>
      </c>
      <c r="C325" s="98" t="s">
        <v>255</v>
      </c>
      <c r="D325" s="98" t="s">
        <v>295</v>
      </c>
      <c r="E325" s="98" t="s">
        <v>1436</v>
      </c>
      <c r="F325" s="98" t="s">
        <v>466</v>
      </c>
      <c r="G325" s="98" t="s">
        <v>171</v>
      </c>
      <c r="H325" s="98" t="s">
        <v>36</v>
      </c>
      <c r="I325" s="98" t="s">
        <v>37</v>
      </c>
      <c r="K325" s="115">
        <v>41730</v>
      </c>
      <c r="L325" s="115" t="s">
        <v>174</v>
      </c>
      <c r="M325" s="100">
        <v>2</v>
      </c>
      <c r="N325" s="74">
        <f t="shared" si="11"/>
        <v>2</v>
      </c>
      <c r="O325" s="115">
        <v>42094</v>
      </c>
      <c r="P325" s="118" t="s">
        <v>48</v>
      </c>
      <c r="Q325" s="100">
        <f>IF(P325="",1,(VLOOKUP(P325,LOOKUP!$A$16:$B$21,2,FALSE)))</f>
        <v>4</v>
      </c>
      <c r="R325" s="74">
        <f t="shared" si="10"/>
        <v>4</v>
      </c>
      <c r="S325" s="108">
        <v>2.5000000000000001E-2</v>
      </c>
      <c r="T325" s="108"/>
      <c r="U325" s="108">
        <v>0</v>
      </c>
      <c r="V325" s="108">
        <v>2.5000000000000001E-2</v>
      </c>
      <c r="W325" s="108">
        <v>0</v>
      </c>
      <c r="X325" s="102">
        <v>2.5000000000000001E-2</v>
      </c>
      <c r="Y325" s="114"/>
    </row>
    <row r="326" spans="1:25" ht="30" customHeight="1">
      <c r="A326" s="98" t="s">
        <v>254</v>
      </c>
      <c r="B326" s="98" t="s">
        <v>255</v>
      </c>
      <c r="C326" s="98" t="s">
        <v>255</v>
      </c>
      <c r="D326" s="98" t="s">
        <v>296</v>
      </c>
      <c r="E326" s="98" t="s">
        <v>1437</v>
      </c>
      <c r="F326" s="98" t="s">
        <v>467</v>
      </c>
      <c r="G326" s="98" t="s">
        <v>171</v>
      </c>
      <c r="H326" s="98" t="s">
        <v>36</v>
      </c>
      <c r="I326" s="98" t="s">
        <v>37</v>
      </c>
      <c r="K326" s="115">
        <v>41547</v>
      </c>
      <c r="L326" s="115" t="s">
        <v>177</v>
      </c>
      <c r="M326" s="100">
        <v>3</v>
      </c>
      <c r="N326" s="74">
        <f t="shared" si="11"/>
        <v>3</v>
      </c>
      <c r="O326" s="115">
        <v>41729</v>
      </c>
      <c r="P326" s="118" t="s">
        <v>48</v>
      </c>
      <c r="Q326" s="100">
        <f>IF(P326="",1,(VLOOKUP(P326,LOOKUP!$A$16:$B$21,2,FALSE)))</f>
        <v>4</v>
      </c>
      <c r="R326" s="74">
        <f t="shared" si="10"/>
        <v>4</v>
      </c>
      <c r="S326" s="108">
        <v>0.01</v>
      </c>
      <c r="T326" s="108"/>
      <c r="U326" s="108">
        <v>0.01</v>
      </c>
      <c r="V326" s="108">
        <v>0</v>
      </c>
      <c r="W326" s="108">
        <v>0</v>
      </c>
      <c r="X326" s="102">
        <v>0.01</v>
      </c>
      <c r="Y326" s="114"/>
    </row>
    <row r="327" spans="1:25" ht="30" customHeight="1">
      <c r="A327" s="98" t="s">
        <v>254</v>
      </c>
      <c r="B327" s="98" t="s">
        <v>255</v>
      </c>
      <c r="C327" s="98" t="s">
        <v>255</v>
      </c>
      <c r="D327" s="98" t="s">
        <v>297</v>
      </c>
      <c r="E327" s="98" t="s">
        <v>1438</v>
      </c>
      <c r="F327" s="98" t="s">
        <v>467</v>
      </c>
      <c r="G327" s="98" t="s">
        <v>171</v>
      </c>
      <c r="H327" s="98" t="s">
        <v>36</v>
      </c>
      <c r="I327" s="98" t="s">
        <v>37</v>
      </c>
      <c r="K327" s="115">
        <v>41547</v>
      </c>
      <c r="L327" s="115" t="s">
        <v>177</v>
      </c>
      <c r="M327" s="100">
        <v>3</v>
      </c>
      <c r="N327" s="74">
        <f t="shared" si="11"/>
        <v>3</v>
      </c>
      <c r="O327" s="115">
        <v>41729</v>
      </c>
      <c r="P327" s="118" t="s">
        <v>48</v>
      </c>
      <c r="Q327" s="100">
        <f>IF(P327="",1,(VLOOKUP(P327,LOOKUP!$A$16:$B$21,2,FALSE)))</f>
        <v>4</v>
      </c>
      <c r="R327" s="74">
        <f t="shared" ref="R327:R390" si="12">Q327</f>
        <v>4</v>
      </c>
      <c r="S327" s="108">
        <v>0.15</v>
      </c>
      <c r="T327" s="108"/>
      <c r="U327" s="108">
        <v>0.15</v>
      </c>
      <c r="V327" s="108">
        <v>0</v>
      </c>
      <c r="W327" s="108">
        <v>0</v>
      </c>
      <c r="X327" s="102">
        <v>0.15</v>
      </c>
      <c r="Y327" s="114"/>
    </row>
    <row r="328" spans="1:25" ht="30" customHeight="1">
      <c r="A328" s="98" t="s">
        <v>254</v>
      </c>
      <c r="B328" s="98" t="s">
        <v>255</v>
      </c>
      <c r="C328" s="98" t="s">
        <v>255</v>
      </c>
      <c r="D328" s="98" t="s">
        <v>298</v>
      </c>
      <c r="E328" s="98" t="s">
        <v>1406</v>
      </c>
      <c r="F328" s="98" t="s">
        <v>468</v>
      </c>
      <c r="G328" s="98" t="s">
        <v>171</v>
      </c>
      <c r="H328" s="98" t="s">
        <v>36</v>
      </c>
      <c r="I328" s="98" t="s">
        <v>37</v>
      </c>
      <c r="K328" s="115">
        <v>41547</v>
      </c>
      <c r="L328" s="115" t="s">
        <v>177</v>
      </c>
      <c r="M328" s="100">
        <v>3</v>
      </c>
      <c r="N328" s="74">
        <f t="shared" si="11"/>
        <v>3</v>
      </c>
      <c r="O328" s="115">
        <v>41729</v>
      </c>
      <c r="P328" s="118" t="s">
        <v>48</v>
      </c>
      <c r="Q328" s="100">
        <f>IF(P328="",1,(VLOOKUP(P328,LOOKUP!$A$16:$B$21,2,FALSE)))</f>
        <v>4</v>
      </c>
      <c r="R328" s="74">
        <f t="shared" si="12"/>
        <v>4</v>
      </c>
      <c r="S328" s="108">
        <v>0.1</v>
      </c>
      <c r="T328" s="108"/>
      <c r="U328" s="108">
        <v>0.1</v>
      </c>
      <c r="V328" s="108">
        <v>0</v>
      </c>
      <c r="W328" s="108">
        <v>0</v>
      </c>
      <c r="X328" s="102">
        <v>0.1</v>
      </c>
      <c r="Y328" s="114"/>
    </row>
    <row r="329" spans="1:25" ht="30" customHeight="1">
      <c r="A329" s="98" t="s">
        <v>254</v>
      </c>
      <c r="B329" s="98" t="s">
        <v>255</v>
      </c>
      <c r="C329" s="98" t="s">
        <v>255</v>
      </c>
      <c r="D329" s="98" t="s">
        <v>298</v>
      </c>
      <c r="E329" s="98" t="s">
        <v>1439</v>
      </c>
      <c r="F329" s="98" t="s">
        <v>468</v>
      </c>
      <c r="G329" s="98" t="s">
        <v>171</v>
      </c>
      <c r="H329" s="98" t="s">
        <v>36</v>
      </c>
      <c r="I329" s="98" t="s">
        <v>37</v>
      </c>
      <c r="K329" s="115">
        <v>41547</v>
      </c>
      <c r="L329" s="115" t="s">
        <v>177</v>
      </c>
      <c r="M329" s="100">
        <v>3</v>
      </c>
      <c r="N329" s="74">
        <f t="shared" si="11"/>
        <v>3</v>
      </c>
      <c r="O329" s="115">
        <v>41729</v>
      </c>
      <c r="P329" s="118" t="s">
        <v>48</v>
      </c>
      <c r="Q329" s="100">
        <f>IF(P329="",1,(VLOOKUP(P329,LOOKUP!$A$16:$B$21,2,FALSE)))</f>
        <v>4</v>
      </c>
      <c r="R329" s="74">
        <f t="shared" si="12"/>
        <v>4</v>
      </c>
      <c r="S329" s="108">
        <v>0.04</v>
      </c>
      <c r="T329" s="108"/>
      <c r="U329" s="108">
        <v>0.04</v>
      </c>
      <c r="V329" s="108">
        <v>0</v>
      </c>
      <c r="W329" s="108">
        <v>0</v>
      </c>
      <c r="X329" s="102">
        <v>0.04</v>
      </c>
      <c r="Y329" s="114"/>
    </row>
    <row r="330" spans="1:25" ht="30" customHeight="1">
      <c r="A330" s="98" t="s">
        <v>254</v>
      </c>
      <c r="B330" s="98" t="s">
        <v>255</v>
      </c>
      <c r="C330" s="98" t="s">
        <v>255</v>
      </c>
      <c r="D330" s="98" t="s">
        <v>298</v>
      </c>
      <c r="E330" s="98" t="s">
        <v>1440</v>
      </c>
      <c r="F330" s="98" t="s">
        <v>468</v>
      </c>
      <c r="G330" s="98" t="s">
        <v>171</v>
      </c>
      <c r="H330" s="98" t="s">
        <v>36</v>
      </c>
      <c r="I330" s="98" t="s">
        <v>37</v>
      </c>
      <c r="K330" s="115">
        <v>41547</v>
      </c>
      <c r="L330" s="115" t="s">
        <v>177</v>
      </c>
      <c r="M330" s="100">
        <v>3</v>
      </c>
      <c r="N330" s="74">
        <f t="shared" si="11"/>
        <v>3</v>
      </c>
      <c r="O330" s="115">
        <v>41729</v>
      </c>
      <c r="P330" s="118" t="s">
        <v>48</v>
      </c>
      <c r="Q330" s="100">
        <f>IF(P330="",1,(VLOOKUP(P330,LOOKUP!$A$16:$B$21,2,FALSE)))</f>
        <v>4</v>
      </c>
      <c r="R330" s="74">
        <f t="shared" si="12"/>
        <v>4</v>
      </c>
      <c r="S330" s="108">
        <v>0.04</v>
      </c>
      <c r="T330" s="108"/>
      <c r="U330" s="108">
        <v>0.04</v>
      </c>
      <c r="V330" s="108">
        <v>0</v>
      </c>
      <c r="W330" s="108">
        <v>0</v>
      </c>
      <c r="X330" s="102">
        <v>0.04</v>
      </c>
      <c r="Y330" s="114"/>
    </row>
    <row r="331" spans="1:25" ht="30" customHeight="1">
      <c r="A331" s="98" t="s">
        <v>254</v>
      </c>
      <c r="B331" s="98" t="s">
        <v>255</v>
      </c>
      <c r="C331" s="98" t="s">
        <v>255</v>
      </c>
      <c r="D331" s="98" t="s">
        <v>298</v>
      </c>
      <c r="E331" s="98" t="s">
        <v>1441</v>
      </c>
      <c r="F331" s="98" t="s">
        <v>468</v>
      </c>
      <c r="G331" s="98" t="s">
        <v>171</v>
      </c>
      <c r="H331" s="98" t="s">
        <v>36</v>
      </c>
      <c r="I331" s="98" t="s">
        <v>37</v>
      </c>
      <c r="K331" s="115">
        <v>41730</v>
      </c>
      <c r="L331" s="115" t="s">
        <v>177</v>
      </c>
      <c r="M331" s="100">
        <v>3</v>
      </c>
      <c r="N331" s="74">
        <f t="shared" si="11"/>
        <v>3</v>
      </c>
      <c r="O331" s="115">
        <v>42094</v>
      </c>
      <c r="P331" s="118" t="s">
        <v>48</v>
      </c>
      <c r="Q331" s="100">
        <f>IF(P331="",1,(VLOOKUP(P331,LOOKUP!$A$16:$B$21,2,FALSE)))</f>
        <v>4</v>
      </c>
      <c r="R331" s="74">
        <f t="shared" si="12"/>
        <v>4</v>
      </c>
      <c r="S331" s="108">
        <v>7.4999999999999997E-2</v>
      </c>
      <c r="T331" s="108"/>
      <c r="U331" s="108">
        <v>0</v>
      </c>
      <c r="V331" s="108">
        <v>7.4999999999999997E-2</v>
      </c>
      <c r="W331" s="108">
        <v>0</v>
      </c>
      <c r="X331" s="102">
        <v>7.4999999999999997E-2</v>
      </c>
      <c r="Y331" s="114"/>
    </row>
    <row r="332" spans="1:25" ht="30" customHeight="1">
      <c r="A332" s="98" t="s">
        <v>254</v>
      </c>
      <c r="B332" s="98" t="s">
        <v>255</v>
      </c>
      <c r="C332" s="98" t="s">
        <v>255</v>
      </c>
      <c r="D332" s="98" t="s">
        <v>299</v>
      </c>
      <c r="E332" s="98" t="s">
        <v>1442</v>
      </c>
      <c r="F332" s="98" t="s">
        <v>198</v>
      </c>
      <c r="G332" s="98" t="s">
        <v>171</v>
      </c>
      <c r="H332" s="98" t="s">
        <v>36</v>
      </c>
      <c r="I332" s="98" t="s">
        <v>37</v>
      </c>
      <c r="K332" s="115">
        <v>41730</v>
      </c>
      <c r="L332" s="115" t="s">
        <v>174</v>
      </c>
      <c r="M332" s="100">
        <v>2</v>
      </c>
      <c r="N332" s="74">
        <f t="shared" si="11"/>
        <v>2</v>
      </c>
      <c r="O332" s="115">
        <v>42094</v>
      </c>
      <c r="P332" s="118" t="s">
        <v>48</v>
      </c>
      <c r="Q332" s="100">
        <f>IF(P332="",1,(VLOOKUP(P332,LOOKUP!$A$16:$B$21,2,FALSE)))</f>
        <v>4</v>
      </c>
      <c r="R332" s="74">
        <f t="shared" si="12"/>
        <v>4</v>
      </c>
      <c r="S332" s="108">
        <v>0.03</v>
      </c>
      <c r="T332" s="108"/>
      <c r="U332" s="108">
        <v>0</v>
      </c>
      <c r="V332" s="108">
        <v>0.03</v>
      </c>
      <c r="W332" s="108">
        <v>0</v>
      </c>
      <c r="X332" s="102">
        <v>0.03</v>
      </c>
      <c r="Y332" s="114"/>
    </row>
    <row r="333" spans="1:25" ht="30" customHeight="1">
      <c r="A333" s="98" t="s">
        <v>254</v>
      </c>
      <c r="B333" s="98" t="s">
        <v>255</v>
      </c>
      <c r="C333" s="98" t="s">
        <v>255</v>
      </c>
      <c r="D333" s="98" t="s">
        <v>300</v>
      </c>
      <c r="E333" s="98" t="s">
        <v>1443</v>
      </c>
      <c r="F333" s="98" t="s">
        <v>198</v>
      </c>
      <c r="G333" s="98" t="s">
        <v>171</v>
      </c>
      <c r="H333" s="98" t="s">
        <v>36</v>
      </c>
      <c r="I333" s="98" t="s">
        <v>37</v>
      </c>
      <c r="K333" s="115">
        <v>41730</v>
      </c>
      <c r="L333" s="115" t="s">
        <v>174</v>
      </c>
      <c r="M333" s="100">
        <v>2</v>
      </c>
      <c r="N333" s="74">
        <f t="shared" si="11"/>
        <v>2</v>
      </c>
      <c r="O333" s="115">
        <v>42094</v>
      </c>
      <c r="P333" s="118" t="s">
        <v>48</v>
      </c>
      <c r="Q333" s="100">
        <f>IF(P333="",1,(VLOOKUP(P333,LOOKUP!$A$16:$B$21,2,FALSE)))</f>
        <v>4</v>
      </c>
      <c r="R333" s="74">
        <f t="shared" si="12"/>
        <v>4</v>
      </c>
      <c r="S333" s="108">
        <v>0.03</v>
      </c>
      <c r="T333" s="108"/>
      <c r="U333" s="108">
        <v>0</v>
      </c>
      <c r="V333" s="108">
        <v>0.03</v>
      </c>
      <c r="W333" s="108">
        <v>0</v>
      </c>
      <c r="X333" s="102">
        <v>0.03</v>
      </c>
      <c r="Y333" s="114"/>
    </row>
    <row r="334" spans="1:25" ht="30" customHeight="1">
      <c r="A334" s="98" t="s">
        <v>254</v>
      </c>
      <c r="B334" s="98" t="s">
        <v>255</v>
      </c>
      <c r="C334" s="98" t="s">
        <v>255</v>
      </c>
      <c r="D334" s="98" t="s">
        <v>301</v>
      </c>
      <c r="E334" s="98" t="s">
        <v>1444</v>
      </c>
      <c r="F334" s="98" t="s">
        <v>469</v>
      </c>
      <c r="G334" s="98" t="s">
        <v>171</v>
      </c>
      <c r="H334" s="98" t="s">
        <v>36</v>
      </c>
      <c r="I334" s="98" t="s">
        <v>37</v>
      </c>
      <c r="K334" s="115">
        <v>41730</v>
      </c>
      <c r="L334" s="115" t="s">
        <v>174</v>
      </c>
      <c r="M334" s="100">
        <v>2</v>
      </c>
      <c r="N334" s="74">
        <f t="shared" si="11"/>
        <v>2</v>
      </c>
      <c r="O334" s="115">
        <v>42094</v>
      </c>
      <c r="P334" s="118" t="s">
        <v>48</v>
      </c>
      <c r="Q334" s="100">
        <f>IF(P334="",1,(VLOOKUP(P334,LOOKUP!$A$16:$B$21,2,FALSE)))</f>
        <v>4</v>
      </c>
      <c r="R334" s="74">
        <f t="shared" si="12"/>
        <v>4</v>
      </c>
      <c r="S334" s="108">
        <v>0.04</v>
      </c>
      <c r="T334" s="108"/>
      <c r="U334" s="108">
        <v>0</v>
      </c>
      <c r="V334" s="108">
        <v>0.04</v>
      </c>
      <c r="W334" s="108">
        <v>0</v>
      </c>
      <c r="X334" s="102">
        <v>0.04</v>
      </c>
      <c r="Y334" s="114"/>
    </row>
    <row r="335" spans="1:25" ht="30" customHeight="1">
      <c r="A335" s="98" t="s">
        <v>254</v>
      </c>
      <c r="B335" s="98" t="s">
        <v>255</v>
      </c>
      <c r="C335" s="98" t="s">
        <v>255</v>
      </c>
      <c r="D335" s="98" t="s">
        <v>302</v>
      </c>
      <c r="E335" s="98" t="s">
        <v>1432</v>
      </c>
      <c r="F335" s="98" t="s">
        <v>153</v>
      </c>
      <c r="G335" s="98" t="s">
        <v>171</v>
      </c>
      <c r="H335" s="98" t="s">
        <v>36</v>
      </c>
      <c r="I335" s="98" t="s">
        <v>37</v>
      </c>
      <c r="K335" s="115">
        <v>41547</v>
      </c>
      <c r="L335" s="115" t="s">
        <v>177</v>
      </c>
      <c r="M335" s="100">
        <v>3</v>
      </c>
      <c r="N335" s="74">
        <f t="shared" si="11"/>
        <v>3</v>
      </c>
      <c r="O335" s="115">
        <v>41729</v>
      </c>
      <c r="P335" s="118" t="s">
        <v>48</v>
      </c>
      <c r="Q335" s="100">
        <f>IF(P335="",1,(VLOOKUP(P335,LOOKUP!$A$16:$B$21,2,FALSE)))</f>
        <v>4</v>
      </c>
      <c r="R335" s="74">
        <f t="shared" si="12"/>
        <v>4</v>
      </c>
      <c r="S335" s="108">
        <v>6.5000000000000002E-2</v>
      </c>
      <c r="T335" s="108"/>
      <c r="U335" s="108">
        <v>6.5000000000000002E-2</v>
      </c>
      <c r="V335" s="108">
        <v>0</v>
      </c>
      <c r="W335" s="108">
        <v>0</v>
      </c>
      <c r="X335" s="102">
        <v>6.5000000000000002E-2</v>
      </c>
      <c r="Y335" s="114"/>
    </row>
    <row r="336" spans="1:25" ht="30" customHeight="1">
      <c r="A336" s="98" t="s">
        <v>254</v>
      </c>
      <c r="B336" s="98" t="s">
        <v>255</v>
      </c>
      <c r="C336" s="98" t="s">
        <v>255</v>
      </c>
      <c r="D336" s="98" t="s">
        <v>303</v>
      </c>
      <c r="E336" s="98" t="s">
        <v>1445</v>
      </c>
      <c r="F336" s="98" t="s">
        <v>470</v>
      </c>
      <c r="G336" s="98" t="s">
        <v>171</v>
      </c>
      <c r="H336" s="98" t="s">
        <v>36</v>
      </c>
      <c r="I336" s="98" t="s">
        <v>37</v>
      </c>
      <c r="K336" s="115">
        <v>41730</v>
      </c>
      <c r="L336" s="115" t="s">
        <v>174</v>
      </c>
      <c r="M336" s="100">
        <v>2</v>
      </c>
      <c r="N336" s="74">
        <f t="shared" si="11"/>
        <v>2</v>
      </c>
      <c r="O336" s="115">
        <v>42094</v>
      </c>
      <c r="P336" s="118" t="s">
        <v>48</v>
      </c>
      <c r="Q336" s="100">
        <f>IF(P336="",1,(VLOOKUP(P336,LOOKUP!$A$16:$B$21,2,FALSE)))</f>
        <v>4</v>
      </c>
      <c r="R336" s="74">
        <f t="shared" si="12"/>
        <v>4</v>
      </c>
      <c r="S336" s="108">
        <v>0.06</v>
      </c>
      <c r="T336" s="108"/>
      <c r="U336" s="108">
        <v>0</v>
      </c>
      <c r="V336" s="108">
        <v>0.06</v>
      </c>
      <c r="W336" s="108">
        <v>0</v>
      </c>
      <c r="X336" s="102">
        <v>0.06</v>
      </c>
      <c r="Y336" s="114"/>
    </row>
    <row r="337" spans="1:25" ht="30" customHeight="1">
      <c r="A337" s="98" t="s">
        <v>254</v>
      </c>
      <c r="B337" s="98" t="s">
        <v>255</v>
      </c>
      <c r="C337" s="98" t="s">
        <v>255</v>
      </c>
      <c r="D337" s="98" t="s">
        <v>304</v>
      </c>
      <c r="E337" s="98" t="s">
        <v>1446</v>
      </c>
      <c r="F337" s="98" t="s">
        <v>170</v>
      </c>
      <c r="G337" s="98" t="s">
        <v>171</v>
      </c>
      <c r="H337" s="98" t="s">
        <v>36</v>
      </c>
      <c r="I337" s="98" t="s">
        <v>37</v>
      </c>
      <c r="K337" s="115">
        <v>41547</v>
      </c>
      <c r="L337" s="115" t="s">
        <v>177</v>
      </c>
      <c r="M337" s="100">
        <v>3</v>
      </c>
      <c r="N337" s="74">
        <f t="shared" si="11"/>
        <v>3</v>
      </c>
      <c r="O337" s="115">
        <v>41729</v>
      </c>
      <c r="P337" s="118" t="s">
        <v>48</v>
      </c>
      <c r="Q337" s="100">
        <f>IF(P337="",1,(VLOOKUP(P337,LOOKUP!$A$16:$B$21,2,FALSE)))</f>
        <v>4</v>
      </c>
      <c r="R337" s="74">
        <f t="shared" si="12"/>
        <v>4</v>
      </c>
      <c r="S337" s="108">
        <v>0.03</v>
      </c>
      <c r="T337" s="108"/>
      <c r="U337" s="108">
        <v>0.03</v>
      </c>
      <c r="V337" s="108">
        <v>0</v>
      </c>
      <c r="W337" s="108">
        <v>0</v>
      </c>
      <c r="X337" s="102">
        <v>0.03</v>
      </c>
      <c r="Y337" s="114"/>
    </row>
    <row r="338" spans="1:25" ht="30" customHeight="1">
      <c r="A338" s="98" t="s">
        <v>254</v>
      </c>
      <c r="B338" s="98" t="s">
        <v>255</v>
      </c>
      <c r="C338" s="98" t="s">
        <v>255</v>
      </c>
      <c r="D338" s="98" t="s">
        <v>304</v>
      </c>
      <c r="E338" s="98" t="s">
        <v>1447</v>
      </c>
      <c r="F338" s="98" t="s">
        <v>170</v>
      </c>
      <c r="G338" s="98" t="s">
        <v>171</v>
      </c>
      <c r="H338" s="98" t="s">
        <v>36</v>
      </c>
      <c r="I338" s="98" t="s">
        <v>37</v>
      </c>
      <c r="K338" s="115">
        <v>41730</v>
      </c>
      <c r="L338" s="115" t="s">
        <v>177</v>
      </c>
      <c r="M338" s="100">
        <v>3</v>
      </c>
      <c r="N338" s="74">
        <f t="shared" si="11"/>
        <v>3</v>
      </c>
      <c r="O338" s="115">
        <v>42094</v>
      </c>
      <c r="P338" s="118" t="s">
        <v>48</v>
      </c>
      <c r="Q338" s="100">
        <f>IF(P338="",1,(VLOOKUP(P338,LOOKUP!$A$16:$B$21,2,FALSE)))</f>
        <v>4</v>
      </c>
      <c r="R338" s="74">
        <f t="shared" si="12"/>
        <v>4</v>
      </c>
      <c r="S338" s="108">
        <v>1.4999999999999999E-2</v>
      </c>
      <c r="T338" s="108"/>
      <c r="U338" s="108">
        <v>0</v>
      </c>
      <c r="V338" s="108">
        <v>1.4999999999999999E-2</v>
      </c>
      <c r="W338" s="108">
        <v>0</v>
      </c>
      <c r="X338" s="102">
        <v>1.4999999999999999E-2</v>
      </c>
      <c r="Y338" s="114"/>
    </row>
    <row r="339" spans="1:25" ht="30" customHeight="1">
      <c r="A339" s="98" t="s">
        <v>254</v>
      </c>
      <c r="B339" s="98" t="s">
        <v>255</v>
      </c>
      <c r="C339" s="98" t="s">
        <v>255</v>
      </c>
      <c r="D339" s="98" t="s">
        <v>304</v>
      </c>
      <c r="E339" s="98" t="s">
        <v>1399</v>
      </c>
      <c r="F339" s="98" t="s">
        <v>170</v>
      </c>
      <c r="G339" s="98" t="s">
        <v>171</v>
      </c>
      <c r="H339" s="98" t="s">
        <v>36</v>
      </c>
      <c r="I339" s="98" t="s">
        <v>37</v>
      </c>
      <c r="K339" s="115">
        <v>41730</v>
      </c>
      <c r="L339" s="115" t="s">
        <v>177</v>
      </c>
      <c r="M339" s="100">
        <v>3</v>
      </c>
      <c r="N339" s="74">
        <f t="shared" si="11"/>
        <v>3</v>
      </c>
      <c r="O339" s="115">
        <v>42094</v>
      </c>
      <c r="P339" s="118" t="s">
        <v>48</v>
      </c>
      <c r="Q339" s="100">
        <f>IF(P339="",1,(VLOOKUP(P339,LOOKUP!$A$16:$B$21,2,FALSE)))</f>
        <v>4</v>
      </c>
      <c r="R339" s="74">
        <f t="shared" si="12"/>
        <v>4</v>
      </c>
      <c r="S339" s="108">
        <v>0.55000000000000004</v>
      </c>
      <c r="T339" s="108"/>
      <c r="U339" s="108">
        <v>0</v>
      </c>
      <c r="V339" s="108">
        <v>0.05</v>
      </c>
      <c r="W339" s="108">
        <v>0.5</v>
      </c>
      <c r="X339" s="102">
        <v>0.55000000000000004</v>
      </c>
      <c r="Y339" s="114"/>
    </row>
    <row r="340" spans="1:25" ht="30" customHeight="1">
      <c r="A340" s="98" t="s">
        <v>254</v>
      </c>
      <c r="B340" s="98" t="s">
        <v>255</v>
      </c>
      <c r="C340" s="98" t="s">
        <v>255</v>
      </c>
      <c r="D340" s="98" t="s">
        <v>304</v>
      </c>
      <c r="E340" s="98" t="s">
        <v>1448</v>
      </c>
      <c r="F340" s="98" t="s">
        <v>170</v>
      </c>
      <c r="G340" s="98" t="s">
        <v>171</v>
      </c>
      <c r="H340" s="98" t="s">
        <v>36</v>
      </c>
      <c r="I340" s="98" t="s">
        <v>37</v>
      </c>
      <c r="K340" s="115">
        <v>41730</v>
      </c>
      <c r="L340" s="115" t="s">
        <v>177</v>
      </c>
      <c r="M340" s="100">
        <v>3</v>
      </c>
      <c r="N340" s="74">
        <f t="shared" si="11"/>
        <v>3</v>
      </c>
      <c r="O340" s="115">
        <v>42094</v>
      </c>
      <c r="P340" s="118" t="s">
        <v>48</v>
      </c>
      <c r="Q340" s="100">
        <f>IF(P340="",1,(VLOOKUP(P340,LOOKUP!$A$16:$B$21,2,FALSE)))</f>
        <v>4</v>
      </c>
      <c r="R340" s="74">
        <f t="shared" si="12"/>
        <v>4</v>
      </c>
      <c r="S340" s="108">
        <v>0.125</v>
      </c>
      <c r="T340" s="108"/>
      <c r="U340" s="108">
        <v>0</v>
      </c>
      <c r="V340" s="108">
        <v>0.125</v>
      </c>
      <c r="W340" s="108">
        <v>0</v>
      </c>
      <c r="X340" s="102">
        <v>0.125</v>
      </c>
      <c r="Y340" s="114"/>
    </row>
    <row r="341" spans="1:25" ht="30" customHeight="1">
      <c r="A341" s="98" t="s">
        <v>254</v>
      </c>
      <c r="B341" s="98" t="s">
        <v>255</v>
      </c>
      <c r="C341" s="98" t="s">
        <v>255</v>
      </c>
      <c r="D341" s="98" t="s">
        <v>304</v>
      </c>
      <c r="E341" s="98" t="s">
        <v>1449</v>
      </c>
      <c r="F341" s="98" t="s">
        <v>170</v>
      </c>
      <c r="G341" s="98" t="s">
        <v>171</v>
      </c>
      <c r="H341" s="98" t="s">
        <v>36</v>
      </c>
      <c r="I341" s="98" t="s">
        <v>37</v>
      </c>
      <c r="K341" s="115">
        <v>41730</v>
      </c>
      <c r="L341" s="115" t="s">
        <v>177</v>
      </c>
      <c r="M341" s="100">
        <v>3</v>
      </c>
      <c r="N341" s="74">
        <f t="shared" si="11"/>
        <v>3</v>
      </c>
      <c r="O341" s="115">
        <v>42094</v>
      </c>
      <c r="P341" s="118" t="s">
        <v>48</v>
      </c>
      <c r="Q341" s="100">
        <f>IF(P341="",1,(VLOOKUP(P341,LOOKUP!$A$16:$B$21,2,FALSE)))</f>
        <v>4</v>
      </c>
      <c r="R341" s="74">
        <f t="shared" si="12"/>
        <v>4</v>
      </c>
      <c r="S341" s="108">
        <v>0.03</v>
      </c>
      <c r="T341" s="108"/>
      <c r="U341" s="108">
        <v>0</v>
      </c>
      <c r="V341" s="108">
        <v>0.03</v>
      </c>
      <c r="W341" s="108">
        <v>0</v>
      </c>
      <c r="X341" s="102">
        <v>0.03</v>
      </c>
      <c r="Y341" s="114"/>
    </row>
    <row r="342" spans="1:25" ht="30" customHeight="1">
      <c r="A342" s="98" t="s">
        <v>254</v>
      </c>
      <c r="B342" s="98" t="s">
        <v>255</v>
      </c>
      <c r="C342" s="98" t="s">
        <v>255</v>
      </c>
      <c r="D342" s="98" t="s">
        <v>304</v>
      </c>
      <c r="E342" s="98" t="s">
        <v>1450</v>
      </c>
      <c r="F342" s="98" t="s">
        <v>170</v>
      </c>
      <c r="G342" s="98" t="s">
        <v>171</v>
      </c>
      <c r="H342" s="98" t="s">
        <v>36</v>
      </c>
      <c r="I342" s="98" t="s">
        <v>37</v>
      </c>
      <c r="K342" s="115">
        <v>41547</v>
      </c>
      <c r="L342" s="115" t="s">
        <v>177</v>
      </c>
      <c r="M342" s="100">
        <v>3</v>
      </c>
      <c r="N342" s="74">
        <f t="shared" si="11"/>
        <v>3</v>
      </c>
      <c r="O342" s="115">
        <v>41729</v>
      </c>
      <c r="P342" s="118" t="s">
        <v>48</v>
      </c>
      <c r="Q342" s="100">
        <f>IF(P342="",1,(VLOOKUP(P342,LOOKUP!$A$16:$B$21,2,FALSE)))</f>
        <v>4</v>
      </c>
      <c r="R342" s="74">
        <f t="shared" si="12"/>
        <v>4</v>
      </c>
      <c r="S342" s="108">
        <v>5.5E-2</v>
      </c>
      <c r="T342" s="108"/>
      <c r="U342" s="108">
        <v>5.5E-2</v>
      </c>
      <c r="V342" s="108">
        <v>0</v>
      </c>
      <c r="W342" s="108">
        <v>0</v>
      </c>
      <c r="X342" s="102">
        <v>5.5E-2</v>
      </c>
      <c r="Y342" s="114"/>
    </row>
    <row r="343" spans="1:25" ht="30" customHeight="1">
      <c r="A343" s="98" t="s">
        <v>254</v>
      </c>
      <c r="B343" s="98" t="s">
        <v>255</v>
      </c>
      <c r="C343" s="98" t="s">
        <v>255</v>
      </c>
      <c r="D343" s="98" t="s">
        <v>305</v>
      </c>
      <c r="E343" s="98" t="s">
        <v>1451</v>
      </c>
      <c r="F343" s="98" t="s">
        <v>146</v>
      </c>
      <c r="G343" s="98" t="s">
        <v>171</v>
      </c>
      <c r="H343" s="98" t="s">
        <v>36</v>
      </c>
      <c r="I343" s="98" t="s">
        <v>37</v>
      </c>
      <c r="K343" s="115">
        <v>41547</v>
      </c>
      <c r="L343" s="115" t="s">
        <v>177</v>
      </c>
      <c r="M343" s="100">
        <v>3</v>
      </c>
      <c r="N343" s="74">
        <f t="shared" si="11"/>
        <v>3</v>
      </c>
      <c r="O343" s="115">
        <v>41729</v>
      </c>
      <c r="P343" s="118" t="s">
        <v>48</v>
      </c>
      <c r="Q343" s="100">
        <f>IF(P343="",1,(VLOOKUP(P343,LOOKUP!$A$16:$B$21,2,FALSE)))</f>
        <v>4</v>
      </c>
      <c r="R343" s="74">
        <f t="shared" si="12"/>
        <v>4</v>
      </c>
      <c r="S343" s="108">
        <v>0.1</v>
      </c>
      <c r="T343" s="108"/>
      <c r="U343" s="108">
        <v>0.1</v>
      </c>
      <c r="V343" s="108">
        <v>0</v>
      </c>
      <c r="W343" s="108">
        <v>0</v>
      </c>
      <c r="X343" s="102">
        <v>0.1</v>
      </c>
      <c r="Y343" s="114"/>
    </row>
    <row r="344" spans="1:25" ht="30" customHeight="1">
      <c r="A344" s="98" t="s">
        <v>254</v>
      </c>
      <c r="B344" s="98" t="s">
        <v>255</v>
      </c>
      <c r="C344" s="98" t="s">
        <v>255</v>
      </c>
      <c r="D344" s="98" t="s">
        <v>305</v>
      </c>
      <c r="E344" s="98" t="s">
        <v>1452</v>
      </c>
      <c r="F344" s="98" t="s">
        <v>146</v>
      </c>
      <c r="G344" s="98" t="s">
        <v>171</v>
      </c>
      <c r="H344" s="98" t="s">
        <v>36</v>
      </c>
      <c r="I344" s="98" t="s">
        <v>37</v>
      </c>
      <c r="K344" s="115">
        <v>41547</v>
      </c>
      <c r="L344" s="115" t="s">
        <v>177</v>
      </c>
      <c r="M344" s="100">
        <v>3</v>
      </c>
      <c r="N344" s="74">
        <f t="shared" si="11"/>
        <v>3</v>
      </c>
      <c r="O344" s="115">
        <v>41729</v>
      </c>
      <c r="P344" s="118" t="s">
        <v>48</v>
      </c>
      <c r="Q344" s="100">
        <f>IF(P344="",1,(VLOOKUP(P344,LOOKUP!$A$16:$B$21,2,FALSE)))</f>
        <v>4</v>
      </c>
      <c r="R344" s="74">
        <f t="shared" si="12"/>
        <v>4</v>
      </c>
      <c r="S344" s="108">
        <v>7.4999999999999997E-2</v>
      </c>
      <c r="T344" s="108"/>
      <c r="U344" s="108">
        <v>7.4999999999999997E-2</v>
      </c>
      <c r="V344" s="108">
        <v>0</v>
      </c>
      <c r="W344" s="108">
        <v>0</v>
      </c>
      <c r="X344" s="102">
        <v>7.4999999999999997E-2</v>
      </c>
      <c r="Y344" s="114"/>
    </row>
    <row r="345" spans="1:25" ht="30" customHeight="1">
      <c r="A345" s="98" t="s">
        <v>254</v>
      </c>
      <c r="B345" s="98" t="s">
        <v>255</v>
      </c>
      <c r="C345" s="98" t="s">
        <v>255</v>
      </c>
      <c r="D345" s="98" t="s">
        <v>305</v>
      </c>
      <c r="E345" s="98" t="s">
        <v>1453</v>
      </c>
      <c r="F345" s="98" t="s">
        <v>146</v>
      </c>
      <c r="G345" s="98" t="s">
        <v>171</v>
      </c>
      <c r="H345" s="98" t="s">
        <v>36</v>
      </c>
      <c r="I345" s="98" t="s">
        <v>37</v>
      </c>
      <c r="K345" s="115">
        <v>41730</v>
      </c>
      <c r="L345" s="115" t="s">
        <v>177</v>
      </c>
      <c r="M345" s="100">
        <v>3</v>
      </c>
      <c r="N345" s="74">
        <f t="shared" si="11"/>
        <v>3</v>
      </c>
      <c r="O345" s="115">
        <v>42094</v>
      </c>
      <c r="P345" s="118" t="s">
        <v>48</v>
      </c>
      <c r="Q345" s="100">
        <f>IF(P345="",1,(VLOOKUP(P345,LOOKUP!$A$16:$B$21,2,FALSE)))</f>
        <v>4</v>
      </c>
      <c r="R345" s="74">
        <f t="shared" si="12"/>
        <v>4</v>
      </c>
      <c r="S345" s="108">
        <v>7.0000000000000007E-2</v>
      </c>
      <c r="T345" s="108"/>
      <c r="U345" s="108">
        <v>0</v>
      </c>
      <c r="V345" s="108">
        <v>7.0000000000000007E-2</v>
      </c>
      <c r="W345" s="108">
        <v>0</v>
      </c>
      <c r="X345" s="102">
        <v>7.0000000000000007E-2</v>
      </c>
      <c r="Y345" s="114"/>
    </row>
    <row r="346" spans="1:25" ht="30" customHeight="1">
      <c r="A346" s="98" t="s">
        <v>254</v>
      </c>
      <c r="B346" s="98" t="s">
        <v>255</v>
      </c>
      <c r="C346" s="98" t="s">
        <v>255</v>
      </c>
      <c r="D346" s="98" t="s">
        <v>305</v>
      </c>
      <c r="E346" s="98" t="s">
        <v>1454</v>
      </c>
      <c r="F346" s="98" t="s">
        <v>146</v>
      </c>
      <c r="G346" s="98" t="s">
        <v>171</v>
      </c>
      <c r="H346" s="98" t="s">
        <v>36</v>
      </c>
      <c r="I346" s="98" t="s">
        <v>37</v>
      </c>
      <c r="K346" s="115">
        <v>41547</v>
      </c>
      <c r="L346" s="115" t="s">
        <v>177</v>
      </c>
      <c r="M346" s="100">
        <v>3</v>
      </c>
      <c r="N346" s="74">
        <f t="shared" si="11"/>
        <v>3</v>
      </c>
      <c r="O346" s="115">
        <v>41729</v>
      </c>
      <c r="P346" s="118" t="s">
        <v>48</v>
      </c>
      <c r="Q346" s="100">
        <f>IF(P346="",1,(VLOOKUP(P346,LOOKUP!$A$16:$B$21,2,FALSE)))</f>
        <v>4</v>
      </c>
      <c r="R346" s="74">
        <f t="shared" si="12"/>
        <v>4</v>
      </c>
      <c r="S346" s="108">
        <v>0.1</v>
      </c>
      <c r="T346" s="108"/>
      <c r="U346" s="108">
        <v>0.1</v>
      </c>
      <c r="V346" s="108">
        <v>0</v>
      </c>
      <c r="W346" s="108">
        <v>0</v>
      </c>
      <c r="X346" s="102">
        <v>0.1</v>
      </c>
      <c r="Y346" s="114"/>
    </row>
    <row r="347" spans="1:25" ht="30" customHeight="1">
      <c r="A347" s="98" t="s">
        <v>254</v>
      </c>
      <c r="B347" s="98" t="s">
        <v>255</v>
      </c>
      <c r="C347" s="98" t="s">
        <v>255</v>
      </c>
      <c r="D347" s="98" t="s">
        <v>306</v>
      </c>
      <c r="E347" s="98" t="s">
        <v>1455</v>
      </c>
      <c r="F347" s="98" t="s">
        <v>146</v>
      </c>
      <c r="G347" s="98" t="s">
        <v>171</v>
      </c>
      <c r="H347" s="98" t="s">
        <v>36</v>
      </c>
      <c r="I347" s="98" t="s">
        <v>37</v>
      </c>
      <c r="K347" s="115">
        <v>41547</v>
      </c>
      <c r="L347" s="115" t="s">
        <v>177</v>
      </c>
      <c r="M347" s="100">
        <v>3</v>
      </c>
      <c r="N347" s="74">
        <f t="shared" si="11"/>
        <v>3</v>
      </c>
      <c r="O347" s="115">
        <v>41729</v>
      </c>
      <c r="P347" s="118" t="s">
        <v>48</v>
      </c>
      <c r="Q347" s="100">
        <f>IF(P347="",1,(VLOOKUP(P347,LOOKUP!$A$16:$B$21,2,FALSE)))</f>
        <v>4</v>
      </c>
      <c r="R347" s="74">
        <f t="shared" si="12"/>
        <v>4</v>
      </c>
      <c r="S347" s="108">
        <v>0.15</v>
      </c>
      <c r="T347" s="108"/>
      <c r="U347" s="108">
        <v>0.15</v>
      </c>
      <c r="V347" s="108">
        <v>0</v>
      </c>
      <c r="W347" s="108">
        <v>0</v>
      </c>
      <c r="X347" s="102">
        <v>0.15</v>
      </c>
      <c r="Y347" s="114"/>
    </row>
    <row r="348" spans="1:25" ht="30" customHeight="1">
      <c r="A348" s="98" t="s">
        <v>254</v>
      </c>
      <c r="B348" s="98" t="s">
        <v>255</v>
      </c>
      <c r="C348" s="98" t="s">
        <v>255</v>
      </c>
      <c r="D348" s="98" t="s">
        <v>306</v>
      </c>
      <c r="E348" s="98" t="s">
        <v>1456</v>
      </c>
      <c r="F348" s="98" t="s">
        <v>146</v>
      </c>
      <c r="G348" s="98" t="s">
        <v>171</v>
      </c>
      <c r="H348" s="98" t="s">
        <v>36</v>
      </c>
      <c r="I348" s="98" t="s">
        <v>37</v>
      </c>
      <c r="K348" s="115">
        <v>41730</v>
      </c>
      <c r="L348" s="115" t="s">
        <v>177</v>
      </c>
      <c r="M348" s="100">
        <v>3</v>
      </c>
      <c r="N348" s="74">
        <f t="shared" si="11"/>
        <v>3</v>
      </c>
      <c r="O348" s="115">
        <v>42094</v>
      </c>
      <c r="P348" s="118" t="s">
        <v>48</v>
      </c>
      <c r="Q348" s="100">
        <f>IF(P348="",1,(VLOOKUP(P348,LOOKUP!$A$16:$B$21,2,FALSE)))</f>
        <v>4</v>
      </c>
      <c r="R348" s="74">
        <f t="shared" si="12"/>
        <v>4</v>
      </c>
      <c r="S348" s="108">
        <v>0.1</v>
      </c>
      <c r="T348" s="108"/>
      <c r="U348" s="108">
        <v>0</v>
      </c>
      <c r="V348" s="108">
        <v>0.1</v>
      </c>
      <c r="W348" s="108">
        <v>0</v>
      </c>
      <c r="X348" s="102">
        <v>0.1</v>
      </c>
      <c r="Y348" s="114"/>
    </row>
    <row r="349" spans="1:25" ht="30" customHeight="1">
      <c r="A349" s="98" t="s">
        <v>254</v>
      </c>
      <c r="B349" s="98" t="s">
        <v>255</v>
      </c>
      <c r="C349" s="98" t="s">
        <v>255</v>
      </c>
      <c r="D349" s="98" t="s">
        <v>307</v>
      </c>
      <c r="E349" s="98" t="s">
        <v>1457</v>
      </c>
      <c r="F349" s="98" t="s">
        <v>210</v>
      </c>
      <c r="G349" s="98" t="s">
        <v>171</v>
      </c>
      <c r="H349" s="98" t="s">
        <v>36</v>
      </c>
      <c r="I349" s="98" t="s">
        <v>37</v>
      </c>
      <c r="K349" s="115">
        <v>41730</v>
      </c>
      <c r="L349" s="115" t="s">
        <v>174</v>
      </c>
      <c r="M349" s="100">
        <v>2</v>
      </c>
      <c r="N349" s="74">
        <f t="shared" si="11"/>
        <v>2</v>
      </c>
      <c r="O349" s="115">
        <v>42094</v>
      </c>
      <c r="P349" s="118" t="s">
        <v>48</v>
      </c>
      <c r="Q349" s="100">
        <f>IF(P349="",1,(VLOOKUP(P349,LOOKUP!$A$16:$B$21,2,FALSE)))</f>
        <v>4</v>
      </c>
      <c r="R349" s="74">
        <f t="shared" si="12"/>
        <v>4</v>
      </c>
      <c r="S349" s="108">
        <v>7.0000000000000007E-2</v>
      </c>
      <c r="T349" s="108"/>
      <c r="U349" s="108">
        <v>0</v>
      </c>
      <c r="V349" s="108">
        <v>7.0000000000000007E-2</v>
      </c>
      <c r="W349" s="108">
        <v>0</v>
      </c>
      <c r="X349" s="102">
        <v>7.0000000000000007E-2</v>
      </c>
      <c r="Y349" s="114"/>
    </row>
    <row r="350" spans="1:25" ht="30" customHeight="1">
      <c r="A350" s="98" t="s">
        <v>254</v>
      </c>
      <c r="B350" s="98" t="s">
        <v>255</v>
      </c>
      <c r="C350" s="98" t="s">
        <v>255</v>
      </c>
      <c r="D350" s="98" t="s">
        <v>307</v>
      </c>
      <c r="E350" s="98" t="s">
        <v>1458</v>
      </c>
      <c r="F350" s="98" t="s">
        <v>210</v>
      </c>
      <c r="G350" s="98" t="s">
        <v>171</v>
      </c>
      <c r="H350" s="98" t="s">
        <v>36</v>
      </c>
      <c r="I350" s="98" t="s">
        <v>37</v>
      </c>
      <c r="K350" s="115">
        <v>41730</v>
      </c>
      <c r="L350" s="115" t="s">
        <v>174</v>
      </c>
      <c r="M350" s="100">
        <v>2</v>
      </c>
      <c r="N350" s="74">
        <f t="shared" si="11"/>
        <v>2</v>
      </c>
      <c r="O350" s="115">
        <v>42094</v>
      </c>
      <c r="P350" s="118" t="s">
        <v>48</v>
      </c>
      <c r="Q350" s="100">
        <f>IF(P350="",1,(VLOOKUP(P350,LOOKUP!$A$16:$B$21,2,FALSE)))</f>
        <v>4</v>
      </c>
      <c r="R350" s="74">
        <f t="shared" si="12"/>
        <v>4</v>
      </c>
      <c r="S350" s="108">
        <v>7.0000000000000007E-2</v>
      </c>
      <c r="T350" s="108"/>
      <c r="U350" s="108">
        <v>0</v>
      </c>
      <c r="V350" s="108">
        <v>7.0000000000000007E-2</v>
      </c>
      <c r="W350" s="108">
        <v>0</v>
      </c>
      <c r="X350" s="102">
        <v>7.0000000000000007E-2</v>
      </c>
      <c r="Y350" s="114"/>
    </row>
    <row r="351" spans="1:25" ht="30" customHeight="1">
      <c r="A351" s="98" t="s">
        <v>254</v>
      </c>
      <c r="B351" s="98" t="s">
        <v>255</v>
      </c>
      <c r="C351" s="98" t="s">
        <v>255</v>
      </c>
      <c r="D351" s="98" t="s">
        <v>308</v>
      </c>
      <c r="E351" s="98" t="s">
        <v>1459</v>
      </c>
      <c r="F351" s="98" t="s">
        <v>412</v>
      </c>
      <c r="G351" s="98" t="s">
        <v>171</v>
      </c>
      <c r="H351" s="98" t="s">
        <v>36</v>
      </c>
      <c r="I351" s="98" t="s">
        <v>37</v>
      </c>
      <c r="K351" s="115">
        <v>41547</v>
      </c>
      <c r="L351" s="115" t="s">
        <v>177</v>
      </c>
      <c r="M351" s="100">
        <v>3</v>
      </c>
      <c r="N351" s="74">
        <f t="shared" si="11"/>
        <v>3</v>
      </c>
      <c r="O351" s="115">
        <v>41729</v>
      </c>
      <c r="P351" s="118" t="s">
        <v>48</v>
      </c>
      <c r="Q351" s="100">
        <f>IF(P351="",1,(VLOOKUP(P351,LOOKUP!$A$16:$B$21,2,FALSE)))</f>
        <v>4</v>
      </c>
      <c r="R351" s="74">
        <f t="shared" si="12"/>
        <v>4</v>
      </c>
      <c r="S351" s="108">
        <v>2.5000000000000001E-2</v>
      </c>
      <c r="T351" s="108"/>
      <c r="U351" s="108">
        <v>2.5000000000000001E-2</v>
      </c>
      <c r="V351" s="108">
        <v>0</v>
      </c>
      <c r="W351" s="108">
        <v>0</v>
      </c>
      <c r="X351" s="102">
        <v>2.5000000000000001E-2</v>
      </c>
      <c r="Y351" s="114"/>
    </row>
    <row r="352" spans="1:25" ht="30" customHeight="1">
      <c r="A352" s="98" t="s">
        <v>254</v>
      </c>
      <c r="B352" s="98" t="s">
        <v>255</v>
      </c>
      <c r="C352" s="98" t="s">
        <v>255</v>
      </c>
      <c r="D352" s="98" t="s">
        <v>309</v>
      </c>
      <c r="E352" s="98" t="s">
        <v>1460</v>
      </c>
      <c r="F352" s="98" t="s">
        <v>412</v>
      </c>
      <c r="G352" s="98" t="s">
        <v>171</v>
      </c>
      <c r="H352" s="98" t="s">
        <v>36</v>
      </c>
      <c r="I352" s="98" t="s">
        <v>37</v>
      </c>
      <c r="K352" s="115">
        <v>41730</v>
      </c>
      <c r="L352" s="115" t="s">
        <v>174</v>
      </c>
      <c r="M352" s="100">
        <v>2</v>
      </c>
      <c r="N352" s="74">
        <f t="shared" si="11"/>
        <v>2</v>
      </c>
      <c r="O352" s="115">
        <v>42094</v>
      </c>
      <c r="P352" s="118" t="s">
        <v>48</v>
      </c>
      <c r="Q352" s="100">
        <f>IF(P352="",1,(VLOOKUP(P352,LOOKUP!$A$16:$B$21,2,FALSE)))</f>
        <v>4</v>
      </c>
      <c r="R352" s="74">
        <f t="shared" si="12"/>
        <v>4</v>
      </c>
      <c r="S352" s="108">
        <v>0.1</v>
      </c>
      <c r="T352" s="108"/>
      <c r="U352" s="108">
        <v>0</v>
      </c>
      <c r="V352" s="108">
        <v>0.1</v>
      </c>
      <c r="W352" s="108">
        <v>0</v>
      </c>
      <c r="X352" s="102">
        <v>0.1</v>
      </c>
      <c r="Y352" s="114"/>
    </row>
    <row r="353" spans="1:25" ht="30" customHeight="1">
      <c r="A353" s="98" t="s">
        <v>254</v>
      </c>
      <c r="B353" s="98" t="s">
        <v>255</v>
      </c>
      <c r="C353" s="98" t="s">
        <v>255</v>
      </c>
      <c r="D353" s="98" t="s">
        <v>310</v>
      </c>
      <c r="E353" s="98" t="s">
        <v>1461</v>
      </c>
      <c r="F353" s="98" t="s">
        <v>170</v>
      </c>
      <c r="G353" s="98" t="s">
        <v>171</v>
      </c>
      <c r="H353" s="98" t="s">
        <v>36</v>
      </c>
      <c r="I353" s="98" t="s">
        <v>37</v>
      </c>
      <c r="K353" s="115">
        <v>41547</v>
      </c>
      <c r="L353" s="115" t="s">
        <v>177</v>
      </c>
      <c r="M353" s="100">
        <v>3</v>
      </c>
      <c r="N353" s="74">
        <f t="shared" si="11"/>
        <v>3</v>
      </c>
      <c r="O353" s="115">
        <v>41729</v>
      </c>
      <c r="P353" s="118" t="s">
        <v>48</v>
      </c>
      <c r="Q353" s="100">
        <f>IF(P353="",1,(VLOOKUP(P353,LOOKUP!$A$16:$B$21,2,FALSE)))</f>
        <v>4</v>
      </c>
      <c r="R353" s="74">
        <f t="shared" si="12"/>
        <v>4</v>
      </c>
      <c r="S353" s="108">
        <v>0.04</v>
      </c>
      <c r="T353" s="108"/>
      <c r="U353" s="108">
        <v>0.04</v>
      </c>
      <c r="V353" s="108">
        <v>0</v>
      </c>
      <c r="W353" s="108">
        <v>0</v>
      </c>
      <c r="X353" s="102">
        <v>0.04</v>
      </c>
      <c r="Y353" s="114"/>
    </row>
    <row r="354" spans="1:25" ht="30" customHeight="1">
      <c r="A354" s="98" t="s">
        <v>254</v>
      </c>
      <c r="B354" s="98" t="s">
        <v>255</v>
      </c>
      <c r="C354" s="98" t="s">
        <v>255</v>
      </c>
      <c r="D354" s="98" t="s">
        <v>310</v>
      </c>
      <c r="E354" s="98" t="s">
        <v>1462</v>
      </c>
      <c r="F354" s="98" t="s">
        <v>170</v>
      </c>
      <c r="G354" s="98" t="s">
        <v>171</v>
      </c>
      <c r="H354" s="98" t="s">
        <v>36</v>
      </c>
      <c r="I354" s="98" t="s">
        <v>37</v>
      </c>
      <c r="K354" s="115">
        <v>41547</v>
      </c>
      <c r="L354" s="115" t="s">
        <v>177</v>
      </c>
      <c r="M354" s="100">
        <v>3</v>
      </c>
      <c r="N354" s="74">
        <f t="shared" si="11"/>
        <v>3</v>
      </c>
      <c r="O354" s="115">
        <v>41729</v>
      </c>
      <c r="P354" s="118" t="s">
        <v>48</v>
      </c>
      <c r="Q354" s="100">
        <f>IF(P354="",1,(VLOOKUP(P354,LOOKUP!$A$16:$B$21,2,FALSE)))</f>
        <v>4</v>
      </c>
      <c r="R354" s="74">
        <f t="shared" si="12"/>
        <v>4</v>
      </c>
      <c r="S354" s="108">
        <v>0.02</v>
      </c>
      <c r="T354" s="108"/>
      <c r="U354" s="108">
        <v>0.02</v>
      </c>
      <c r="V354" s="108">
        <v>0</v>
      </c>
      <c r="W354" s="108">
        <v>0</v>
      </c>
      <c r="X354" s="102">
        <v>0.02</v>
      </c>
      <c r="Y354" s="114"/>
    </row>
    <row r="355" spans="1:25" ht="30" customHeight="1">
      <c r="A355" s="98" t="s">
        <v>254</v>
      </c>
      <c r="B355" s="98" t="s">
        <v>255</v>
      </c>
      <c r="C355" s="98" t="s">
        <v>255</v>
      </c>
      <c r="D355" s="98" t="s">
        <v>310</v>
      </c>
      <c r="E355" s="98" t="s">
        <v>1463</v>
      </c>
      <c r="F355" s="98" t="s">
        <v>170</v>
      </c>
      <c r="G355" s="98" t="s">
        <v>171</v>
      </c>
      <c r="H355" s="98" t="s">
        <v>36</v>
      </c>
      <c r="I355" s="98" t="s">
        <v>37</v>
      </c>
      <c r="K355" s="115">
        <v>41730</v>
      </c>
      <c r="L355" s="115" t="s">
        <v>177</v>
      </c>
      <c r="M355" s="100">
        <v>3</v>
      </c>
      <c r="N355" s="74">
        <f t="shared" si="11"/>
        <v>3</v>
      </c>
      <c r="O355" s="115">
        <v>42094</v>
      </c>
      <c r="P355" s="118" t="s">
        <v>48</v>
      </c>
      <c r="Q355" s="100">
        <f>IF(P355="",1,(VLOOKUP(P355,LOOKUP!$A$16:$B$21,2,FALSE)))</f>
        <v>4</v>
      </c>
      <c r="R355" s="74">
        <f t="shared" si="12"/>
        <v>4</v>
      </c>
      <c r="S355" s="108">
        <v>0.05</v>
      </c>
      <c r="T355" s="108"/>
      <c r="U355" s="108">
        <v>0</v>
      </c>
      <c r="V355" s="108">
        <v>0.05</v>
      </c>
      <c r="W355" s="108">
        <v>0</v>
      </c>
      <c r="X355" s="102">
        <v>0.05</v>
      </c>
      <c r="Y355" s="114"/>
    </row>
    <row r="356" spans="1:25" ht="30" customHeight="1">
      <c r="A356" s="98" t="s">
        <v>254</v>
      </c>
      <c r="B356" s="98" t="s">
        <v>255</v>
      </c>
      <c r="C356" s="98" t="s">
        <v>255</v>
      </c>
      <c r="D356" s="98" t="s">
        <v>310</v>
      </c>
      <c r="E356" s="98" t="s">
        <v>1464</v>
      </c>
      <c r="F356" s="98" t="s">
        <v>170</v>
      </c>
      <c r="G356" s="98" t="s">
        <v>171</v>
      </c>
      <c r="H356" s="98" t="s">
        <v>36</v>
      </c>
      <c r="I356" s="98" t="s">
        <v>37</v>
      </c>
      <c r="K356" s="115">
        <v>41730</v>
      </c>
      <c r="L356" s="115" t="s">
        <v>177</v>
      </c>
      <c r="M356" s="100">
        <v>3</v>
      </c>
      <c r="N356" s="74">
        <f t="shared" si="11"/>
        <v>3</v>
      </c>
      <c r="O356" s="115">
        <v>42094</v>
      </c>
      <c r="P356" s="118" t="s">
        <v>48</v>
      </c>
      <c r="Q356" s="100">
        <f>IF(P356="",1,(VLOOKUP(P356,LOOKUP!$A$16:$B$21,2,FALSE)))</f>
        <v>4</v>
      </c>
      <c r="R356" s="74">
        <f t="shared" si="12"/>
        <v>4</v>
      </c>
      <c r="S356" s="108">
        <v>0.01</v>
      </c>
      <c r="T356" s="108"/>
      <c r="U356" s="108">
        <v>0</v>
      </c>
      <c r="V356" s="108">
        <v>0.01</v>
      </c>
      <c r="W356" s="108">
        <v>0</v>
      </c>
      <c r="X356" s="102">
        <v>0.01</v>
      </c>
      <c r="Y356" s="114"/>
    </row>
    <row r="357" spans="1:25" ht="30" customHeight="1">
      <c r="A357" s="98" t="s">
        <v>254</v>
      </c>
      <c r="B357" s="98" t="s">
        <v>255</v>
      </c>
      <c r="C357" s="98" t="s">
        <v>255</v>
      </c>
      <c r="D357" s="98" t="s">
        <v>311</v>
      </c>
      <c r="E357" s="98" t="s">
        <v>1465</v>
      </c>
      <c r="F357" s="98" t="s">
        <v>471</v>
      </c>
      <c r="G357" s="98" t="s">
        <v>171</v>
      </c>
      <c r="H357" s="98" t="s">
        <v>36</v>
      </c>
      <c r="I357" s="98" t="s">
        <v>37</v>
      </c>
      <c r="K357" s="115">
        <v>41547</v>
      </c>
      <c r="L357" s="115" t="s">
        <v>177</v>
      </c>
      <c r="M357" s="100">
        <v>3</v>
      </c>
      <c r="N357" s="74">
        <f t="shared" si="11"/>
        <v>3</v>
      </c>
      <c r="O357" s="115">
        <v>41729</v>
      </c>
      <c r="P357" s="118" t="s">
        <v>48</v>
      </c>
      <c r="Q357" s="100">
        <f>IF(P357="",1,(VLOOKUP(P357,LOOKUP!$A$16:$B$21,2,FALSE)))</f>
        <v>4</v>
      </c>
      <c r="R357" s="74">
        <f t="shared" si="12"/>
        <v>4</v>
      </c>
      <c r="S357" s="108">
        <v>1.2E-2</v>
      </c>
      <c r="T357" s="108"/>
      <c r="U357" s="108">
        <v>1.2E-2</v>
      </c>
      <c r="V357" s="108">
        <v>0</v>
      </c>
      <c r="W357" s="108">
        <v>0</v>
      </c>
      <c r="X357" s="102">
        <v>1.2E-2</v>
      </c>
      <c r="Y357" s="114"/>
    </row>
    <row r="358" spans="1:25" ht="30" customHeight="1">
      <c r="A358" s="98" t="s">
        <v>254</v>
      </c>
      <c r="B358" s="98" t="s">
        <v>255</v>
      </c>
      <c r="C358" s="98" t="s">
        <v>255</v>
      </c>
      <c r="D358" s="98" t="s">
        <v>312</v>
      </c>
      <c r="E358" s="98" t="s">
        <v>1466</v>
      </c>
      <c r="F358" s="98" t="s">
        <v>191</v>
      </c>
      <c r="G358" s="98" t="s">
        <v>171</v>
      </c>
      <c r="H358" s="98" t="s">
        <v>36</v>
      </c>
      <c r="I358" s="98" t="s">
        <v>37</v>
      </c>
      <c r="K358" s="115">
        <v>41547</v>
      </c>
      <c r="L358" s="115" t="s">
        <v>177</v>
      </c>
      <c r="M358" s="100">
        <v>3</v>
      </c>
      <c r="N358" s="74">
        <f t="shared" si="11"/>
        <v>3</v>
      </c>
      <c r="O358" s="115">
        <v>41729</v>
      </c>
      <c r="P358" s="118" t="s">
        <v>48</v>
      </c>
      <c r="Q358" s="100">
        <f>IF(P358="",1,(VLOOKUP(P358,LOOKUP!$A$16:$B$21,2,FALSE)))</f>
        <v>4</v>
      </c>
      <c r="R358" s="74">
        <f t="shared" si="12"/>
        <v>4</v>
      </c>
      <c r="S358" s="108">
        <v>3.4000000000000002E-2</v>
      </c>
      <c r="T358" s="108"/>
      <c r="U358" s="108">
        <v>3.4000000000000002E-2</v>
      </c>
      <c r="V358" s="108">
        <v>0</v>
      </c>
      <c r="W358" s="108">
        <v>0</v>
      </c>
      <c r="X358" s="102">
        <v>3.4000000000000002E-2</v>
      </c>
      <c r="Y358" s="114"/>
    </row>
    <row r="359" spans="1:25" ht="30" customHeight="1">
      <c r="A359" s="98" t="s">
        <v>254</v>
      </c>
      <c r="B359" s="98" t="s">
        <v>255</v>
      </c>
      <c r="C359" s="98" t="s">
        <v>255</v>
      </c>
      <c r="D359" s="98" t="s">
        <v>313</v>
      </c>
      <c r="E359" s="98" t="s">
        <v>1467</v>
      </c>
      <c r="F359" s="98" t="s">
        <v>191</v>
      </c>
      <c r="G359" s="98" t="s">
        <v>171</v>
      </c>
      <c r="H359" s="98" t="s">
        <v>36</v>
      </c>
      <c r="I359" s="98" t="s">
        <v>37</v>
      </c>
      <c r="K359" s="115">
        <v>41547</v>
      </c>
      <c r="L359" s="115" t="s">
        <v>177</v>
      </c>
      <c r="M359" s="100">
        <v>3</v>
      </c>
      <c r="N359" s="74">
        <f t="shared" si="11"/>
        <v>3</v>
      </c>
      <c r="O359" s="115">
        <v>41729</v>
      </c>
      <c r="P359" s="118" t="s">
        <v>48</v>
      </c>
      <c r="Q359" s="100">
        <f>IF(P359="",1,(VLOOKUP(P359,LOOKUP!$A$16:$B$21,2,FALSE)))</f>
        <v>4</v>
      </c>
      <c r="R359" s="74">
        <f t="shared" si="12"/>
        <v>4</v>
      </c>
      <c r="S359" s="108">
        <v>0.02</v>
      </c>
      <c r="T359" s="108"/>
      <c r="U359" s="108">
        <v>0.02</v>
      </c>
      <c r="V359" s="108">
        <v>0</v>
      </c>
      <c r="W359" s="108">
        <v>0</v>
      </c>
      <c r="X359" s="102">
        <v>0.02</v>
      </c>
      <c r="Y359" s="114"/>
    </row>
    <row r="360" spans="1:25" ht="30" customHeight="1">
      <c r="A360" s="98" t="s">
        <v>254</v>
      </c>
      <c r="B360" s="98" t="s">
        <v>255</v>
      </c>
      <c r="C360" s="98" t="s">
        <v>255</v>
      </c>
      <c r="D360" s="98" t="s">
        <v>313</v>
      </c>
      <c r="E360" s="98" t="s">
        <v>1468</v>
      </c>
      <c r="F360" s="98" t="s">
        <v>191</v>
      </c>
      <c r="G360" s="98" t="s">
        <v>171</v>
      </c>
      <c r="H360" s="98" t="s">
        <v>36</v>
      </c>
      <c r="I360" s="98" t="s">
        <v>37</v>
      </c>
      <c r="K360" s="115">
        <v>41547</v>
      </c>
      <c r="L360" s="115" t="s">
        <v>177</v>
      </c>
      <c r="M360" s="100">
        <v>3</v>
      </c>
      <c r="N360" s="74">
        <f t="shared" si="11"/>
        <v>3</v>
      </c>
      <c r="O360" s="115">
        <v>41729</v>
      </c>
      <c r="P360" s="118" t="s">
        <v>48</v>
      </c>
      <c r="Q360" s="100">
        <f>IF(P360="",1,(VLOOKUP(P360,LOOKUP!$A$16:$B$21,2,FALSE)))</f>
        <v>4</v>
      </c>
      <c r="R360" s="74">
        <f t="shared" si="12"/>
        <v>4</v>
      </c>
      <c r="S360" s="108">
        <v>0</v>
      </c>
      <c r="T360" s="108"/>
      <c r="U360" s="108">
        <v>0</v>
      </c>
      <c r="V360" s="108">
        <v>0</v>
      </c>
      <c r="W360" s="108">
        <v>0</v>
      </c>
      <c r="X360" s="102">
        <v>0</v>
      </c>
      <c r="Y360" s="114"/>
    </row>
    <row r="361" spans="1:25" ht="30" customHeight="1">
      <c r="A361" s="98" t="s">
        <v>254</v>
      </c>
      <c r="B361" s="98" t="s">
        <v>255</v>
      </c>
      <c r="C361" s="98" t="s">
        <v>255</v>
      </c>
      <c r="D361" s="98" t="s">
        <v>314</v>
      </c>
      <c r="E361" s="98" t="s">
        <v>1469</v>
      </c>
      <c r="F361" s="98" t="s">
        <v>472</v>
      </c>
      <c r="G361" s="98" t="s">
        <v>171</v>
      </c>
      <c r="H361" s="98" t="s">
        <v>36</v>
      </c>
      <c r="I361" s="98" t="s">
        <v>37</v>
      </c>
      <c r="K361" s="115">
        <v>41730</v>
      </c>
      <c r="L361" s="115" t="s">
        <v>174</v>
      </c>
      <c r="M361" s="100">
        <v>2</v>
      </c>
      <c r="N361" s="74">
        <f t="shared" si="11"/>
        <v>2</v>
      </c>
      <c r="O361" s="115">
        <v>42094</v>
      </c>
      <c r="P361" s="118" t="s">
        <v>48</v>
      </c>
      <c r="Q361" s="100">
        <f>IF(P361="",1,(VLOOKUP(P361,LOOKUP!$A$16:$B$21,2,FALSE)))</f>
        <v>4</v>
      </c>
      <c r="R361" s="74">
        <f t="shared" si="12"/>
        <v>4</v>
      </c>
      <c r="S361" s="108">
        <v>2.5000000000000001E-2</v>
      </c>
      <c r="T361" s="108"/>
      <c r="U361" s="108">
        <v>0</v>
      </c>
      <c r="V361" s="108">
        <v>2.5000000000000001E-2</v>
      </c>
      <c r="W361" s="108">
        <v>0</v>
      </c>
      <c r="X361" s="102">
        <v>2.5000000000000001E-2</v>
      </c>
      <c r="Y361" s="114"/>
    </row>
    <row r="362" spans="1:25" ht="30" customHeight="1">
      <c r="A362" s="98" t="s">
        <v>254</v>
      </c>
      <c r="B362" s="98" t="s">
        <v>255</v>
      </c>
      <c r="C362" s="98" t="s">
        <v>255</v>
      </c>
      <c r="D362" s="98" t="s">
        <v>315</v>
      </c>
      <c r="E362" s="98" t="s">
        <v>1432</v>
      </c>
      <c r="F362" s="98" t="s">
        <v>473</v>
      </c>
      <c r="G362" s="98" t="s">
        <v>171</v>
      </c>
      <c r="H362" s="98" t="s">
        <v>36</v>
      </c>
      <c r="I362" s="98" t="s">
        <v>37</v>
      </c>
      <c r="K362" s="115">
        <v>41547</v>
      </c>
      <c r="L362" s="115" t="s">
        <v>177</v>
      </c>
      <c r="M362" s="100">
        <v>3</v>
      </c>
      <c r="N362" s="74">
        <f t="shared" si="11"/>
        <v>3</v>
      </c>
      <c r="O362" s="115">
        <v>41729</v>
      </c>
      <c r="P362" s="118" t="s">
        <v>48</v>
      </c>
      <c r="Q362" s="100">
        <f>IF(P362="",1,(VLOOKUP(P362,LOOKUP!$A$16:$B$21,2,FALSE)))</f>
        <v>4</v>
      </c>
      <c r="R362" s="74">
        <f t="shared" si="12"/>
        <v>4</v>
      </c>
      <c r="S362" s="108">
        <v>0.05</v>
      </c>
      <c r="T362" s="108"/>
      <c r="U362" s="108">
        <v>0.05</v>
      </c>
      <c r="V362" s="108">
        <v>0</v>
      </c>
      <c r="W362" s="108">
        <v>0</v>
      </c>
      <c r="X362" s="102">
        <v>0.05</v>
      </c>
      <c r="Y362" s="114"/>
    </row>
    <row r="363" spans="1:25" ht="30" customHeight="1">
      <c r="A363" s="98" t="s">
        <v>254</v>
      </c>
      <c r="B363" s="98" t="s">
        <v>255</v>
      </c>
      <c r="C363" s="98" t="s">
        <v>255</v>
      </c>
      <c r="D363" s="98" t="s">
        <v>316</v>
      </c>
      <c r="E363" s="98" t="s">
        <v>1470</v>
      </c>
      <c r="F363" s="98" t="s">
        <v>473</v>
      </c>
      <c r="G363" s="98" t="s">
        <v>171</v>
      </c>
      <c r="H363" s="98" t="s">
        <v>36</v>
      </c>
      <c r="I363" s="98" t="s">
        <v>37</v>
      </c>
      <c r="K363" s="115">
        <v>41730</v>
      </c>
      <c r="L363" s="115" t="s">
        <v>174</v>
      </c>
      <c r="M363" s="100">
        <v>2</v>
      </c>
      <c r="N363" s="74">
        <f t="shared" si="11"/>
        <v>2</v>
      </c>
      <c r="O363" s="115">
        <v>42094</v>
      </c>
      <c r="P363" s="118" t="s">
        <v>48</v>
      </c>
      <c r="Q363" s="100">
        <f>IF(P363="",1,(VLOOKUP(P363,LOOKUP!$A$16:$B$21,2,FALSE)))</f>
        <v>4</v>
      </c>
      <c r="R363" s="74">
        <f t="shared" si="12"/>
        <v>4</v>
      </c>
      <c r="S363" s="108">
        <v>0.04</v>
      </c>
      <c r="T363" s="108"/>
      <c r="U363" s="108">
        <v>0</v>
      </c>
      <c r="V363" s="108">
        <v>0.04</v>
      </c>
      <c r="W363" s="108">
        <v>0</v>
      </c>
      <c r="X363" s="102">
        <v>0.04</v>
      </c>
      <c r="Y363" s="114"/>
    </row>
    <row r="364" spans="1:25" ht="30" customHeight="1">
      <c r="A364" s="98" t="s">
        <v>254</v>
      </c>
      <c r="B364" s="98" t="s">
        <v>255</v>
      </c>
      <c r="C364" s="98" t="s">
        <v>255</v>
      </c>
      <c r="D364" s="98" t="s">
        <v>316</v>
      </c>
      <c r="E364" s="98" t="s">
        <v>1471</v>
      </c>
      <c r="F364" s="98" t="s">
        <v>473</v>
      </c>
      <c r="G364" s="98" t="s">
        <v>171</v>
      </c>
      <c r="H364" s="98" t="s">
        <v>36</v>
      </c>
      <c r="I364" s="98" t="s">
        <v>37</v>
      </c>
      <c r="K364" s="115">
        <v>41730</v>
      </c>
      <c r="L364" s="115" t="s">
        <v>174</v>
      </c>
      <c r="M364" s="100">
        <v>2</v>
      </c>
      <c r="N364" s="74">
        <f t="shared" si="11"/>
        <v>2</v>
      </c>
      <c r="O364" s="115">
        <v>42094</v>
      </c>
      <c r="P364" s="118" t="s">
        <v>48</v>
      </c>
      <c r="Q364" s="100">
        <f>IF(P364="",1,(VLOOKUP(P364,LOOKUP!$A$16:$B$21,2,FALSE)))</f>
        <v>4</v>
      </c>
      <c r="R364" s="74">
        <f t="shared" si="12"/>
        <v>4</v>
      </c>
      <c r="S364" s="108">
        <v>0.04</v>
      </c>
      <c r="T364" s="108"/>
      <c r="U364" s="108">
        <v>0</v>
      </c>
      <c r="V364" s="108">
        <v>0.04</v>
      </c>
      <c r="W364" s="108">
        <v>0</v>
      </c>
      <c r="X364" s="102">
        <v>0.04</v>
      </c>
      <c r="Y364" s="114"/>
    </row>
    <row r="365" spans="1:25" ht="30" customHeight="1">
      <c r="A365" s="98" t="s">
        <v>254</v>
      </c>
      <c r="B365" s="98" t="s">
        <v>255</v>
      </c>
      <c r="C365" s="98" t="s">
        <v>255</v>
      </c>
      <c r="D365" s="98" t="s">
        <v>317</v>
      </c>
      <c r="E365" s="98" t="s">
        <v>1472</v>
      </c>
      <c r="F365" s="98" t="s">
        <v>465</v>
      </c>
      <c r="G365" s="98" t="s">
        <v>171</v>
      </c>
      <c r="H365" s="98" t="s">
        <v>36</v>
      </c>
      <c r="I365" s="98" t="s">
        <v>37</v>
      </c>
      <c r="K365" s="115">
        <v>41547</v>
      </c>
      <c r="L365" s="115" t="s">
        <v>177</v>
      </c>
      <c r="M365" s="100">
        <v>3</v>
      </c>
      <c r="N365" s="74">
        <f t="shared" si="11"/>
        <v>3</v>
      </c>
      <c r="O365" s="115">
        <v>41729</v>
      </c>
      <c r="P365" s="118" t="s">
        <v>48</v>
      </c>
      <c r="Q365" s="100">
        <f>IF(P365="",1,(VLOOKUP(P365,LOOKUP!$A$16:$B$21,2,FALSE)))</f>
        <v>4</v>
      </c>
      <c r="R365" s="74">
        <f t="shared" si="12"/>
        <v>4</v>
      </c>
      <c r="S365" s="108">
        <v>2.5000000000000001E-2</v>
      </c>
      <c r="T365" s="108"/>
      <c r="U365" s="108">
        <v>2.5000000000000001E-2</v>
      </c>
      <c r="V365" s="108">
        <v>0</v>
      </c>
      <c r="W365" s="108">
        <v>0</v>
      </c>
      <c r="X365" s="102">
        <v>2.5000000000000001E-2</v>
      </c>
      <c r="Y365" s="114"/>
    </row>
    <row r="366" spans="1:25" ht="30" customHeight="1">
      <c r="A366" s="98" t="s">
        <v>254</v>
      </c>
      <c r="B366" s="98" t="s">
        <v>255</v>
      </c>
      <c r="C366" s="98" t="s">
        <v>255</v>
      </c>
      <c r="D366" s="98" t="s">
        <v>317</v>
      </c>
      <c r="E366" s="98" t="s">
        <v>1473</v>
      </c>
      <c r="F366" s="98" t="s">
        <v>465</v>
      </c>
      <c r="G366" s="98" t="s">
        <v>171</v>
      </c>
      <c r="H366" s="98" t="s">
        <v>36</v>
      </c>
      <c r="I366" s="98" t="s">
        <v>37</v>
      </c>
      <c r="K366" s="115">
        <v>41730</v>
      </c>
      <c r="L366" s="115" t="s">
        <v>177</v>
      </c>
      <c r="M366" s="100">
        <v>3</v>
      </c>
      <c r="N366" s="74">
        <f t="shared" si="11"/>
        <v>3</v>
      </c>
      <c r="O366" s="115">
        <v>42094</v>
      </c>
      <c r="P366" s="118" t="s">
        <v>48</v>
      </c>
      <c r="Q366" s="100">
        <f>IF(P366="",1,(VLOOKUP(P366,LOOKUP!$A$16:$B$21,2,FALSE)))</f>
        <v>4</v>
      </c>
      <c r="R366" s="74">
        <f t="shared" si="12"/>
        <v>4</v>
      </c>
      <c r="S366" s="108">
        <v>0.13</v>
      </c>
      <c r="T366" s="108"/>
      <c r="U366" s="108">
        <v>0</v>
      </c>
      <c r="V366" s="108">
        <v>0.13</v>
      </c>
      <c r="W366" s="108">
        <v>0</v>
      </c>
      <c r="X366" s="102">
        <v>0.13</v>
      </c>
      <c r="Y366" s="114"/>
    </row>
    <row r="367" spans="1:25" ht="30" customHeight="1">
      <c r="A367" s="98" t="s">
        <v>254</v>
      </c>
      <c r="B367" s="98" t="s">
        <v>255</v>
      </c>
      <c r="C367" s="98" t="s">
        <v>255</v>
      </c>
      <c r="D367" s="98" t="s">
        <v>317</v>
      </c>
      <c r="E367" s="98" t="s">
        <v>1464</v>
      </c>
      <c r="F367" s="98" t="s">
        <v>465</v>
      </c>
      <c r="G367" s="98" t="s">
        <v>171</v>
      </c>
      <c r="H367" s="98" t="s">
        <v>36</v>
      </c>
      <c r="I367" s="98" t="s">
        <v>37</v>
      </c>
      <c r="K367" s="115">
        <v>41730</v>
      </c>
      <c r="L367" s="115" t="s">
        <v>177</v>
      </c>
      <c r="M367" s="100">
        <v>3</v>
      </c>
      <c r="N367" s="74">
        <f t="shared" si="11"/>
        <v>3</v>
      </c>
      <c r="O367" s="115">
        <v>42094</v>
      </c>
      <c r="P367" s="118" t="s">
        <v>48</v>
      </c>
      <c r="Q367" s="100">
        <f>IF(P367="",1,(VLOOKUP(P367,LOOKUP!$A$16:$B$21,2,FALSE)))</f>
        <v>4</v>
      </c>
      <c r="R367" s="74">
        <f t="shared" si="12"/>
        <v>4</v>
      </c>
      <c r="S367" s="108">
        <v>1.4999999999999999E-2</v>
      </c>
      <c r="T367" s="108"/>
      <c r="U367" s="108">
        <v>0</v>
      </c>
      <c r="V367" s="108">
        <v>1.4999999999999999E-2</v>
      </c>
      <c r="W367" s="108">
        <v>0</v>
      </c>
      <c r="X367" s="102">
        <v>1.4999999999999999E-2</v>
      </c>
      <c r="Y367" s="114"/>
    </row>
    <row r="368" spans="1:25" ht="30" customHeight="1">
      <c r="A368" s="98" t="s">
        <v>254</v>
      </c>
      <c r="B368" s="98" t="s">
        <v>255</v>
      </c>
      <c r="C368" s="98" t="s">
        <v>255</v>
      </c>
      <c r="D368" s="98" t="s">
        <v>318</v>
      </c>
      <c r="E368" s="98" t="s">
        <v>1474</v>
      </c>
      <c r="F368" s="98" t="s">
        <v>474</v>
      </c>
      <c r="G368" s="98" t="s">
        <v>183</v>
      </c>
      <c r="H368" s="98" t="s">
        <v>36</v>
      </c>
      <c r="I368" s="98" t="s">
        <v>37</v>
      </c>
      <c r="K368" s="115">
        <v>41547</v>
      </c>
      <c r="L368" s="115" t="s">
        <v>177</v>
      </c>
      <c r="M368" s="100">
        <v>3</v>
      </c>
      <c r="N368" s="74">
        <f t="shared" si="11"/>
        <v>3</v>
      </c>
      <c r="O368" s="115">
        <v>41729</v>
      </c>
      <c r="P368" s="118" t="s">
        <v>48</v>
      </c>
      <c r="Q368" s="100">
        <f>IF(P368="",1,(VLOOKUP(P368,LOOKUP!$A$16:$B$21,2,FALSE)))</f>
        <v>4</v>
      </c>
      <c r="R368" s="74">
        <f t="shared" si="12"/>
        <v>4</v>
      </c>
      <c r="S368" s="108">
        <v>6.6000000000000003E-2</v>
      </c>
      <c r="T368" s="108"/>
      <c r="U368" s="108">
        <v>6.6000000000000003E-2</v>
      </c>
      <c r="V368" s="108">
        <v>0</v>
      </c>
      <c r="W368" s="108">
        <v>0</v>
      </c>
      <c r="X368" s="102">
        <v>6.6000000000000003E-2</v>
      </c>
      <c r="Y368" s="114"/>
    </row>
    <row r="369" spans="1:25" ht="30" customHeight="1">
      <c r="A369" s="98" t="s">
        <v>254</v>
      </c>
      <c r="B369" s="98" t="s">
        <v>255</v>
      </c>
      <c r="C369" s="98" t="s">
        <v>255</v>
      </c>
      <c r="D369" s="98" t="s">
        <v>319</v>
      </c>
      <c r="E369" s="98" t="s">
        <v>1475</v>
      </c>
      <c r="F369" s="98" t="s">
        <v>475</v>
      </c>
      <c r="G369" s="98" t="s">
        <v>183</v>
      </c>
      <c r="H369" s="98" t="s">
        <v>36</v>
      </c>
      <c r="I369" s="98" t="s">
        <v>37</v>
      </c>
      <c r="K369" s="115">
        <v>41547</v>
      </c>
      <c r="L369" s="115" t="s">
        <v>177</v>
      </c>
      <c r="M369" s="100">
        <v>3</v>
      </c>
      <c r="N369" s="74">
        <f t="shared" si="11"/>
        <v>3</v>
      </c>
      <c r="O369" s="115">
        <v>41729</v>
      </c>
      <c r="P369" s="118" t="s">
        <v>48</v>
      </c>
      <c r="Q369" s="100">
        <f>IF(P369="",1,(VLOOKUP(P369,LOOKUP!$A$16:$B$21,2,FALSE)))</f>
        <v>4</v>
      </c>
      <c r="R369" s="74">
        <f t="shared" si="12"/>
        <v>4</v>
      </c>
      <c r="S369" s="108">
        <v>0.26</v>
      </c>
      <c r="T369" s="108"/>
      <c r="U369" s="108">
        <v>0.26</v>
      </c>
      <c r="V369" s="108">
        <v>0</v>
      </c>
      <c r="W369" s="108">
        <v>0</v>
      </c>
      <c r="X369" s="102">
        <v>0.26</v>
      </c>
      <c r="Y369" s="114"/>
    </row>
    <row r="370" spans="1:25" ht="30" customHeight="1">
      <c r="A370" s="98" t="s">
        <v>254</v>
      </c>
      <c r="B370" s="98" t="s">
        <v>255</v>
      </c>
      <c r="C370" s="98" t="s">
        <v>255</v>
      </c>
      <c r="D370" s="98" t="s">
        <v>320</v>
      </c>
      <c r="E370" s="98" t="s">
        <v>1476</v>
      </c>
      <c r="F370" s="98" t="s">
        <v>476</v>
      </c>
      <c r="G370" s="98" t="s">
        <v>183</v>
      </c>
      <c r="H370" s="98" t="s">
        <v>36</v>
      </c>
      <c r="I370" s="98" t="s">
        <v>37</v>
      </c>
      <c r="K370" s="115">
        <v>41547</v>
      </c>
      <c r="L370" s="115" t="s">
        <v>177</v>
      </c>
      <c r="M370" s="100">
        <v>3</v>
      </c>
      <c r="N370" s="74">
        <f t="shared" si="11"/>
        <v>3</v>
      </c>
      <c r="O370" s="115">
        <v>41729</v>
      </c>
      <c r="P370" s="118" t="s">
        <v>48</v>
      </c>
      <c r="Q370" s="100">
        <f>IF(P370="",1,(VLOOKUP(P370,LOOKUP!$A$16:$B$21,2,FALSE)))</f>
        <v>4</v>
      </c>
      <c r="R370" s="74">
        <f t="shared" si="12"/>
        <v>4</v>
      </c>
      <c r="S370" s="108">
        <v>0.10299999999999999</v>
      </c>
      <c r="T370" s="108"/>
      <c r="U370" s="108">
        <v>0.10299999999999999</v>
      </c>
      <c r="V370" s="108">
        <v>0</v>
      </c>
      <c r="W370" s="108">
        <v>0</v>
      </c>
      <c r="X370" s="102">
        <v>0.10299999999999999</v>
      </c>
      <c r="Y370" s="114"/>
    </row>
    <row r="371" spans="1:25" ht="30" customHeight="1">
      <c r="A371" s="98" t="s">
        <v>254</v>
      </c>
      <c r="B371" s="98" t="s">
        <v>255</v>
      </c>
      <c r="C371" s="98" t="s">
        <v>255</v>
      </c>
      <c r="D371" s="98" t="s">
        <v>321</v>
      </c>
      <c r="E371" s="98" t="s">
        <v>1477</v>
      </c>
      <c r="F371" s="98" t="s">
        <v>477</v>
      </c>
      <c r="G371" s="98" t="s">
        <v>183</v>
      </c>
      <c r="H371" s="98" t="s">
        <v>36</v>
      </c>
      <c r="I371" s="98" t="s">
        <v>37</v>
      </c>
      <c r="K371" s="115">
        <v>41547</v>
      </c>
      <c r="L371" s="115" t="s">
        <v>177</v>
      </c>
      <c r="M371" s="100">
        <v>3</v>
      </c>
      <c r="N371" s="74">
        <f t="shared" si="11"/>
        <v>3</v>
      </c>
      <c r="O371" s="115">
        <v>41729</v>
      </c>
      <c r="P371" s="118" t="s">
        <v>48</v>
      </c>
      <c r="Q371" s="100">
        <f>IF(P371="",1,(VLOOKUP(P371,LOOKUP!$A$16:$B$21,2,FALSE)))</f>
        <v>4</v>
      </c>
      <c r="R371" s="74">
        <f t="shared" si="12"/>
        <v>4</v>
      </c>
      <c r="S371" s="108">
        <v>0.34799999999999998</v>
      </c>
      <c r="T371" s="108"/>
      <c r="U371" s="108">
        <v>0.34799999999999998</v>
      </c>
      <c r="V371" s="108">
        <v>0</v>
      </c>
      <c r="W371" s="108">
        <v>0</v>
      </c>
      <c r="X371" s="102">
        <v>0.34799999999999998</v>
      </c>
      <c r="Y371" s="114"/>
    </row>
    <row r="372" spans="1:25" ht="30" customHeight="1">
      <c r="A372" s="98" t="s">
        <v>254</v>
      </c>
      <c r="B372" s="98" t="s">
        <v>255</v>
      </c>
      <c r="C372" s="98" t="s">
        <v>255</v>
      </c>
      <c r="D372" s="98" t="s">
        <v>322</v>
      </c>
      <c r="E372" s="98" t="s">
        <v>1478</v>
      </c>
      <c r="F372" s="98" t="s">
        <v>477</v>
      </c>
      <c r="G372" s="98" t="s">
        <v>183</v>
      </c>
      <c r="H372" s="98" t="s">
        <v>36</v>
      </c>
      <c r="I372" s="98" t="s">
        <v>37</v>
      </c>
      <c r="K372" s="115">
        <v>41547</v>
      </c>
      <c r="L372" s="115" t="s">
        <v>177</v>
      </c>
      <c r="M372" s="100">
        <v>3</v>
      </c>
      <c r="N372" s="74">
        <f t="shared" si="11"/>
        <v>3</v>
      </c>
      <c r="O372" s="115">
        <v>41729</v>
      </c>
      <c r="P372" s="118" t="s">
        <v>48</v>
      </c>
      <c r="Q372" s="100">
        <f>IF(P372="",1,(VLOOKUP(P372,LOOKUP!$A$16:$B$21,2,FALSE)))</f>
        <v>4</v>
      </c>
      <c r="R372" s="74">
        <f t="shared" si="12"/>
        <v>4</v>
      </c>
      <c r="S372" s="108">
        <v>0.22500000000000001</v>
      </c>
      <c r="T372" s="108"/>
      <c r="U372" s="108">
        <v>0.22500000000000001</v>
      </c>
      <c r="V372" s="108">
        <v>0</v>
      </c>
      <c r="W372" s="108">
        <v>0</v>
      </c>
      <c r="X372" s="102">
        <v>0.22500000000000001</v>
      </c>
      <c r="Y372" s="114"/>
    </row>
    <row r="373" spans="1:25" ht="30" customHeight="1">
      <c r="A373" s="98" t="s">
        <v>254</v>
      </c>
      <c r="B373" s="98" t="s">
        <v>255</v>
      </c>
      <c r="C373" s="98" t="s">
        <v>255</v>
      </c>
      <c r="D373" s="98" t="s">
        <v>323</v>
      </c>
      <c r="E373" s="98" t="s">
        <v>1479</v>
      </c>
      <c r="F373" s="98" t="s">
        <v>478</v>
      </c>
      <c r="G373" s="98" t="s">
        <v>183</v>
      </c>
      <c r="H373" s="98" t="s">
        <v>36</v>
      </c>
      <c r="I373" s="98" t="s">
        <v>37</v>
      </c>
      <c r="K373" s="115">
        <v>41579</v>
      </c>
      <c r="L373" s="115" t="s">
        <v>177</v>
      </c>
      <c r="M373" s="100">
        <v>3</v>
      </c>
      <c r="N373" s="74">
        <f t="shared" si="11"/>
        <v>3</v>
      </c>
      <c r="O373" s="115">
        <v>41609</v>
      </c>
      <c r="P373" s="118" t="s">
        <v>48</v>
      </c>
      <c r="Q373" s="100">
        <f>IF(P373="",1,(VLOOKUP(P373,LOOKUP!$A$16:$B$21,2,FALSE)))</f>
        <v>4</v>
      </c>
      <c r="R373" s="74">
        <f t="shared" si="12"/>
        <v>4</v>
      </c>
      <c r="S373" s="108">
        <v>0.04</v>
      </c>
      <c r="T373" s="108"/>
      <c r="U373" s="108">
        <v>0.04</v>
      </c>
      <c r="V373" s="108">
        <v>0</v>
      </c>
      <c r="W373" s="108">
        <v>0</v>
      </c>
      <c r="X373" s="102">
        <v>0.04</v>
      </c>
      <c r="Y373" s="114"/>
    </row>
    <row r="374" spans="1:25" ht="30" customHeight="1">
      <c r="A374" s="98" t="s">
        <v>254</v>
      </c>
      <c r="B374" s="98" t="s">
        <v>255</v>
      </c>
      <c r="C374" s="98" t="s">
        <v>255</v>
      </c>
      <c r="D374" s="98" t="s">
        <v>324</v>
      </c>
      <c r="E374" s="98" t="s">
        <v>1479</v>
      </c>
      <c r="F374" s="98" t="s">
        <v>479</v>
      </c>
      <c r="G374" s="98" t="s">
        <v>176</v>
      </c>
      <c r="H374" s="98" t="s">
        <v>36</v>
      </c>
      <c r="I374" s="98" t="s">
        <v>37</v>
      </c>
      <c r="K374" s="115">
        <v>41547</v>
      </c>
      <c r="L374" s="115" t="s">
        <v>177</v>
      </c>
      <c r="M374" s="100">
        <v>3</v>
      </c>
      <c r="N374" s="74">
        <f t="shared" si="11"/>
        <v>3</v>
      </c>
      <c r="O374" s="115">
        <v>41729</v>
      </c>
      <c r="P374" s="118" t="s">
        <v>48</v>
      </c>
      <c r="Q374" s="100">
        <f>IF(P374="",1,(VLOOKUP(P374,LOOKUP!$A$16:$B$21,2,FALSE)))</f>
        <v>4</v>
      </c>
      <c r="R374" s="74">
        <f t="shared" si="12"/>
        <v>4</v>
      </c>
      <c r="S374" s="108">
        <v>0.04</v>
      </c>
      <c r="T374" s="108"/>
      <c r="U374" s="108">
        <v>0.04</v>
      </c>
      <c r="V374" s="108">
        <v>0</v>
      </c>
      <c r="W374" s="108">
        <v>0</v>
      </c>
      <c r="X374" s="102">
        <v>0.04</v>
      </c>
      <c r="Y374" s="114"/>
    </row>
    <row r="375" spans="1:25" ht="30" customHeight="1">
      <c r="A375" s="98" t="s">
        <v>254</v>
      </c>
      <c r="B375" s="98" t="s">
        <v>255</v>
      </c>
      <c r="C375" s="98" t="s">
        <v>255</v>
      </c>
      <c r="D375" s="98" t="s">
        <v>325</v>
      </c>
      <c r="E375" s="98" t="s">
        <v>1480</v>
      </c>
      <c r="F375" s="98" t="s">
        <v>480</v>
      </c>
      <c r="G375" s="98" t="s">
        <v>183</v>
      </c>
      <c r="H375" s="98" t="s">
        <v>36</v>
      </c>
      <c r="I375" s="98" t="s">
        <v>37</v>
      </c>
      <c r="K375" s="115">
        <v>41547</v>
      </c>
      <c r="L375" s="115" t="s">
        <v>177</v>
      </c>
      <c r="M375" s="100">
        <v>3</v>
      </c>
      <c r="N375" s="74">
        <f t="shared" si="11"/>
        <v>3</v>
      </c>
      <c r="O375" s="115">
        <v>41729</v>
      </c>
      <c r="P375" s="118" t="s">
        <v>48</v>
      </c>
      <c r="Q375" s="100">
        <f>IF(P375="",1,(VLOOKUP(P375,LOOKUP!$A$16:$B$21,2,FALSE)))</f>
        <v>4</v>
      </c>
      <c r="R375" s="74">
        <f t="shared" si="12"/>
        <v>4</v>
      </c>
      <c r="S375" s="108">
        <v>0.36</v>
      </c>
      <c r="T375" s="108"/>
      <c r="U375" s="108">
        <v>0.36</v>
      </c>
      <c r="V375" s="108">
        <v>0</v>
      </c>
      <c r="W375" s="108">
        <v>0</v>
      </c>
      <c r="X375" s="102">
        <v>0.36</v>
      </c>
      <c r="Y375" s="114"/>
    </row>
    <row r="376" spans="1:25" ht="30" customHeight="1">
      <c r="A376" s="98" t="s">
        <v>254</v>
      </c>
      <c r="B376" s="98" t="s">
        <v>255</v>
      </c>
      <c r="C376" s="98" t="s">
        <v>255</v>
      </c>
      <c r="D376" s="98" t="s">
        <v>326</v>
      </c>
      <c r="E376" s="98" t="s">
        <v>1481</v>
      </c>
      <c r="F376" s="98" t="s">
        <v>480</v>
      </c>
      <c r="G376" s="98" t="s">
        <v>183</v>
      </c>
      <c r="H376" s="98" t="s">
        <v>36</v>
      </c>
      <c r="I376" s="98" t="s">
        <v>37</v>
      </c>
      <c r="K376" s="115">
        <v>41547</v>
      </c>
      <c r="L376" s="115" t="s">
        <v>177</v>
      </c>
      <c r="M376" s="100">
        <v>3</v>
      </c>
      <c r="N376" s="74">
        <f t="shared" si="11"/>
        <v>3</v>
      </c>
      <c r="O376" s="115">
        <v>41729</v>
      </c>
      <c r="P376" s="118" t="s">
        <v>48</v>
      </c>
      <c r="Q376" s="100">
        <f>IF(P376="",1,(VLOOKUP(P376,LOOKUP!$A$16:$B$21,2,FALSE)))</f>
        <v>4</v>
      </c>
      <c r="R376" s="74">
        <f t="shared" si="12"/>
        <v>4</v>
      </c>
      <c r="S376" s="108">
        <v>0.30299999999999999</v>
      </c>
      <c r="T376" s="108"/>
      <c r="U376" s="108">
        <v>0.30299999999999999</v>
      </c>
      <c r="V376" s="108">
        <v>0</v>
      </c>
      <c r="W376" s="108">
        <v>0</v>
      </c>
      <c r="X376" s="102">
        <v>0.30299999999999999</v>
      </c>
      <c r="Y376" s="114"/>
    </row>
    <row r="377" spans="1:25" ht="30" customHeight="1">
      <c r="A377" s="98" t="s">
        <v>254</v>
      </c>
      <c r="B377" s="98" t="s">
        <v>255</v>
      </c>
      <c r="C377" s="98" t="s">
        <v>255</v>
      </c>
      <c r="D377" s="98" t="s">
        <v>326</v>
      </c>
      <c r="E377" s="98" t="s">
        <v>1407</v>
      </c>
      <c r="F377" s="98" t="s">
        <v>480</v>
      </c>
      <c r="G377" s="98" t="s">
        <v>183</v>
      </c>
      <c r="H377" s="98" t="s">
        <v>36</v>
      </c>
      <c r="I377" s="98" t="s">
        <v>37</v>
      </c>
      <c r="K377" s="115">
        <v>41547</v>
      </c>
      <c r="L377" s="115" t="s">
        <v>177</v>
      </c>
      <c r="M377" s="100">
        <v>3</v>
      </c>
      <c r="N377" s="74">
        <f t="shared" si="11"/>
        <v>3</v>
      </c>
      <c r="O377" s="115">
        <v>41729</v>
      </c>
      <c r="P377" s="118" t="s">
        <v>48</v>
      </c>
      <c r="Q377" s="100">
        <f>IF(P377="",1,(VLOOKUP(P377,LOOKUP!$A$16:$B$21,2,FALSE)))</f>
        <v>4</v>
      </c>
      <c r="R377" s="74">
        <f t="shared" si="12"/>
        <v>4</v>
      </c>
      <c r="S377" s="108">
        <v>0.58399999999999996</v>
      </c>
      <c r="T377" s="108"/>
      <c r="U377" s="108">
        <v>0.58399999999999996</v>
      </c>
      <c r="V377" s="108">
        <v>0</v>
      </c>
      <c r="W377" s="108">
        <v>0</v>
      </c>
      <c r="X377" s="102">
        <v>0.58399999999999996</v>
      </c>
      <c r="Y377" s="114"/>
    </row>
    <row r="378" spans="1:25" ht="30" customHeight="1">
      <c r="A378" s="98" t="s">
        <v>254</v>
      </c>
      <c r="B378" s="98" t="s">
        <v>255</v>
      </c>
      <c r="C378" s="98" t="s">
        <v>255</v>
      </c>
      <c r="D378" s="98" t="s">
        <v>327</v>
      </c>
      <c r="E378" s="98" t="s">
        <v>1482</v>
      </c>
      <c r="F378" s="98" t="s">
        <v>481</v>
      </c>
      <c r="G378" s="98" t="s">
        <v>195</v>
      </c>
      <c r="H378" s="98" t="s">
        <v>36</v>
      </c>
      <c r="I378" s="98" t="s">
        <v>37</v>
      </c>
      <c r="K378" s="115">
        <v>41547</v>
      </c>
      <c r="L378" s="115" t="s">
        <v>174</v>
      </c>
      <c r="M378" s="100">
        <v>2</v>
      </c>
      <c r="N378" s="74">
        <f t="shared" si="11"/>
        <v>2</v>
      </c>
      <c r="O378" s="115">
        <v>41729</v>
      </c>
      <c r="P378" s="118" t="s">
        <v>48</v>
      </c>
      <c r="Q378" s="100">
        <f>IF(P378="",1,(VLOOKUP(P378,LOOKUP!$A$16:$B$21,2,FALSE)))</f>
        <v>4</v>
      </c>
      <c r="R378" s="74">
        <f t="shared" si="12"/>
        <v>4</v>
      </c>
      <c r="S378" s="108">
        <v>0</v>
      </c>
      <c r="T378" s="108"/>
      <c r="U378" s="108">
        <v>0</v>
      </c>
      <c r="V378" s="108">
        <v>0</v>
      </c>
      <c r="W378" s="108">
        <v>0</v>
      </c>
      <c r="X378" s="102">
        <v>0</v>
      </c>
      <c r="Y378" s="114"/>
    </row>
    <row r="379" spans="1:25" ht="30" customHeight="1">
      <c r="A379" s="98" t="s">
        <v>254</v>
      </c>
      <c r="B379" s="98" t="s">
        <v>255</v>
      </c>
      <c r="C379" s="98" t="s">
        <v>255</v>
      </c>
      <c r="D379" s="98" t="s">
        <v>327</v>
      </c>
      <c r="E379" s="98" t="s">
        <v>1481</v>
      </c>
      <c r="F379" s="98" t="s">
        <v>481</v>
      </c>
      <c r="G379" s="98" t="s">
        <v>195</v>
      </c>
      <c r="H379" s="98" t="s">
        <v>36</v>
      </c>
      <c r="I379" s="98" t="s">
        <v>37</v>
      </c>
      <c r="K379" s="115">
        <v>41547</v>
      </c>
      <c r="L379" s="115" t="s">
        <v>174</v>
      </c>
      <c r="M379" s="100">
        <v>2</v>
      </c>
      <c r="N379" s="74">
        <f t="shared" si="11"/>
        <v>2</v>
      </c>
      <c r="O379" s="115">
        <v>41729</v>
      </c>
      <c r="P379" s="118" t="s">
        <v>48</v>
      </c>
      <c r="Q379" s="100">
        <f>IF(P379="",1,(VLOOKUP(P379,LOOKUP!$A$16:$B$21,2,FALSE)))</f>
        <v>4</v>
      </c>
      <c r="R379" s="74">
        <f t="shared" si="12"/>
        <v>4</v>
      </c>
      <c r="S379" s="108">
        <v>0.11700000000000001</v>
      </c>
      <c r="T379" s="108"/>
      <c r="U379" s="108">
        <v>0.11700000000000001</v>
      </c>
      <c r="V379" s="108">
        <v>0</v>
      </c>
      <c r="W379" s="108">
        <v>0</v>
      </c>
      <c r="X379" s="102">
        <v>0.11700000000000001</v>
      </c>
      <c r="Y379" s="114"/>
    </row>
    <row r="380" spans="1:25" ht="30" customHeight="1">
      <c r="A380" s="98" t="s">
        <v>254</v>
      </c>
      <c r="B380" s="98" t="s">
        <v>255</v>
      </c>
      <c r="C380" s="98" t="s">
        <v>255</v>
      </c>
      <c r="D380" s="98" t="s">
        <v>328</v>
      </c>
      <c r="E380" s="98" t="s">
        <v>1483</v>
      </c>
      <c r="F380" s="98" t="s">
        <v>157</v>
      </c>
      <c r="G380" s="98" t="s">
        <v>195</v>
      </c>
      <c r="H380" s="98" t="s">
        <v>36</v>
      </c>
      <c r="I380" s="98" t="s">
        <v>37</v>
      </c>
      <c r="K380" s="115">
        <v>41547</v>
      </c>
      <c r="L380" s="115" t="s">
        <v>177</v>
      </c>
      <c r="M380" s="100">
        <v>3</v>
      </c>
      <c r="N380" s="74">
        <f t="shared" si="11"/>
        <v>3</v>
      </c>
      <c r="O380" s="115">
        <v>41729</v>
      </c>
      <c r="P380" s="118" t="s">
        <v>48</v>
      </c>
      <c r="Q380" s="100">
        <f>IF(P380="",1,(VLOOKUP(P380,LOOKUP!$A$16:$B$21,2,FALSE)))</f>
        <v>4</v>
      </c>
      <c r="R380" s="74">
        <f t="shared" si="12"/>
        <v>4</v>
      </c>
      <c r="S380" s="108">
        <v>0.33500000000000002</v>
      </c>
      <c r="T380" s="108"/>
      <c r="U380" s="108">
        <v>0.33500000000000002</v>
      </c>
      <c r="V380" s="108">
        <v>0</v>
      </c>
      <c r="W380" s="108">
        <v>0</v>
      </c>
      <c r="X380" s="102">
        <v>0.33500000000000002</v>
      </c>
      <c r="Y380" s="114"/>
    </row>
    <row r="381" spans="1:25" ht="30" customHeight="1">
      <c r="A381" s="98" t="s">
        <v>254</v>
      </c>
      <c r="B381" s="98" t="s">
        <v>255</v>
      </c>
      <c r="C381" s="98" t="s">
        <v>255</v>
      </c>
      <c r="D381" s="98" t="s">
        <v>329</v>
      </c>
      <c r="E381" s="98" t="s">
        <v>1484</v>
      </c>
      <c r="F381" s="98" t="s">
        <v>482</v>
      </c>
      <c r="G381" s="98" t="s">
        <v>195</v>
      </c>
      <c r="H381" s="98" t="s">
        <v>36</v>
      </c>
      <c r="I381" s="98" t="s">
        <v>37</v>
      </c>
      <c r="K381" s="115">
        <v>41547</v>
      </c>
      <c r="L381" s="115" t="s">
        <v>177</v>
      </c>
      <c r="M381" s="100">
        <v>3</v>
      </c>
      <c r="N381" s="74">
        <f t="shared" si="11"/>
        <v>3</v>
      </c>
      <c r="O381" s="115">
        <v>41729</v>
      </c>
      <c r="P381" s="118" t="s">
        <v>48</v>
      </c>
      <c r="Q381" s="100">
        <f>IF(P381="",1,(VLOOKUP(P381,LOOKUP!$A$16:$B$21,2,FALSE)))</f>
        <v>4</v>
      </c>
      <c r="R381" s="74">
        <f t="shared" si="12"/>
        <v>4</v>
      </c>
      <c r="S381" s="108">
        <v>0.42499999999999999</v>
      </c>
      <c r="T381" s="108"/>
      <c r="U381" s="108">
        <v>0.42499999999999999</v>
      </c>
      <c r="V381" s="108">
        <v>0</v>
      </c>
      <c r="W381" s="108">
        <v>0</v>
      </c>
      <c r="X381" s="102">
        <v>0.42499999999999999</v>
      </c>
      <c r="Y381" s="114"/>
    </row>
    <row r="382" spans="1:25" ht="30" customHeight="1">
      <c r="A382" s="98" t="s">
        <v>254</v>
      </c>
      <c r="B382" s="98" t="s">
        <v>255</v>
      </c>
      <c r="C382" s="98" t="s">
        <v>255</v>
      </c>
      <c r="D382" s="98" t="s">
        <v>330</v>
      </c>
      <c r="E382" s="98" t="s">
        <v>1485</v>
      </c>
      <c r="F382" s="98" t="s">
        <v>483</v>
      </c>
      <c r="G382" s="98" t="s">
        <v>185</v>
      </c>
      <c r="H382" s="98" t="s">
        <v>36</v>
      </c>
      <c r="I382" s="98" t="s">
        <v>37</v>
      </c>
      <c r="K382" s="115">
        <v>41547</v>
      </c>
      <c r="L382" s="115" t="s">
        <v>177</v>
      </c>
      <c r="M382" s="100">
        <v>3</v>
      </c>
      <c r="N382" s="74">
        <f t="shared" si="11"/>
        <v>3</v>
      </c>
      <c r="O382" s="115">
        <v>41729</v>
      </c>
      <c r="P382" s="118" t="s">
        <v>48</v>
      </c>
      <c r="Q382" s="100">
        <f>IF(P382="",1,(VLOOKUP(P382,LOOKUP!$A$16:$B$21,2,FALSE)))</f>
        <v>4</v>
      </c>
      <c r="R382" s="74">
        <f t="shared" si="12"/>
        <v>4</v>
      </c>
      <c r="S382" s="108">
        <v>8.9999999899999988E-2</v>
      </c>
      <c r="T382" s="108"/>
      <c r="U382" s="108">
        <v>8.9999999899999988E-2</v>
      </c>
      <c r="V382" s="108">
        <v>0</v>
      </c>
      <c r="W382" s="108">
        <v>0</v>
      </c>
      <c r="X382" s="102">
        <v>8.9999999899999988E-2</v>
      </c>
      <c r="Y382" s="114"/>
    </row>
    <row r="383" spans="1:25" ht="30" customHeight="1">
      <c r="A383" s="98" t="s">
        <v>254</v>
      </c>
      <c r="B383" s="98" t="s">
        <v>255</v>
      </c>
      <c r="C383" s="98" t="s">
        <v>255</v>
      </c>
      <c r="D383" s="98" t="s">
        <v>331</v>
      </c>
      <c r="E383" s="98" t="s">
        <v>1486</v>
      </c>
      <c r="F383" s="98" t="s">
        <v>484</v>
      </c>
      <c r="G383" s="98" t="s">
        <v>185</v>
      </c>
      <c r="H383" s="98" t="s">
        <v>36</v>
      </c>
      <c r="I383" s="98" t="s">
        <v>37</v>
      </c>
      <c r="K383" s="115">
        <v>41547</v>
      </c>
      <c r="L383" s="115" t="s">
        <v>174</v>
      </c>
      <c r="M383" s="100">
        <v>2</v>
      </c>
      <c r="N383" s="74">
        <f t="shared" si="11"/>
        <v>2</v>
      </c>
      <c r="O383" s="115">
        <v>41729</v>
      </c>
      <c r="P383" s="118" t="s">
        <v>48</v>
      </c>
      <c r="Q383" s="100">
        <f>IF(P383="",1,(VLOOKUP(P383,LOOKUP!$A$16:$B$21,2,FALSE)))</f>
        <v>4</v>
      </c>
      <c r="R383" s="74">
        <f t="shared" si="12"/>
        <v>4</v>
      </c>
      <c r="S383" s="108">
        <v>0.09</v>
      </c>
      <c r="T383" s="108"/>
      <c r="U383" s="108">
        <v>0</v>
      </c>
      <c r="V383" s="108">
        <v>0.09</v>
      </c>
      <c r="W383" s="108">
        <v>0</v>
      </c>
      <c r="X383" s="102">
        <v>0.09</v>
      </c>
      <c r="Y383" s="114"/>
    </row>
    <row r="384" spans="1:25" ht="30" customHeight="1">
      <c r="A384" s="98" t="s">
        <v>254</v>
      </c>
      <c r="B384" s="98" t="s">
        <v>255</v>
      </c>
      <c r="C384" s="98" t="s">
        <v>255</v>
      </c>
      <c r="D384" s="98" t="s">
        <v>332</v>
      </c>
      <c r="E384" s="98" t="s">
        <v>1487</v>
      </c>
      <c r="F384" s="98" t="s">
        <v>485</v>
      </c>
      <c r="G384" s="98" t="s">
        <v>185</v>
      </c>
      <c r="H384" s="98" t="s">
        <v>36</v>
      </c>
      <c r="I384" s="98" t="s">
        <v>37</v>
      </c>
      <c r="K384" s="115">
        <v>41730</v>
      </c>
      <c r="L384" s="115" t="s">
        <v>174</v>
      </c>
      <c r="M384" s="100">
        <v>2</v>
      </c>
      <c r="N384" s="74">
        <f t="shared" si="11"/>
        <v>2</v>
      </c>
      <c r="O384" s="115">
        <v>42094</v>
      </c>
      <c r="P384" s="118" t="s">
        <v>48</v>
      </c>
      <c r="Q384" s="100">
        <f>IF(P384="",1,(VLOOKUP(P384,LOOKUP!$A$16:$B$21,2,FALSE)))</f>
        <v>4</v>
      </c>
      <c r="R384" s="74">
        <f t="shared" si="12"/>
        <v>4</v>
      </c>
      <c r="S384" s="108">
        <v>2.1000000000000001E-2</v>
      </c>
      <c r="T384" s="108"/>
      <c r="U384" s="108">
        <v>0</v>
      </c>
      <c r="V384" s="108">
        <v>0</v>
      </c>
      <c r="W384" s="108">
        <v>2.1000000000000001E-2</v>
      </c>
      <c r="X384" s="102">
        <v>2.1000000000000001E-2</v>
      </c>
      <c r="Y384" s="114"/>
    </row>
    <row r="385" spans="1:25" ht="30" customHeight="1">
      <c r="A385" s="98" t="s">
        <v>254</v>
      </c>
      <c r="B385" s="98" t="s">
        <v>255</v>
      </c>
      <c r="C385" s="98" t="s">
        <v>255</v>
      </c>
      <c r="D385" s="98" t="s">
        <v>333</v>
      </c>
      <c r="E385" s="98" t="s">
        <v>1488</v>
      </c>
      <c r="F385" s="98" t="s">
        <v>158</v>
      </c>
      <c r="G385" s="98" t="s">
        <v>185</v>
      </c>
      <c r="H385" s="98" t="s">
        <v>36</v>
      </c>
      <c r="I385" s="98" t="s">
        <v>37</v>
      </c>
      <c r="K385" s="115">
        <v>41547</v>
      </c>
      <c r="L385" s="115" t="s">
        <v>177</v>
      </c>
      <c r="M385" s="100">
        <v>3</v>
      </c>
      <c r="N385" s="74">
        <f t="shared" si="11"/>
        <v>3</v>
      </c>
      <c r="O385" s="115">
        <v>41729</v>
      </c>
      <c r="P385" s="118" t="s">
        <v>48</v>
      </c>
      <c r="Q385" s="100">
        <f>IF(P385="",1,(VLOOKUP(P385,LOOKUP!$A$16:$B$21,2,FALSE)))</f>
        <v>4</v>
      </c>
      <c r="R385" s="74">
        <f t="shared" si="12"/>
        <v>4</v>
      </c>
      <c r="S385" s="108">
        <v>1.9999999899999999E-2</v>
      </c>
      <c r="T385" s="108"/>
      <c r="U385" s="108">
        <v>1.9999999899999999E-2</v>
      </c>
      <c r="V385" s="108">
        <v>0</v>
      </c>
      <c r="W385" s="108">
        <v>0</v>
      </c>
      <c r="X385" s="102">
        <v>1.9999999899999999E-2</v>
      </c>
      <c r="Y385" s="114"/>
    </row>
    <row r="386" spans="1:25" ht="30" customHeight="1">
      <c r="A386" s="98" t="s">
        <v>254</v>
      </c>
      <c r="B386" s="98" t="s">
        <v>255</v>
      </c>
      <c r="C386" s="98" t="s">
        <v>255</v>
      </c>
      <c r="D386" s="98" t="s">
        <v>334</v>
      </c>
      <c r="E386" s="98" t="s">
        <v>1489</v>
      </c>
      <c r="F386" s="98" t="s">
        <v>486</v>
      </c>
      <c r="G386" s="98" t="s">
        <v>185</v>
      </c>
      <c r="H386" s="98" t="s">
        <v>36</v>
      </c>
      <c r="I386" s="98" t="s">
        <v>37</v>
      </c>
      <c r="K386" s="115">
        <v>41547</v>
      </c>
      <c r="L386" s="115" t="s">
        <v>174</v>
      </c>
      <c r="M386" s="100">
        <v>2</v>
      </c>
      <c r="N386" s="74">
        <f t="shared" si="11"/>
        <v>2</v>
      </c>
      <c r="O386" s="115">
        <v>41729</v>
      </c>
      <c r="P386" s="118" t="s">
        <v>48</v>
      </c>
      <c r="Q386" s="100">
        <f>IF(P386="",1,(VLOOKUP(P386,LOOKUP!$A$16:$B$21,2,FALSE)))</f>
        <v>4</v>
      </c>
      <c r="R386" s="74">
        <f t="shared" si="12"/>
        <v>4</v>
      </c>
      <c r="S386" s="108">
        <v>0</v>
      </c>
      <c r="T386" s="108"/>
      <c r="U386" s="108">
        <v>0</v>
      </c>
      <c r="V386" s="108">
        <v>0</v>
      </c>
      <c r="W386" s="108">
        <v>0</v>
      </c>
      <c r="X386" s="102">
        <v>0</v>
      </c>
      <c r="Y386" s="114"/>
    </row>
    <row r="387" spans="1:25" ht="30" customHeight="1">
      <c r="A387" s="98" t="s">
        <v>254</v>
      </c>
      <c r="B387" s="98" t="s">
        <v>255</v>
      </c>
      <c r="C387" s="98" t="s">
        <v>255</v>
      </c>
      <c r="D387" s="98" t="s">
        <v>335</v>
      </c>
      <c r="E387" s="98" t="s">
        <v>1485</v>
      </c>
      <c r="F387" s="98" t="s">
        <v>487</v>
      </c>
      <c r="G387" s="98" t="s">
        <v>185</v>
      </c>
      <c r="H387" s="98" t="s">
        <v>36</v>
      </c>
      <c r="I387" s="98" t="s">
        <v>37</v>
      </c>
      <c r="K387" s="115">
        <v>41547</v>
      </c>
      <c r="L387" s="115" t="s">
        <v>177</v>
      </c>
      <c r="M387" s="100">
        <v>3</v>
      </c>
      <c r="N387" s="74">
        <f t="shared" ref="N387:N450" si="13">M387</f>
        <v>3</v>
      </c>
      <c r="O387" s="115">
        <v>41729</v>
      </c>
      <c r="P387" s="118" t="s">
        <v>48</v>
      </c>
      <c r="Q387" s="100">
        <f>IF(P387="",1,(VLOOKUP(P387,LOOKUP!$A$16:$B$21,2,FALSE)))</f>
        <v>4</v>
      </c>
      <c r="R387" s="74">
        <f t="shared" si="12"/>
        <v>4</v>
      </c>
      <c r="S387" s="108">
        <v>0.10900000010000001</v>
      </c>
      <c r="T387" s="108"/>
      <c r="U387" s="108">
        <v>0.10900000010000001</v>
      </c>
      <c r="V387" s="108">
        <v>0</v>
      </c>
      <c r="W387" s="108">
        <v>0</v>
      </c>
      <c r="X387" s="102">
        <v>0.10900000010000001</v>
      </c>
      <c r="Y387" s="114"/>
    </row>
    <row r="388" spans="1:25" ht="30" customHeight="1">
      <c r="A388" s="98" t="s">
        <v>254</v>
      </c>
      <c r="B388" s="98" t="s">
        <v>255</v>
      </c>
      <c r="C388" s="98" t="s">
        <v>255</v>
      </c>
      <c r="D388" s="98" t="s">
        <v>335</v>
      </c>
      <c r="E388" s="98" t="s">
        <v>1486</v>
      </c>
      <c r="F388" s="98" t="s">
        <v>487</v>
      </c>
      <c r="G388" s="98" t="s">
        <v>185</v>
      </c>
      <c r="H388" s="98" t="s">
        <v>36</v>
      </c>
      <c r="I388" s="98" t="s">
        <v>37</v>
      </c>
      <c r="K388" s="115">
        <v>41547</v>
      </c>
      <c r="L388" s="115" t="s">
        <v>177</v>
      </c>
      <c r="M388" s="100">
        <v>3</v>
      </c>
      <c r="N388" s="74">
        <f t="shared" si="13"/>
        <v>3</v>
      </c>
      <c r="O388" s="115">
        <v>41729</v>
      </c>
      <c r="P388" s="118" t="s">
        <v>48</v>
      </c>
      <c r="Q388" s="100">
        <f>IF(P388="",1,(VLOOKUP(P388,LOOKUP!$A$16:$B$21,2,FALSE)))</f>
        <v>4</v>
      </c>
      <c r="R388" s="74">
        <f t="shared" si="12"/>
        <v>4</v>
      </c>
      <c r="S388" s="108">
        <v>0.113</v>
      </c>
      <c r="T388" s="108"/>
      <c r="U388" s="108">
        <v>0</v>
      </c>
      <c r="V388" s="108">
        <v>0.113</v>
      </c>
      <c r="W388" s="108">
        <v>0</v>
      </c>
      <c r="X388" s="102">
        <v>0.113</v>
      </c>
      <c r="Y388" s="114"/>
    </row>
    <row r="389" spans="1:25" ht="30" customHeight="1">
      <c r="A389" s="98" t="s">
        <v>254</v>
      </c>
      <c r="B389" s="98" t="s">
        <v>255</v>
      </c>
      <c r="C389" s="98" t="s">
        <v>255</v>
      </c>
      <c r="D389" s="98" t="s">
        <v>336</v>
      </c>
      <c r="E389" s="98" t="s">
        <v>1481</v>
      </c>
      <c r="F389" s="98" t="s">
        <v>190</v>
      </c>
      <c r="G389" s="98" t="s">
        <v>185</v>
      </c>
      <c r="H389" s="98" t="s">
        <v>36</v>
      </c>
      <c r="I389" s="98" t="s">
        <v>37</v>
      </c>
      <c r="K389" s="115">
        <v>41547</v>
      </c>
      <c r="L389" s="115" t="s">
        <v>174</v>
      </c>
      <c r="M389" s="100">
        <v>2</v>
      </c>
      <c r="N389" s="74">
        <f t="shared" si="13"/>
        <v>2</v>
      </c>
      <c r="O389" s="115">
        <v>41729</v>
      </c>
      <c r="P389" s="118" t="s">
        <v>48</v>
      </c>
      <c r="Q389" s="100">
        <f>IF(P389="",1,(VLOOKUP(P389,LOOKUP!$A$16:$B$21,2,FALSE)))</f>
        <v>4</v>
      </c>
      <c r="R389" s="74">
        <f t="shared" si="12"/>
        <v>4</v>
      </c>
      <c r="S389" s="108">
        <v>0.03</v>
      </c>
      <c r="T389" s="108"/>
      <c r="U389" s="108">
        <v>0</v>
      </c>
      <c r="V389" s="108">
        <v>0.03</v>
      </c>
      <c r="W389" s="108">
        <v>0</v>
      </c>
      <c r="X389" s="102">
        <v>0.03</v>
      </c>
      <c r="Y389" s="114"/>
    </row>
    <row r="390" spans="1:25" ht="30" customHeight="1">
      <c r="A390" s="98" t="s">
        <v>254</v>
      </c>
      <c r="B390" s="98" t="s">
        <v>255</v>
      </c>
      <c r="C390" s="98" t="s">
        <v>255</v>
      </c>
      <c r="D390" s="98" t="s">
        <v>337</v>
      </c>
      <c r="E390" s="98" t="s">
        <v>1490</v>
      </c>
      <c r="F390" s="98" t="s">
        <v>488</v>
      </c>
      <c r="G390" s="98" t="s">
        <v>185</v>
      </c>
      <c r="H390" s="98" t="s">
        <v>36</v>
      </c>
      <c r="I390" s="98" t="s">
        <v>37</v>
      </c>
      <c r="K390" s="115">
        <v>41547</v>
      </c>
      <c r="L390" s="115" t="s">
        <v>177</v>
      </c>
      <c r="M390" s="100">
        <v>3</v>
      </c>
      <c r="N390" s="74">
        <f t="shared" si="13"/>
        <v>3</v>
      </c>
      <c r="O390" s="115">
        <v>41729</v>
      </c>
      <c r="P390" s="118" t="s">
        <v>48</v>
      </c>
      <c r="Q390" s="100">
        <f>IF(P390="",1,(VLOOKUP(P390,LOOKUP!$A$16:$B$21,2,FALSE)))</f>
        <v>4</v>
      </c>
      <c r="R390" s="74">
        <f t="shared" si="12"/>
        <v>4</v>
      </c>
      <c r="S390" s="108">
        <v>0.17499999999999999</v>
      </c>
      <c r="T390" s="108"/>
      <c r="U390" s="108">
        <v>0.17499999999999999</v>
      </c>
      <c r="V390" s="108">
        <v>0</v>
      </c>
      <c r="W390" s="108">
        <v>0</v>
      </c>
      <c r="X390" s="102">
        <v>0.17499999999999999</v>
      </c>
      <c r="Y390" s="114"/>
    </row>
    <row r="391" spans="1:25" ht="30" customHeight="1">
      <c r="A391" s="98" t="s">
        <v>254</v>
      </c>
      <c r="B391" s="98" t="s">
        <v>255</v>
      </c>
      <c r="C391" s="98" t="s">
        <v>255</v>
      </c>
      <c r="D391" s="98" t="s">
        <v>337</v>
      </c>
      <c r="E391" s="98" t="s">
        <v>1468</v>
      </c>
      <c r="F391" s="98" t="s">
        <v>488</v>
      </c>
      <c r="G391" s="98" t="s">
        <v>185</v>
      </c>
      <c r="H391" s="98" t="s">
        <v>36</v>
      </c>
      <c r="I391" s="98" t="s">
        <v>37</v>
      </c>
      <c r="K391" s="115">
        <v>41547</v>
      </c>
      <c r="L391" s="115" t="s">
        <v>177</v>
      </c>
      <c r="M391" s="100">
        <v>3</v>
      </c>
      <c r="N391" s="74">
        <f t="shared" si="13"/>
        <v>3</v>
      </c>
      <c r="O391" s="115">
        <v>41729</v>
      </c>
      <c r="P391" s="118" t="s">
        <v>48</v>
      </c>
      <c r="Q391" s="100">
        <f>IF(P391="",1,(VLOOKUP(P391,LOOKUP!$A$16:$B$21,2,FALSE)))</f>
        <v>4</v>
      </c>
      <c r="R391" s="74">
        <f t="shared" ref="R391:R454" si="14">Q391</f>
        <v>4</v>
      </c>
      <c r="S391" s="108">
        <v>0.31</v>
      </c>
      <c r="T391" s="108"/>
      <c r="U391" s="108">
        <v>0.31</v>
      </c>
      <c r="V391" s="108">
        <v>0</v>
      </c>
      <c r="W391" s="108">
        <v>0</v>
      </c>
      <c r="X391" s="102">
        <v>0.31</v>
      </c>
      <c r="Y391" s="114"/>
    </row>
    <row r="392" spans="1:25" ht="30" customHeight="1">
      <c r="A392" s="98" t="s">
        <v>254</v>
      </c>
      <c r="B392" s="98" t="s">
        <v>255</v>
      </c>
      <c r="C392" s="98" t="s">
        <v>255</v>
      </c>
      <c r="D392" s="98" t="s">
        <v>338</v>
      </c>
      <c r="E392" s="98" t="s">
        <v>1491</v>
      </c>
      <c r="F392" s="98" t="s">
        <v>489</v>
      </c>
      <c r="G392" s="98" t="s">
        <v>490</v>
      </c>
      <c r="H392" s="98" t="s">
        <v>36</v>
      </c>
      <c r="I392" s="98" t="s">
        <v>37</v>
      </c>
      <c r="K392" s="115">
        <v>41547</v>
      </c>
      <c r="L392" s="115" t="s">
        <v>177</v>
      </c>
      <c r="M392" s="100">
        <v>3</v>
      </c>
      <c r="N392" s="74">
        <f t="shared" si="13"/>
        <v>3</v>
      </c>
      <c r="O392" s="115">
        <v>41729</v>
      </c>
      <c r="P392" s="118" t="s">
        <v>48</v>
      </c>
      <c r="Q392" s="100">
        <f>IF(P392="",1,(VLOOKUP(P392,LOOKUP!$A$16:$B$21,2,FALSE)))</f>
        <v>4</v>
      </c>
      <c r="R392" s="74">
        <f t="shared" si="14"/>
        <v>4</v>
      </c>
      <c r="S392" s="108">
        <v>0.05</v>
      </c>
      <c r="T392" s="108"/>
      <c r="U392" s="108">
        <v>0.05</v>
      </c>
      <c r="V392" s="108">
        <v>0</v>
      </c>
      <c r="W392" s="108">
        <v>0</v>
      </c>
      <c r="X392" s="102">
        <v>0.05</v>
      </c>
      <c r="Y392" s="114"/>
    </row>
    <row r="393" spans="1:25" ht="30" customHeight="1">
      <c r="A393" s="98" t="s">
        <v>254</v>
      </c>
      <c r="B393" s="98" t="s">
        <v>255</v>
      </c>
      <c r="C393" s="98" t="s">
        <v>255</v>
      </c>
      <c r="D393" s="98" t="s">
        <v>339</v>
      </c>
      <c r="E393" s="98" t="s">
        <v>1491</v>
      </c>
      <c r="F393" s="98" t="s">
        <v>491</v>
      </c>
      <c r="G393" s="98" t="s">
        <v>490</v>
      </c>
      <c r="H393" s="98" t="s">
        <v>36</v>
      </c>
      <c r="I393" s="98" t="s">
        <v>37</v>
      </c>
      <c r="K393" s="115">
        <v>41547</v>
      </c>
      <c r="L393" s="115" t="s">
        <v>177</v>
      </c>
      <c r="M393" s="100">
        <v>3</v>
      </c>
      <c r="N393" s="74">
        <f t="shared" si="13"/>
        <v>3</v>
      </c>
      <c r="O393" s="115">
        <v>41729</v>
      </c>
      <c r="P393" s="118" t="s">
        <v>48</v>
      </c>
      <c r="Q393" s="100">
        <f>IF(P393="",1,(VLOOKUP(P393,LOOKUP!$A$16:$B$21,2,FALSE)))</f>
        <v>4</v>
      </c>
      <c r="R393" s="74">
        <f t="shared" si="14"/>
        <v>4</v>
      </c>
      <c r="S393" s="108">
        <v>0.05</v>
      </c>
      <c r="T393" s="108"/>
      <c r="U393" s="108">
        <v>0.05</v>
      </c>
      <c r="V393" s="108">
        <v>0</v>
      </c>
      <c r="W393" s="108">
        <v>0</v>
      </c>
      <c r="X393" s="102">
        <v>0.05</v>
      </c>
      <c r="Y393" s="114"/>
    </row>
    <row r="394" spans="1:25" ht="30" customHeight="1">
      <c r="A394" s="98" t="s">
        <v>254</v>
      </c>
      <c r="B394" s="98" t="s">
        <v>255</v>
      </c>
      <c r="C394" s="98" t="s">
        <v>255</v>
      </c>
      <c r="D394" s="98" t="s">
        <v>340</v>
      </c>
      <c r="E394" s="98" t="s">
        <v>1491</v>
      </c>
      <c r="F394" s="98" t="s">
        <v>492</v>
      </c>
      <c r="G394" s="98" t="s">
        <v>490</v>
      </c>
      <c r="H394" s="98" t="s">
        <v>36</v>
      </c>
      <c r="I394" s="98" t="s">
        <v>37</v>
      </c>
      <c r="K394" s="115">
        <v>41547</v>
      </c>
      <c r="L394" s="115" t="s">
        <v>177</v>
      </c>
      <c r="M394" s="100">
        <v>3</v>
      </c>
      <c r="N394" s="74">
        <f t="shared" si="13"/>
        <v>3</v>
      </c>
      <c r="O394" s="115">
        <v>41729</v>
      </c>
      <c r="P394" s="118" t="s">
        <v>48</v>
      </c>
      <c r="Q394" s="100">
        <f>IF(P394="",1,(VLOOKUP(P394,LOOKUP!$A$16:$B$21,2,FALSE)))</f>
        <v>4</v>
      </c>
      <c r="R394" s="74">
        <f t="shared" si="14"/>
        <v>4</v>
      </c>
      <c r="S394" s="108">
        <v>0.05</v>
      </c>
      <c r="T394" s="108"/>
      <c r="U394" s="108">
        <v>0.05</v>
      </c>
      <c r="V394" s="108">
        <v>0</v>
      </c>
      <c r="W394" s="108">
        <v>0</v>
      </c>
      <c r="X394" s="102">
        <v>0.05</v>
      </c>
      <c r="Y394" s="114"/>
    </row>
    <row r="395" spans="1:25" ht="30" customHeight="1">
      <c r="A395" s="98" t="s">
        <v>254</v>
      </c>
      <c r="B395" s="98" t="s">
        <v>255</v>
      </c>
      <c r="C395" s="98" t="s">
        <v>255</v>
      </c>
      <c r="D395" s="98" t="s">
        <v>341</v>
      </c>
      <c r="E395" s="98" t="s">
        <v>1491</v>
      </c>
      <c r="F395" s="98" t="s">
        <v>492</v>
      </c>
      <c r="G395" s="98" t="s">
        <v>490</v>
      </c>
      <c r="H395" s="98" t="s">
        <v>36</v>
      </c>
      <c r="I395" s="98" t="s">
        <v>37</v>
      </c>
      <c r="K395" s="115">
        <v>41547</v>
      </c>
      <c r="L395" s="115" t="s">
        <v>177</v>
      </c>
      <c r="M395" s="100">
        <v>3</v>
      </c>
      <c r="N395" s="74">
        <f t="shared" si="13"/>
        <v>3</v>
      </c>
      <c r="O395" s="115">
        <v>41729</v>
      </c>
      <c r="P395" s="118" t="s">
        <v>48</v>
      </c>
      <c r="Q395" s="100">
        <f>IF(P395="",1,(VLOOKUP(P395,LOOKUP!$A$16:$B$21,2,FALSE)))</f>
        <v>4</v>
      </c>
      <c r="R395" s="74">
        <f t="shared" si="14"/>
        <v>4</v>
      </c>
      <c r="S395" s="108">
        <v>0.05</v>
      </c>
      <c r="T395" s="108"/>
      <c r="U395" s="108">
        <v>0.05</v>
      </c>
      <c r="V395" s="108">
        <v>0</v>
      </c>
      <c r="W395" s="108">
        <v>0</v>
      </c>
      <c r="X395" s="102">
        <v>0.05</v>
      </c>
      <c r="Y395" s="114"/>
    </row>
    <row r="396" spans="1:25" ht="30" customHeight="1">
      <c r="A396" s="98" t="s">
        <v>254</v>
      </c>
      <c r="B396" s="98" t="s">
        <v>255</v>
      </c>
      <c r="C396" s="98" t="s">
        <v>255</v>
      </c>
      <c r="D396" s="98" t="s">
        <v>342</v>
      </c>
      <c r="E396" s="98" t="s">
        <v>1471</v>
      </c>
      <c r="F396" s="98" t="s">
        <v>493</v>
      </c>
      <c r="G396" s="98" t="s">
        <v>490</v>
      </c>
      <c r="H396" s="98" t="s">
        <v>36</v>
      </c>
      <c r="I396" s="98" t="s">
        <v>37</v>
      </c>
      <c r="K396" s="115">
        <v>41730</v>
      </c>
      <c r="L396" s="115" t="s">
        <v>174</v>
      </c>
      <c r="M396" s="100">
        <v>2</v>
      </c>
      <c r="N396" s="74">
        <f t="shared" si="13"/>
        <v>2</v>
      </c>
      <c r="O396" s="115">
        <v>42094</v>
      </c>
      <c r="P396" s="118" t="s">
        <v>48</v>
      </c>
      <c r="Q396" s="100">
        <f>IF(P396="",1,(VLOOKUP(P396,LOOKUP!$A$16:$B$21,2,FALSE)))</f>
        <v>4</v>
      </c>
      <c r="R396" s="74">
        <f t="shared" si="14"/>
        <v>4</v>
      </c>
      <c r="S396" s="108">
        <v>0.05</v>
      </c>
      <c r="T396" s="108"/>
      <c r="U396" s="108">
        <v>0</v>
      </c>
      <c r="V396" s="108">
        <v>0.05</v>
      </c>
      <c r="W396" s="108">
        <v>0</v>
      </c>
      <c r="X396" s="102">
        <v>0.05</v>
      </c>
      <c r="Y396" s="114"/>
    </row>
    <row r="397" spans="1:25" ht="30" customHeight="1">
      <c r="A397" s="98" t="s">
        <v>254</v>
      </c>
      <c r="B397" s="98" t="s">
        <v>255</v>
      </c>
      <c r="C397" s="98" t="s">
        <v>255</v>
      </c>
      <c r="D397" s="98" t="s">
        <v>343</v>
      </c>
      <c r="E397" s="98" t="s">
        <v>1492</v>
      </c>
      <c r="F397" s="98" t="s">
        <v>494</v>
      </c>
      <c r="G397" s="98" t="s">
        <v>490</v>
      </c>
      <c r="H397" s="98" t="s">
        <v>36</v>
      </c>
      <c r="I397" s="98" t="s">
        <v>37</v>
      </c>
      <c r="K397" s="115">
        <v>41730</v>
      </c>
      <c r="L397" s="115" t="s">
        <v>174</v>
      </c>
      <c r="M397" s="100">
        <v>2</v>
      </c>
      <c r="N397" s="74">
        <f t="shared" si="13"/>
        <v>2</v>
      </c>
      <c r="O397" s="115">
        <v>42094</v>
      </c>
      <c r="P397" s="118" t="s">
        <v>48</v>
      </c>
      <c r="Q397" s="100">
        <f>IF(P397="",1,(VLOOKUP(P397,LOOKUP!$A$16:$B$21,2,FALSE)))</f>
        <v>4</v>
      </c>
      <c r="R397" s="74">
        <f t="shared" si="14"/>
        <v>4</v>
      </c>
      <c r="S397" s="108">
        <v>0.08</v>
      </c>
      <c r="T397" s="108"/>
      <c r="U397" s="108">
        <v>0</v>
      </c>
      <c r="V397" s="108">
        <v>0.08</v>
      </c>
      <c r="W397" s="108">
        <v>0</v>
      </c>
      <c r="X397" s="102">
        <v>0.08</v>
      </c>
      <c r="Y397" s="114"/>
    </row>
    <row r="398" spans="1:25" ht="30" customHeight="1">
      <c r="A398" s="98" t="s">
        <v>254</v>
      </c>
      <c r="B398" s="98" t="s">
        <v>255</v>
      </c>
      <c r="C398" s="98" t="s">
        <v>255</v>
      </c>
      <c r="D398" s="98" t="s">
        <v>344</v>
      </c>
      <c r="E398" s="98" t="s">
        <v>1493</v>
      </c>
      <c r="F398" s="98" t="s">
        <v>493</v>
      </c>
      <c r="G398" s="98" t="s">
        <v>490</v>
      </c>
      <c r="H398" s="98" t="s">
        <v>36</v>
      </c>
      <c r="I398" s="98" t="s">
        <v>37</v>
      </c>
      <c r="K398" s="115">
        <v>41730</v>
      </c>
      <c r="L398" s="115" t="s">
        <v>174</v>
      </c>
      <c r="M398" s="100">
        <v>2</v>
      </c>
      <c r="N398" s="74">
        <f t="shared" si="13"/>
        <v>2</v>
      </c>
      <c r="O398" s="115">
        <v>42094</v>
      </c>
      <c r="P398" s="118" t="s">
        <v>48</v>
      </c>
      <c r="Q398" s="100">
        <f>IF(P398="",1,(VLOOKUP(P398,LOOKUP!$A$16:$B$21,2,FALSE)))</f>
        <v>4</v>
      </c>
      <c r="R398" s="74">
        <f t="shared" si="14"/>
        <v>4</v>
      </c>
      <c r="S398" s="108">
        <v>0.1</v>
      </c>
      <c r="T398" s="108"/>
      <c r="U398" s="108">
        <v>0</v>
      </c>
      <c r="V398" s="108">
        <v>0.1</v>
      </c>
      <c r="W398" s="108">
        <v>0</v>
      </c>
      <c r="X398" s="102">
        <v>0.1</v>
      </c>
      <c r="Y398" s="114"/>
    </row>
    <row r="399" spans="1:25" ht="30" customHeight="1">
      <c r="A399" s="98" t="s">
        <v>254</v>
      </c>
      <c r="B399" s="98" t="s">
        <v>255</v>
      </c>
      <c r="C399" s="98" t="s">
        <v>255</v>
      </c>
      <c r="D399" s="98" t="s">
        <v>345</v>
      </c>
      <c r="E399" s="98" t="s">
        <v>1494</v>
      </c>
      <c r="F399" s="98" t="s">
        <v>495</v>
      </c>
      <c r="G399" s="98" t="s">
        <v>490</v>
      </c>
      <c r="H399" s="98" t="s">
        <v>36</v>
      </c>
      <c r="I399" s="98" t="s">
        <v>37</v>
      </c>
      <c r="K399" s="115">
        <v>41730</v>
      </c>
      <c r="L399" s="115" t="s">
        <v>174</v>
      </c>
      <c r="M399" s="100">
        <v>2</v>
      </c>
      <c r="N399" s="74">
        <f t="shared" si="13"/>
        <v>2</v>
      </c>
      <c r="O399" s="115">
        <v>42094</v>
      </c>
      <c r="P399" s="118" t="s">
        <v>48</v>
      </c>
      <c r="Q399" s="100">
        <f>IF(P399="",1,(VLOOKUP(P399,LOOKUP!$A$16:$B$21,2,FALSE)))</f>
        <v>4</v>
      </c>
      <c r="R399" s="74">
        <f t="shared" si="14"/>
        <v>4</v>
      </c>
      <c r="S399" s="108">
        <v>7.0000000000000007E-2</v>
      </c>
      <c r="T399" s="108"/>
      <c r="U399" s="108">
        <v>0</v>
      </c>
      <c r="V399" s="108">
        <v>7.0000000000000007E-2</v>
      </c>
      <c r="W399" s="108">
        <v>0</v>
      </c>
      <c r="X399" s="102">
        <v>7.0000000000000007E-2</v>
      </c>
      <c r="Y399" s="114"/>
    </row>
    <row r="400" spans="1:25" ht="30" customHeight="1">
      <c r="A400" s="98" t="s">
        <v>254</v>
      </c>
      <c r="B400" s="98" t="s">
        <v>255</v>
      </c>
      <c r="C400" s="98" t="s">
        <v>255</v>
      </c>
      <c r="D400" s="98" t="s">
        <v>346</v>
      </c>
      <c r="E400" s="98" t="s">
        <v>1407</v>
      </c>
      <c r="F400" s="98" t="s">
        <v>496</v>
      </c>
      <c r="G400" s="98" t="s">
        <v>180</v>
      </c>
      <c r="H400" s="98" t="s">
        <v>36</v>
      </c>
      <c r="I400" s="98" t="s">
        <v>37</v>
      </c>
      <c r="K400" s="115">
        <v>41547</v>
      </c>
      <c r="L400" s="115" t="s">
        <v>177</v>
      </c>
      <c r="M400" s="100">
        <v>3</v>
      </c>
      <c r="N400" s="74">
        <f t="shared" si="13"/>
        <v>3</v>
      </c>
      <c r="O400" s="115">
        <v>41729</v>
      </c>
      <c r="P400" s="118" t="s">
        <v>48</v>
      </c>
      <c r="Q400" s="100">
        <f>IF(P400="",1,(VLOOKUP(P400,LOOKUP!$A$16:$B$21,2,FALSE)))</f>
        <v>4</v>
      </c>
      <c r="R400" s="74">
        <f t="shared" si="14"/>
        <v>4</v>
      </c>
      <c r="S400" s="108">
        <v>3.5000000000000003E-2</v>
      </c>
      <c r="T400" s="108"/>
      <c r="U400" s="108">
        <v>3.5000000000000003E-2</v>
      </c>
      <c r="V400" s="108">
        <v>0</v>
      </c>
      <c r="W400" s="108">
        <v>0</v>
      </c>
      <c r="X400" s="102">
        <v>3.5000000000000003E-2</v>
      </c>
      <c r="Y400" s="114"/>
    </row>
    <row r="401" spans="1:25" ht="30" customHeight="1">
      <c r="A401" s="98" t="s">
        <v>254</v>
      </c>
      <c r="B401" s="98" t="s">
        <v>255</v>
      </c>
      <c r="C401" s="98" t="s">
        <v>255</v>
      </c>
      <c r="D401" s="98" t="s">
        <v>347</v>
      </c>
      <c r="E401" s="98" t="s">
        <v>1495</v>
      </c>
      <c r="F401" s="98" t="s">
        <v>438</v>
      </c>
      <c r="G401" s="98" t="s">
        <v>180</v>
      </c>
      <c r="H401" s="98" t="s">
        <v>36</v>
      </c>
      <c r="I401" s="98" t="s">
        <v>37</v>
      </c>
      <c r="K401" s="115">
        <v>41547</v>
      </c>
      <c r="L401" s="115" t="s">
        <v>177</v>
      </c>
      <c r="M401" s="100">
        <v>3</v>
      </c>
      <c r="N401" s="74">
        <f t="shared" si="13"/>
        <v>3</v>
      </c>
      <c r="O401" s="115">
        <v>41729</v>
      </c>
      <c r="P401" s="118" t="s">
        <v>48</v>
      </c>
      <c r="Q401" s="100">
        <f>IF(P401="",1,(VLOOKUP(P401,LOOKUP!$A$16:$B$21,2,FALSE)))</f>
        <v>4</v>
      </c>
      <c r="R401" s="74">
        <f t="shared" si="14"/>
        <v>4</v>
      </c>
      <c r="S401" s="108">
        <v>1.7000000000000001E-2</v>
      </c>
      <c r="T401" s="108"/>
      <c r="U401" s="108">
        <v>1.7000000000000001E-2</v>
      </c>
      <c r="V401" s="108">
        <v>0</v>
      </c>
      <c r="W401" s="108">
        <v>0</v>
      </c>
      <c r="X401" s="102">
        <v>1.7000000000000001E-2</v>
      </c>
      <c r="Y401" s="114"/>
    </row>
    <row r="402" spans="1:25" ht="30" customHeight="1">
      <c r="A402" s="98" t="s">
        <v>254</v>
      </c>
      <c r="B402" s="98" t="s">
        <v>255</v>
      </c>
      <c r="C402" s="98" t="s">
        <v>255</v>
      </c>
      <c r="D402" s="98" t="s">
        <v>348</v>
      </c>
      <c r="E402" s="98" t="s">
        <v>1496</v>
      </c>
      <c r="F402" s="98" t="s">
        <v>497</v>
      </c>
      <c r="G402" s="98" t="s">
        <v>180</v>
      </c>
      <c r="H402" s="98" t="s">
        <v>36</v>
      </c>
      <c r="I402" s="98" t="s">
        <v>37</v>
      </c>
      <c r="K402" s="115">
        <v>41547</v>
      </c>
      <c r="L402" s="115" t="s">
        <v>177</v>
      </c>
      <c r="M402" s="100">
        <v>3</v>
      </c>
      <c r="N402" s="74">
        <f t="shared" si="13"/>
        <v>3</v>
      </c>
      <c r="O402" s="115">
        <v>41729</v>
      </c>
      <c r="P402" s="118" t="s">
        <v>48</v>
      </c>
      <c r="Q402" s="100">
        <f>IF(P402="",1,(VLOOKUP(P402,LOOKUP!$A$16:$B$21,2,FALSE)))</f>
        <v>4</v>
      </c>
      <c r="R402" s="74">
        <f t="shared" si="14"/>
        <v>4</v>
      </c>
      <c r="S402" s="108">
        <v>0.12</v>
      </c>
      <c r="T402" s="108"/>
      <c r="U402" s="108">
        <v>0.12</v>
      </c>
      <c r="V402" s="108">
        <v>0</v>
      </c>
      <c r="W402" s="108">
        <v>0</v>
      </c>
      <c r="X402" s="102">
        <v>0.12</v>
      </c>
      <c r="Y402" s="114"/>
    </row>
    <row r="403" spans="1:25" ht="30" customHeight="1">
      <c r="A403" s="98" t="s">
        <v>254</v>
      </c>
      <c r="B403" s="98" t="s">
        <v>255</v>
      </c>
      <c r="C403" s="98" t="s">
        <v>255</v>
      </c>
      <c r="D403" s="98" t="s">
        <v>349</v>
      </c>
      <c r="E403" s="98" t="s">
        <v>1497</v>
      </c>
      <c r="F403" s="98" t="s">
        <v>498</v>
      </c>
      <c r="G403" s="98" t="s">
        <v>180</v>
      </c>
      <c r="H403" s="98" t="s">
        <v>36</v>
      </c>
      <c r="I403" s="98" t="s">
        <v>37</v>
      </c>
      <c r="K403" s="115">
        <v>41547</v>
      </c>
      <c r="L403" s="115" t="s">
        <v>177</v>
      </c>
      <c r="M403" s="100">
        <v>3</v>
      </c>
      <c r="N403" s="74">
        <f t="shared" si="13"/>
        <v>3</v>
      </c>
      <c r="O403" s="115">
        <v>41729</v>
      </c>
      <c r="P403" s="118" t="s">
        <v>48</v>
      </c>
      <c r="Q403" s="100">
        <f>IF(P403="",1,(VLOOKUP(P403,LOOKUP!$A$16:$B$21,2,FALSE)))</f>
        <v>4</v>
      </c>
      <c r="R403" s="74">
        <f t="shared" si="14"/>
        <v>4</v>
      </c>
      <c r="S403" s="108">
        <v>5.5E-2</v>
      </c>
      <c r="T403" s="108"/>
      <c r="U403" s="108">
        <v>5.5E-2</v>
      </c>
      <c r="V403" s="108">
        <v>0</v>
      </c>
      <c r="W403" s="108">
        <v>0</v>
      </c>
      <c r="X403" s="102">
        <v>5.5E-2</v>
      </c>
      <c r="Y403" s="114"/>
    </row>
    <row r="404" spans="1:25" ht="30" customHeight="1">
      <c r="A404" s="98" t="s">
        <v>254</v>
      </c>
      <c r="B404" s="98" t="s">
        <v>255</v>
      </c>
      <c r="C404" s="98" t="s">
        <v>255</v>
      </c>
      <c r="D404" s="98" t="s">
        <v>350</v>
      </c>
      <c r="E404" s="98" t="s">
        <v>1497</v>
      </c>
      <c r="F404" s="98" t="s">
        <v>499</v>
      </c>
      <c r="G404" s="98" t="s">
        <v>180</v>
      </c>
      <c r="H404" s="98" t="s">
        <v>36</v>
      </c>
      <c r="I404" s="98" t="s">
        <v>37</v>
      </c>
      <c r="K404" s="115">
        <v>41547</v>
      </c>
      <c r="L404" s="115" t="s">
        <v>177</v>
      </c>
      <c r="M404" s="100">
        <v>3</v>
      </c>
      <c r="N404" s="74">
        <f t="shared" si="13"/>
        <v>3</v>
      </c>
      <c r="O404" s="115">
        <v>41729</v>
      </c>
      <c r="P404" s="118" t="s">
        <v>48</v>
      </c>
      <c r="Q404" s="100">
        <f>IF(P404="",1,(VLOOKUP(P404,LOOKUP!$A$16:$B$21,2,FALSE)))</f>
        <v>4</v>
      </c>
      <c r="R404" s="74">
        <f t="shared" si="14"/>
        <v>4</v>
      </c>
      <c r="S404" s="108">
        <v>5.5E-2</v>
      </c>
      <c r="T404" s="108"/>
      <c r="U404" s="108">
        <v>5.5E-2</v>
      </c>
      <c r="V404" s="108">
        <v>0</v>
      </c>
      <c r="W404" s="108">
        <v>0</v>
      </c>
      <c r="X404" s="102">
        <v>5.5E-2</v>
      </c>
      <c r="Y404" s="114"/>
    </row>
    <row r="405" spans="1:25" ht="30" customHeight="1">
      <c r="A405" s="98" t="s">
        <v>254</v>
      </c>
      <c r="B405" s="98" t="s">
        <v>255</v>
      </c>
      <c r="C405" s="98" t="s">
        <v>255</v>
      </c>
      <c r="D405" s="98" t="s">
        <v>351</v>
      </c>
      <c r="E405" s="98" t="s">
        <v>1497</v>
      </c>
      <c r="F405" s="98" t="s">
        <v>500</v>
      </c>
      <c r="G405" s="98" t="s">
        <v>180</v>
      </c>
      <c r="H405" s="98" t="s">
        <v>36</v>
      </c>
      <c r="I405" s="98" t="s">
        <v>37</v>
      </c>
      <c r="K405" s="115">
        <v>41547</v>
      </c>
      <c r="L405" s="115" t="s">
        <v>177</v>
      </c>
      <c r="M405" s="100">
        <v>3</v>
      </c>
      <c r="N405" s="74">
        <f t="shared" si="13"/>
        <v>3</v>
      </c>
      <c r="O405" s="115">
        <v>41729</v>
      </c>
      <c r="P405" s="118" t="s">
        <v>48</v>
      </c>
      <c r="Q405" s="100">
        <f>IF(P405="",1,(VLOOKUP(P405,LOOKUP!$A$16:$B$21,2,FALSE)))</f>
        <v>4</v>
      </c>
      <c r="R405" s="74">
        <f t="shared" si="14"/>
        <v>4</v>
      </c>
      <c r="S405" s="108">
        <v>5.5E-2</v>
      </c>
      <c r="T405" s="108"/>
      <c r="U405" s="108">
        <v>5.5E-2</v>
      </c>
      <c r="V405" s="108">
        <v>0</v>
      </c>
      <c r="W405" s="108">
        <v>0</v>
      </c>
      <c r="X405" s="102">
        <v>5.5E-2</v>
      </c>
      <c r="Y405" s="114"/>
    </row>
    <row r="406" spans="1:25" ht="30" customHeight="1">
      <c r="A406" s="98" t="s">
        <v>254</v>
      </c>
      <c r="B406" s="98" t="s">
        <v>255</v>
      </c>
      <c r="C406" s="98" t="s">
        <v>255</v>
      </c>
      <c r="D406" s="98" t="s">
        <v>348</v>
      </c>
      <c r="E406" s="98" t="s">
        <v>1498</v>
      </c>
      <c r="F406" s="98" t="s">
        <v>497</v>
      </c>
      <c r="G406" s="98" t="s">
        <v>180</v>
      </c>
      <c r="H406" s="98" t="s">
        <v>36</v>
      </c>
      <c r="I406" s="98" t="s">
        <v>37</v>
      </c>
      <c r="K406" s="115">
        <v>41547</v>
      </c>
      <c r="L406" s="115" t="s">
        <v>177</v>
      </c>
      <c r="M406" s="100">
        <v>3</v>
      </c>
      <c r="N406" s="74">
        <f t="shared" si="13"/>
        <v>3</v>
      </c>
      <c r="O406" s="115">
        <v>41729</v>
      </c>
      <c r="P406" s="118" t="s">
        <v>48</v>
      </c>
      <c r="Q406" s="100">
        <f>IF(P406="",1,(VLOOKUP(P406,LOOKUP!$A$16:$B$21,2,FALSE)))</f>
        <v>4</v>
      </c>
      <c r="R406" s="74">
        <f t="shared" si="14"/>
        <v>4</v>
      </c>
      <c r="S406" s="108">
        <v>0.14000000000000001</v>
      </c>
      <c r="T406" s="108"/>
      <c r="U406" s="108">
        <v>0.14000000000000001</v>
      </c>
      <c r="V406" s="108">
        <v>0</v>
      </c>
      <c r="W406" s="108">
        <v>0</v>
      </c>
      <c r="X406" s="102">
        <v>0.14000000000000001</v>
      </c>
      <c r="Y406" s="114"/>
    </row>
    <row r="407" spans="1:25" ht="30" customHeight="1">
      <c r="A407" s="98" t="s">
        <v>254</v>
      </c>
      <c r="B407" s="98" t="s">
        <v>255</v>
      </c>
      <c r="C407" s="98" t="s">
        <v>255</v>
      </c>
      <c r="D407" s="98" t="s">
        <v>352</v>
      </c>
      <c r="E407" s="98" t="s">
        <v>1497</v>
      </c>
      <c r="F407" s="98" t="s">
        <v>501</v>
      </c>
      <c r="G407" s="98" t="s">
        <v>180</v>
      </c>
      <c r="H407" s="98" t="s">
        <v>36</v>
      </c>
      <c r="I407" s="98" t="s">
        <v>37</v>
      </c>
      <c r="K407" s="115">
        <v>41547</v>
      </c>
      <c r="L407" s="115" t="s">
        <v>177</v>
      </c>
      <c r="M407" s="100">
        <v>3</v>
      </c>
      <c r="N407" s="74">
        <f t="shared" si="13"/>
        <v>3</v>
      </c>
      <c r="O407" s="115">
        <v>41729</v>
      </c>
      <c r="P407" s="118" t="s">
        <v>48</v>
      </c>
      <c r="Q407" s="100">
        <f>IF(P407="",1,(VLOOKUP(P407,LOOKUP!$A$16:$B$21,2,FALSE)))</f>
        <v>4</v>
      </c>
      <c r="R407" s="74">
        <f t="shared" si="14"/>
        <v>4</v>
      </c>
      <c r="S407" s="108">
        <v>2.5000000000000001E-2</v>
      </c>
      <c r="T407" s="108"/>
      <c r="U407" s="108">
        <v>2.5000000000000001E-2</v>
      </c>
      <c r="V407" s="108">
        <v>0</v>
      </c>
      <c r="W407" s="108">
        <v>0</v>
      </c>
      <c r="X407" s="102">
        <v>2.5000000000000001E-2</v>
      </c>
      <c r="Y407" s="114"/>
    </row>
    <row r="408" spans="1:25" ht="30" customHeight="1">
      <c r="A408" s="98" t="s">
        <v>254</v>
      </c>
      <c r="B408" s="98" t="s">
        <v>255</v>
      </c>
      <c r="C408" s="98" t="s">
        <v>255</v>
      </c>
      <c r="D408" s="98" t="s">
        <v>353</v>
      </c>
      <c r="E408" s="98" t="s">
        <v>1497</v>
      </c>
      <c r="F408" s="98" t="s">
        <v>502</v>
      </c>
      <c r="G408" s="98" t="s">
        <v>180</v>
      </c>
      <c r="H408" s="98" t="s">
        <v>36</v>
      </c>
      <c r="I408" s="98" t="s">
        <v>37</v>
      </c>
      <c r="K408" s="115">
        <v>41547</v>
      </c>
      <c r="L408" s="115" t="s">
        <v>177</v>
      </c>
      <c r="M408" s="100">
        <v>3</v>
      </c>
      <c r="N408" s="74">
        <f t="shared" si="13"/>
        <v>3</v>
      </c>
      <c r="O408" s="115">
        <v>41729</v>
      </c>
      <c r="P408" s="118" t="s">
        <v>48</v>
      </c>
      <c r="Q408" s="100">
        <f>IF(P408="",1,(VLOOKUP(P408,LOOKUP!$A$16:$B$21,2,FALSE)))</f>
        <v>4</v>
      </c>
      <c r="R408" s="74">
        <f t="shared" si="14"/>
        <v>4</v>
      </c>
      <c r="S408" s="108">
        <v>0.06</v>
      </c>
      <c r="T408" s="108"/>
      <c r="U408" s="108">
        <v>0.06</v>
      </c>
      <c r="V408" s="108">
        <v>0</v>
      </c>
      <c r="W408" s="108">
        <v>0</v>
      </c>
      <c r="X408" s="102">
        <v>0.06</v>
      </c>
      <c r="Y408" s="114"/>
    </row>
    <row r="409" spans="1:25" ht="30" customHeight="1">
      <c r="A409" s="98" t="s">
        <v>254</v>
      </c>
      <c r="B409" s="98" t="s">
        <v>255</v>
      </c>
      <c r="C409" s="98" t="s">
        <v>255</v>
      </c>
      <c r="D409" s="98" t="s">
        <v>354</v>
      </c>
      <c r="E409" s="98" t="s">
        <v>1499</v>
      </c>
      <c r="F409" s="98" t="s">
        <v>440</v>
      </c>
      <c r="G409" s="98" t="s">
        <v>180</v>
      </c>
      <c r="H409" s="98" t="s">
        <v>36</v>
      </c>
      <c r="I409" s="98" t="s">
        <v>37</v>
      </c>
      <c r="K409" s="115">
        <v>41547</v>
      </c>
      <c r="L409" s="115" t="s">
        <v>177</v>
      </c>
      <c r="M409" s="100">
        <v>3</v>
      </c>
      <c r="N409" s="74">
        <f t="shared" si="13"/>
        <v>3</v>
      </c>
      <c r="O409" s="115">
        <v>41729</v>
      </c>
      <c r="P409" s="118" t="s">
        <v>48</v>
      </c>
      <c r="Q409" s="100">
        <f>IF(P409="",1,(VLOOKUP(P409,LOOKUP!$A$16:$B$21,2,FALSE)))</f>
        <v>4</v>
      </c>
      <c r="R409" s="74">
        <f t="shared" si="14"/>
        <v>4</v>
      </c>
      <c r="S409" s="108">
        <v>0.06</v>
      </c>
      <c r="T409" s="108"/>
      <c r="U409" s="108">
        <v>0.06</v>
      </c>
      <c r="V409" s="108">
        <v>0</v>
      </c>
      <c r="W409" s="108">
        <v>0</v>
      </c>
      <c r="X409" s="102">
        <v>0.06</v>
      </c>
      <c r="Y409" s="114"/>
    </row>
    <row r="410" spans="1:25" ht="30" customHeight="1">
      <c r="A410" s="98" t="s">
        <v>254</v>
      </c>
      <c r="B410" s="98" t="s">
        <v>255</v>
      </c>
      <c r="C410" s="98" t="s">
        <v>255</v>
      </c>
      <c r="D410" s="98" t="s">
        <v>355</v>
      </c>
      <c r="E410" s="98" t="s">
        <v>1391</v>
      </c>
      <c r="F410" s="98" t="s">
        <v>187</v>
      </c>
      <c r="G410" s="98" t="s">
        <v>197</v>
      </c>
      <c r="H410" s="98" t="s">
        <v>36</v>
      </c>
      <c r="I410" s="98" t="s">
        <v>37</v>
      </c>
      <c r="K410" s="115">
        <v>41547</v>
      </c>
      <c r="L410" s="115" t="s">
        <v>177</v>
      </c>
      <c r="M410" s="100">
        <v>3</v>
      </c>
      <c r="N410" s="74">
        <f t="shared" si="13"/>
        <v>3</v>
      </c>
      <c r="O410" s="115">
        <v>41729</v>
      </c>
      <c r="P410" s="118" t="s">
        <v>48</v>
      </c>
      <c r="Q410" s="100">
        <f>IF(P410="",1,(VLOOKUP(P410,LOOKUP!$A$16:$B$21,2,FALSE)))</f>
        <v>4</v>
      </c>
      <c r="R410" s="74">
        <f t="shared" si="14"/>
        <v>4</v>
      </c>
      <c r="S410" s="108">
        <v>0.03</v>
      </c>
      <c r="T410" s="108"/>
      <c r="U410" s="108">
        <v>0.03</v>
      </c>
      <c r="V410" s="108">
        <v>0</v>
      </c>
      <c r="W410" s="108">
        <v>0</v>
      </c>
      <c r="X410" s="102">
        <v>0.03</v>
      </c>
      <c r="Y410" s="114"/>
    </row>
    <row r="411" spans="1:25" ht="30" customHeight="1">
      <c r="A411" s="98" t="s">
        <v>254</v>
      </c>
      <c r="B411" s="98" t="s">
        <v>255</v>
      </c>
      <c r="C411" s="98" t="s">
        <v>255</v>
      </c>
      <c r="D411" s="98" t="s">
        <v>356</v>
      </c>
      <c r="E411" s="98" t="s">
        <v>1391</v>
      </c>
      <c r="F411" s="98" t="s">
        <v>449</v>
      </c>
      <c r="G411" s="98" t="s">
        <v>197</v>
      </c>
      <c r="H411" s="98" t="s">
        <v>36</v>
      </c>
      <c r="I411" s="98" t="s">
        <v>37</v>
      </c>
      <c r="K411" s="115">
        <v>41547</v>
      </c>
      <c r="L411" s="115" t="s">
        <v>177</v>
      </c>
      <c r="M411" s="100">
        <v>3</v>
      </c>
      <c r="N411" s="74">
        <f t="shared" si="13"/>
        <v>3</v>
      </c>
      <c r="O411" s="115">
        <v>41729</v>
      </c>
      <c r="P411" s="118" t="s">
        <v>48</v>
      </c>
      <c r="Q411" s="100">
        <f>IF(P411="",1,(VLOOKUP(P411,LOOKUP!$A$16:$B$21,2,FALSE)))</f>
        <v>4</v>
      </c>
      <c r="R411" s="74">
        <f t="shared" si="14"/>
        <v>4</v>
      </c>
      <c r="S411" s="108">
        <v>7.0000000000000007E-2</v>
      </c>
      <c r="T411" s="108"/>
      <c r="U411" s="108">
        <v>7.0000000000000007E-2</v>
      </c>
      <c r="V411" s="108">
        <v>0</v>
      </c>
      <c r="W411" s="108">
        <v>0</v>
      </c>
      <c r="X411" s="102">
        <v>7.0000000000000007E-2</v>
      </c>
      <c r="Y411" s="114"/>
    </row>
    <row r="412" spans="1:25" ht="30" customHeight="1">
      <c r="A412" s="98" t="s">
        <v>254</v>
      </c>
      <c r="B412" s="98" t="s">
        <v>255</v>
      </c>
      <c r="C412" s="98" t="s">
        <v>255</v>
      </c>
      <c r="D412" s="98" t="s">
        <v>357</v>
      </c>
      <c r="E412" s="98" t="s">
        <v>1500</v>
      </c>
      <c r="F412" s="98" t="s">
        <v>503</v>
      </c>
      <c r="G412" s="98" t="s">
        <v>180</v>
      </c>
      <c r="H412" s="98" t="s">
        <v>36</v>
      </c>
      <c r="I412" s="98" t="s">
        <v>37</v>
      </c>
      <c r="K412" s="115">
        <v>41547</v>
      </c>
      <c r="L412" s="115" t="s">
        <v>177</v>
      </c>
      <c r="M412" s="100">
        <v>3</v>
      </c>
      <c r="N412" s="74">
        <f t="shared" si="13"/>
        <v>3</v>
      </c>
      <c r="O412" s="115">
        <v>41729</v>
      </c>
      <c r="P412" s="118" t="s">
        <v>48</v>
      </c>
      <c r="Q412" s="100">
        <f>IF(P412="",1,(VLOOKUP(P412,LOOKUP!$A$16:$B$21,2,FALSE)))</f>
        <v>4</v>
      </c>
      <c r="R412" s="74">
        <f t="shared" si="14"/>
        <v>4</v>
      </c>
      <c r="S412" s="108">
        <v>0.06</v>
      </c>
      <c r="T412" s="108"/>
      <c r="U412" s="108">
        <v>0.06</v>
      </c>
      <c r="V412" s="108">
        <v>0</v>
      </c>
      <c r="W412" s="108">
        <v>0</v>
      </c>
      <c r="X412" s="102">
        <v>0.06</v>
      </c>
      <c r="Y412" s="114"/>
    </row>
    <row r="413" spans="1:25" ht="30" customHeight="1">
      <c r="A413" s="98" t="s">
        <v>254</v>
      </c>
      <c r="B413" s="98" t="s">
        <v>255</v>
      </c>
      <c r="C413" s="98" t="s">
        <v>255</v>
      </c>
      <c r="D413" s="98" t="s">
        <v>358</v>
      </c>
      <c r="E413" s="98" t="s">
        <v>1501</v>
      </c>
      <c r="F413" s="98" t="s">
        <v>501</v>
      </c>
      <c r="G413" s="98" t="s">
        <v>180</v>
      </c>
      <c r="H413" s="98" t="s">
        <v>36</v>
      </c>
      <c r="I413" s="98" t="s">
        <v>37</v>
      </c>
      <c r="K413" s="115">
        <v>41547</v>
      </c>
      <c r="L413" s="115" t="s">
        <v>177</v>
      </c>
      <c r="M413" s="100">
        <v>3</v>
      </c>
      <c r="N413" s="74">
        <f t="shared" si="13"/>
        <v>3</v>
      </c>
      <c r="O413" s="115">
        <v>41729</v>
      </c>
      <c r="P413" s="118" t="s">
        <v>48</v>
      </c>
      <c r="Q413" s="100">
        <f>IF(P413="",1,(VLOOKUP(P413,LOOKUP!$A$16:$B$21,2,FALSE)))</f>
        <v>4</v>
      </c>
      <c r="R413" s="74">
        <f t="shared" si="14"/>
        <v>4</v>
      </c>
      <c r="S413" s="108">
        <v>1.4E-2</v>
      </c>
      <c r="T413" s="108"/>
      <c r="U413" s="108">
        <v>1.4E-2</v>
      </c>
      <c r="V413" s="108">
        <v>0</v>
      </c>
      <c r="W413" s="108">
        <v>0</v>
      </c>
      <c r="X413" s="102">
        <v>1.4E-2</v>
      </c>
      <c r="Y413" s="114"/>
    </row>
    <row r="414" spans="1:25" ht="30" customHeight="1">
      <c r="A414" s="98" t="s">
        <v>254</v>
      </c>
      <c r="B414" s="98" t="s">
        <v>255</v>
      </c>
      <c r="C414" s="98" t="s">
        <v>255</v>
      </c>
      <c r="D414" s="98" t="s">
        <v>353</v>
      </c>
      <c r="E414" s="98" t="s">
        <v>1391</v>
      </c>
      <c r="F414" s="98" t="s">
        <v>502</v>
      </c>
      <c r="G414" s="98" t="s">
        <v>180</v>
      </c>
      <c r="H414" s="98" t="s">
        <v>36</v>
      </c>
      <c r="I414" s="98" t="s">
        <v>37</v>
      </c>
      <c r="K414" s="115">
        <v>41547</v>
      </c>
      <c r="L414" s="115" t="s">
        <v>177</v>
      </c>
      <c r="M414" s="100">
        <v>3</v>
      </c>
      <c r="N414" s="74">
        <f t="shared" si="13"/>
        <v>3</v>
      </c>
      <c r="O414" s="115">
        <v>41729</v>
      </c>
      <c r="P414" s="118" t="s">
        <v>48</v>
      </c>
      <c r="Q414" s="100">
        <f>IF(P414="",1,(VLOOKUP(P414,LOOKUP!$A$16:$B$21,2,FALSE)))</f>
        <v>4</v>
      </c>
      <c r="R414" s="74">
        <f t="shared" si="14"/>
        <v>4</v>
      </c>
      <c r="S414" s="108">
        <v>0.06</v>
      </c>
      <c r="T414" s="108"/>
      <c r="U414" s="108">
        <v>0.06</v>
      </c>
      <c r="V414" s="108">
        <v>0</v>
      </c>
      <c r="W414" s="108">
        <v>0</v>
      </c>
      <c r="X414" s="102">
        <v>0.06</v>
      </c>
      <c r="Y414" s="114"/>
    </row>
    <row r="415" spans="1:25" ht="30" customHeight="1">
      <c r="A415" s="98" t="s">
        <v>254</v>
      </c>
      <c r="B415" s="98" t="s">
        <v>255</v>
      </c>
      <c r="C415" s="98" t="s">
        <v>255</v>
      </c>
      <c r="D415" s="98" t="s">
        <v>358</v>
      </c>
      <c r="E415" s="98" t="s">
        <v>1498</v>
      </c>
      <c r="F415" s="98" t="s">
        <v>501</v>
      </c>
      <c r="G415" s="98" t="s">
        <v>180</v>
      </c>
      <c r="H415" s="98" t="s">
        <v>36</v>
      </c>
      <c r="I415" s="98" t="s">
        <v>37</v>
      </c>
      <c r="K415" s="115">
        <v>41547</v>
      </c>
      <c r="L415" s="115" t="s">
        <v>177</v>
      </c>
      <c r="M415" s="100">
        <v>3</v>
      </c>
      <c r="N415" s="74">
        <f t="shared" si="13"/>
        <v>3</v>
      </c>
      <c r="O415" s="115">
        <v>41729</v>
      </c>
      <c r="P415" s="118" t="s">
        <v>48</v>
      </c>
      <c r="Q415" s="100">
        <f>IF(P415="",1,(VLOOKUP(P415,LOOKUP!$A$16:$B$21,2,FALSE)))</f>
        <v>4</v>
      </c>
      <c r="R415" s="74">
        <f t="shared" si="14"/>
        <v>4</v>
      </c>
      <c r="S415" s="108">
        <v>0.22</v>
      </c>
      <c r="T415" s="108"/>
      <c r="U415" s="108">
        <v>0.22</v>
      </c>
      <c r="V415" s="108">
        <v>0</v>
      </c>
      <c r="W415" s="108">
        <v>0</v>
      </c>
      <c r="X415" s="102">
        <v>0.22</v>
      </c>
      <c r="Y415" s="114"/>
    </row>
    <row r="416" spans="1:25" ht="30" customHeight="1">
      <c r="A416" s="98" t="s">
        <v>254</v>
      </c>
      <c r="B416" s="98" t="s">
        <v>255</v>
      </c>
      <c r="C416" s="98" t="s">
        <v>255</v>
      </c>
      <c r="D416" s="98" t="s">
        <v>357</v>
      </c>
      <c r="E416" s="98" t="s">
        <v>1502</v>
      </c>
      <c r="F416" s="98" t="s">
        <v>503</v>
      </c>
      <c r="G416" s="98" t="s">
        <v>180</v>
      </c>
      <c r="H416" s="98" t="s">
        <v>36</v>
      </c>
      <c r="I416" s="98" t="s">
        <v>37</v>
      </c>
      <c r="K416" s="115">
        <v>41547</v>
      </c>
      <c r="L416" s="115" t="s">
        <v>177</v>
      </c>
      <c r="M416" s="100">
        <v>3</v>
      </c>
      <c r="N416" s="74">
        <f t="shared" si="13"/>
        <v>3</v>
      </c>
      <c r="O416" s="115">
        <v>41729</v>
      </c>
      <c r="P416" s="118" t="s">
        <v>48</v>
      </c>
      <c r="Q416" s="100">
        <f>IF(P416="",1,(VLOOKUP(P416,LOOKUP!$A$16:$B$21,2,FALSE)))</f>
        <v>4</v>
      </c>
      <c r="R416" s="74">
        <f t="shared" si="14"/>
        <v>4</v>
      </c>
      <c r="S416" s="108">
        <v>0.11</v>
      </c>
      <c r="T416" s="108"/>
      <c r="U416" s="108">
        <v>0.11</v>
      </c>
      <c r="V416" s="108">
        <v>0</v>
      </c>
      <c r="W416" s="108">
        <v>0</v>
      </c>
      <c r="X416" s="102">
        <v>0.11</v>
      </c>
      <c r="Y416" s="114"/>
    </row>
    <row r="417" spans="1:25" ht="30" customHeight="1">
      <c r="A417" s="98" t="s">
        <v>254</v>
      </c>
      <c r="B417" s="98" t="s">
        <v>255</v>
      </c>
      <c r="C417" s="98" t="s">
        <v>255</v>
      </c>
      <c r="D417" s="98" t="s">
        <v>359</v>
      </c>
      <c r="E417" s="98" t="s">
        <v>1503</v>
      </c>
      <c r="F417" s="98" t="s">
        <v>504</v>
      </c>
      <c r="G417" s="98" t="s">
        <v>180</v>
      </c>
      <c r="H417" s="98" t="s">
        <v>36</v>
      </c>
      <c r="I417" s="98" t="s">
        <v>37</v>
      </c>
      <c r="K417" s="115">
        <v>41547</v>
      </c>
      <c r="L417" s="115" t="s">
        <v>177</v>
      </c>
      <c r="M417" s="100">
        <v>3</v>
      </c>
      <c r="N417" s="74">
        <f t="shared" si="13"/>
        <v>3</v>
      </c>
      <c r="O417" s="115">
        <v>41729</v>
      </c>
      <c r="P417" s="118" t="s">
        <v>48</v>
      </c>
      <c r="Q417" s="100">
        <f>IF(P417="",1,(VLOOKUP(P417,LOOKUP!$A$16:$B$21,2,FALSE)))</f>
        <v>4</v>
      </c>
      <c r="R417" s="74">
        <f t="shared" si="14"/>
        <v>4</v>
      </c>
      <c r="S417" s="108">
        <v>0.04</v>
      </c>
      <c r="T417" s="108"/>
      <c r="U417" s="108">
        <v>0.04</v>
      </c>
      <c r="V417" s="108">
        <v>0</v>
      </c>
      <c r="W417" s="108">
        <v>0</v>
      </c>
      <c r="X417" s="102">
        <v>0.04</v>
      </c>
      <c r="Y417" s="114"/>
    </row>
    <row r="418" spans="1:25" ht="30" customHeight="1">
      <c r="A418" s="98" t="s">
        <v>254</v>
      </c>
      <c r="B418" s="98" t="s">
        <v>255</v>
      </c>
      <c r="C418" s="98" t="s">
        <v>255</v>
      </c>
      <c r="D418" s="98" t="s">
        <v>356</v>
      </c>
      <c r="E418" s="98" t="s">
        <v>1395</v>
      </c>
      <c r="F418" s="98" t="s">
        <v>449</v>
      </c>
      <c r="G418" s="98" t="s">
        <v>197</v>
      </c>
      <c r="H418" s="98" t="s">
        <v>36</v>
      </c>
      <c r="I418" s="98" t="s">
        <v>37</v>
      </c>
      <c r="K418" s="115">
        <v>41730</v>
      </c>
      <c r="L418" s="115" t="s">
        <v>177</v>
      </c>
      <c r="M418" s="100">
        <v>3</v>
      </c>
      <c r="N418" s="74">
        <f t="shared" si="13"/>
        <v>3</v>
      </c>
      <c r="O418" s="115">
        <v>42094</v>
      </c>
      <c r="P418" s="118" t="s">
        <v>48</v>
      </c>
      <c r="Q418" s="100">
        <f>IF(P418="",1,(VLOOKUP(P418,LOOKUP!$A$16:$B$21,2,FALSE)))</f>
        <v>4</v>
      </c>
      <c r="R418" s="74">
        <f t="shared" si="14"/>
        <v>4</v>
      </c>
      <c r="S418" s="108">
        <v>0.09</v>
      </c>
      <c r="T418" s="108"/>
      <c r="U418" s="108">
        <v>0</v>
      </c>
      <c r="V418" s="108">
        <v>0.09</v>
      </c>
      <c r="W418" s="108">
        <v>0</v>
      </c>
      <c r="X418" s="102">
        <v>0.09</v>
      </c>
      <c r="Y418" s="114"/>
    </row>
    <row r="419" spans="1:25" ht="30" customHeight="1">
      <c r="A419" s="98" t="s">
        <v>254</v>
      </c>
      <c r="B419" s="98" t="s">
        <v>255</v>
      </c>
      <c r="C419" s="98" t="s">
        <v>255</v>
      </c>
      <c r="D419" s="98" t="s">
        <v>360</v>
      </c>
      <c r="E419" s="98" t="s">
        <v>1395</v>
      </c>
      <c r="F419" s="98" t="s">
        <v>448</v>
      </c>
      <c r="G419" s="98" t="s">
        <v>197</v>
      </c>
      <c r="H419" s="98" t="s">
        <v>36</v>
      </c>
      <c r="I419" s="98" t="s">
        <v>37</v>
      </c>
      <c r="K419" s="115">
        <v>41730</v>
      </c>
      <c r="L419" s="115" t="s">
        <v>174</v>
      </c>
      <c r="M419" s="100">
        <v>2</v>
      </c>
      <c r="N419" s="74">
        <f t="shared" si="13"/>
        <v>2</v>
      </c>
      <c r="O419" s="115">
        <v>42094</v>
      </c>
      <c r="P419" s="118" t="s">
        <v>48</v>
      </c>
      <c r="Q419" s="100">
        <f>IF(P419="",1,(VLOOKUP(P419,LOOKUP!$A$16:$B$21,2,FALSE)))</f>
        <v>4</v>
      </c>
      <c r="R419" s="74">
        <f t="shared" si="14"/>
        <v>4</v>
      </c>
      <c r="S419" s="108">
        <v>0.09</v>
      </c>
      <c r="T419" s="108"/>
      <c r="U419" s="108">
        <v>0</v>
      </c>
      <c r="V419" s="108">
        <v>0.09</v>
      </c>
      <c r="W419" s="108">
        <v>0</v>
      </c>
      <c r="X419" s="102">
        <v>0.09</v>
      </c>
      <c r="Y419" s="114"/>
    </row>
    <row r="420" spans="1:25" ht="30" customHeight="1">
      <c r="A420" s="98" t="s">
        <v>254</v>
      </c>
      <c r="B420" s="98" t="s">
        <v>255</v>
      </c>
      <c r="C420" s="98" t="s">
        <v>255</v>
      </c>
      <c r="D420" s="98" t="s">
        <v>361</v>
      </c>
      <c r="E420" s="98" t="s">
        <v>1504</v>
      </c>
      <c r="F420" s="98" t="s">
        <v>151</v>
      </c>
      <c r="G420" s="98" t="s">
        <v>197</v>
      </c>
      <c r="H420" s="98" t="s">
        <v>36</v>
      </c>
      <c r="I420" s="98" t="s">
        <v>37</v>
      </c>
      <c r="K420" s="115">
        <v>41730</v>
      </c>
      <c r="L420" s="115" t="s">
        <v>174</v>
      </c>
      <c r="M420" s="100">
        <v>2</v>
      </c>
      <c r="N420" s="74">
        <f t="shared" si="13"/>
        <v>2</v>
      </c>
      <c r="O420" s="115">
        <v>42094</v>
      </c>
      <c r="P420" s="118" t="s">
        <v>48</v>
      </c>
      <c r="Q420" s="100">
        <f>IF(P420="",1,(VLOOKUP(P420,LOOKUP!$A$16:$B$21,2,FALSE)))</f>
        <v>4</v>
      </c>
      <c r="R420" s="74">
        <f t="shared" si="14"/>
        <v>4</v>
      </c>
      <c r="S420" s="108">
        <v>0.13500000000000001</v>
      </c>
      <c r="T420" s="108"/>
      <c r="U420" s="108">
        <v>0</v>
      </c>
      <c r="V420" s="108">
        <v>0.13500000000000001</v>
      </c>
      <c r="W420" s="108">
        <v>0</v>
      </c>
      <c r="X420" s="102">
        <v>0.13500000000000001</v>
      </c>
      <c r="Y420" s="114"/>
    </row>
    <row r="421" spans="1:25" ht="30" customHeight="1">
      <c r="A421" s="98" t="s">
        <v>254</v>
      </c>
      <c r="B421" s="98" t="s">
        <v>255</v>
      </c>
      <c r="C421" s="98" t="s">
        <v>255</v>
      </c>
      <c r="D421" s="98" t="s">
        <v>354</v>
      </c>
      <c r="E421" s="98" t="s">
        <v>1395</v>
      </c>
      <c r="F421" s="98" t="s">
        <v>440</v>
      </c>
      <c r="G421" s="98" t="s">
        <v>180</v>
      </c>
      <c r="H421" s="98" t="s">
        <v>36</v>
      </c>
      <c r="I421" s="98" t="s">
        <v>37</v>
      </c>
      <c r="K421" s="115">
        <v>41730</v>
      </c>
      <c r="L421" s="115" t="s">
        <v>177</v>
      </c>
      <c r="M421" s="100">
        <v>3</v>
      </c>
      <c r="N421" s="74">
        <f t="shared" si="13"/>
        <v>3</v>
      </c>
      <c r="O421" s="115">
        <v>42094</v>
      </c>
      <c r="P421" s="118" t="s">
        <v>48</v>
      </c>
      <c r="Q421" s="100">
        <f>IF(P421="",1,(VLOOKUP(P421,LOOKUP!$A$16:$B$21,2,FALSE)))</f>
        <v>4</v>
      </c>
      <c r="R421" s="74">
        <f t="shared" si="14"/>
        <v>4</v>
      </c>
      <c r="S421" s="108">
        <v>0.08</v>
      </c>
      <c r="T421" s="108"/>
      <c r="U421" s="108">
        <v>0</v>
      </c>
      <c r="V421" s="108">
        <v>0.08</v>
      </c>
      <c r="W421" s="108">
        <v>0</v>
      </c>
      <c r="X421" s="102">
        <v>0.08</v>
      </c>
      <c r="Y421" s="114"/>
    </row>
    <row r="422" spans="1:25" ht="30" customHeight="1">
      <c r="A422" s="98" t="s">
        <v>254</v>
      </c>
      <c r="B422" s="98" t="s">
        <v>255</v>
      </c>
      <c r="C422" s="98" t="s">
        <v>255</v>
      </c>
      <c r="D422" s="98" t="s">
        <v>357</v>
      </c>
      <c r="E422" s="98" t="s">
        <v>1494</v>
      </c>
      <c r="F422" s="98" t="s">
        <v>503</v>
      </c>
      <c r="G422" s="98" t="s">
        <v>180</v>
      </c>
      <c r="H422" s="98" t="s">
        <v>36</v>
      </c>
      <c r="I422" s="98" t="s">
        <v>37</v>
      </c>
      <c r="K422" s="115">
        <v>41730</v>
      </c>
      <c r="L422" s="115" t="s">
        <v>177</v>
      </c>
      <c r="M422" s="100">
        <v>3</v>
      </c>
      <c r="N422" s="74">
        <f t="shared" si="13"/>
        <v>3</v>
      </c>
      <c r="O422" s="115">
        <v>42094</v>
      </c>
      <c r="P422" s="118" t="s">
        <v>48</v>
      </c>
      <c r="Q422" s="100">
        <f>IF(P422="",1,(VLOOKUP(P422,LOOKUP!$A$16:$B$21,2,FALSE)))</f>
        <v>4</v>
      </c>
      <c r="R422" s="74">
        <f t="shared" si="14"/>
        <v>4</v>
      </c>
      <c r="S422" s="108">
        <v>0.02</v>
      </c>
      <c r="T422" s="108"/>
      <c r="U422" s="108">
        <v>0</v>
      </c>
      <c r="V422" s="108">
        <v>0.02</v>
      </c>
      <c r="W422" s="108">
        <v>0</v>
      </c>
      <c r="X422" s="102">
        <v>0.02</v>
      </c>
      <c r="Y422" s="114"/>
    </row>
    <row r="423" spans="1:25" ht="30" customHeight="1">
      <c r="A423" s="98" t="s">
        <v>254</v>
      </c>
      <c r="B423" s="98" t="s">
        <v>255</v>
      </c>
      <c r="C423" s="98" t="s">
        <v>255</v>
      </c>
      <c r="D423" s="98" t="s">
        <v>362</v>
      </c>
      <c r="E423" s="98" t="s">
        <v>1395</v>
      </c>
      <c r="F423" s="98" t="s">
        <v>502</v>
      </c>
      <c r="G423" s="98" t="s">
        <v>180</v>
      </c>
      <c r="H423" s="98" t="s">
        <v>36</v>
      </c>
      <c r="I423" s="98" t="s">
        <v>37</v>
      </c>
      <c r="K423" s="115">
        <v>41730</v>
      </c>
      <c r="L423" s="115" t="s">
        <v>174</v>
      </c>
      <c r="M423" s="100">
        <v>2</v>
      </c>
      <c r="N423" s="74">
        <f t="shared" si="13"/>
        <v>2</v>
      </c>
      <c r="O423" s="115">
        <v>42094</v>
      </c>
      <c r="P423" s="118" t="s">
        <v>48</v>
      </c>
      <c r="Q423" s="100">
        <f>IF(P423="",1,(VLOOKUP(P423,LOOKUP!$A$16:$B$21,2,FALSE)))</f>
        <v>4</v>
      </c>
      <c r="R423" s="74">
        <f t="shared" si="14"/>
        <v>4</v>
      </c>
      <c r="S423" s="108">
        <v>0.09</v>
      </c>
      <c r="T423" s="108"/>
      <c r="U423" s="108">
        <v>0</v>
      </c>
      <c r="V423" s="108">
        <v>0.09</v>
      </c>
      <c r="W423" s="108">
        <v>0</v>
      </c>
      <c r="X423" s="102">
        <v>0.09</v>
      </c>
      <c r="Y423" s="114"/>
    </row>
    <row r="424" spans="1:25" ht="30" customHeight="1">
      <c r="A424" s="98" t="s">
        <v>254</v>
      </c>
      <c r="B424" s="98" t="s">
        <v>255</v>
      </c>
      <c r="C424" s="98" t="s">
        <v>255</v>
      </c>
      <c r="D424" s="98" t="s">
        <v>363</v>
      </c>
      <c r="E424" s="98" t="s">
        <v>1505</v>
      </c>
      <c r="F424" s="98" t="s">
        <v>505</v>
      </c>
      <c r="G424" s="98" t="s">
        <v>197</v>
      </c>
      <c r="H424" s="98" t="s">
        <v>36</v>
      </c>
      <c r="I424" s="98" t="s">
        <v>37</v>
      </c>
      <c r="K424" s="115">
        <v>41730</v>
      </c>
      <c r="L424" s="115" t="s">
        <v>174</v>
      </c>
      <c r="M424" s="100">
        <v>2</v>
      </c>
      <c r="N424" s="74">
        <f t="shared" si="13"/>
        <v>2</v>
      </c>
      <c r="O424" s="115">
        <v>42094</v>
      </c>
      <c r="P424" s="118" t="s">
        <v>48</v>
      </c>
      <c r="Q424" s="100">
        <f>IF(P424="",1,(VLOOKUP(P424,LOOKUP!$A$16:$B$21,2,FALSE)))</f>
        <v>4</v>
      </c>
      <c r="R424" s="74">
        <f t="shared" si="14"/>
        <v>4</v>
      </c>
      <c r="S424" s="108">
        <v>4.3999999999999997E-2</v>
      </c>
      <c r="T424" s="108"/>
      <c r="U424" s="108">
        <v>0</v>
      </c>
      <c r="V424" s="108">
        <v>4.3999999999999997E-2</v>
      </c>
      <c r="W424" s="108">
        <v>0</v>
      </c>
      <c r="X424" s="102">
        <v>4.3999999999999997E-2</v>
      </c>
      <c r="Y424" s="114"/>
    </row>
    <row r="425" spans="1:25" ht="30" customHeight="1">
      <c r="A425" s="98" t="s">
        <v>254</v>
      </c>
      <c r="B425" s="98" t="s">
        <v>255</v>
      </c>
      <c r="C425" s="98" t="s">
        <v>255</v>
      </c>
      <c r="D425" s="98" t="s">
        <v>352</v>
      </c>
      <c r="E425" s="98" t="s">
        <v>1506</v>
      </c>
      <c r="F425" s="98" t="s">
        <v>501</v>
      </c>
      <c r="G425" s="98" t="s">
        <v>180</v>
      </c>
      <c r="H425" s="98" t="s">
        <v>36</v>
      </c>
      <c r="I425" s="98" t="s">
        <v>37</v>
      </c>
      <c r="K425" s="115">
        <v>41730</v>
      </c>
      <c r="L425" s="115" t="s">
        <v>177</v>
      </c>
      <c r="M425" s="100">
        <v>3</v>
      </c>
      <c r="N425" s="74">
        <f t="shared" si="13"/>
        <v>3</v>
      </c>
      <c r="O425" s="115">
        <v>42094</v>
      </c>
      <c r="P425" s="118" t="s">
        <v>48</v>
      </c>
      <c r="Q425" s="100">
        <f>IF(P425="",1,(VLOOKUP(P425,LOOKUP!$A$16:$B$21,2,FALSE)))</f>
        <v>4</v>
      </c>
      <c r="R425" s="74">
        <f t="shared" si="14"/>
        <v>4</v>
      </c>
      <c r="S425" s="108">
        <v>0.05</v>
      </c>
      <c r="T425" s="108"/>
      <c r="U425" s="108">
        <v>0</v>
      </c>
      <c r="V425" s="108">
        <v>0.05</v>
      </c>
      <c r="W425" s="108">
        <v>0</v>
      </c>
      <c r="X425" s="102">
        <v>0.05</v>
      </c>
      <c r="Y425" s="114"/>
    </row>
    <row r="426" spans="1:25" ht="30" customHeight="1">
      <c r="A426" s="98" t="s">
        <v>254</v>
      </c>
      <c r="B426" s="98" t="s">
        <v>255</v>
      </c>
      <c r="C426" s="98" t="s">
        <v>255</v>
      </c>
      <c r="D426" s="98" t="s">
        <v>364</v>
      </c>
      <c r="E426" s="98" t="s">
        <v>1507</v>
      </c>
      <c r="F426" s="98" t="s">
        <v>506</v>
      </c>
      <c r="G426" s="98" t="s">
        <v>180</v>
      </c>
      <c r="H426" s="98" t="s">
        <v>36</v>
      </c>
      <c r="I426" s="98" t="s">
        <v>37</v>
      </c>
      <c r="K426" s="115">
        <v>41730</v>
      </c>
      <c r="L426" s="115" t="s">
        <v>174</v>
      </c>
      <c r="M426" s="100">
        <v>2</v>
      </c>
      <c r="N426" s="74">
        <f t="shared" si="13"/>
        <v>2</v>
      </c>
      <c r="O426" s="115">
        <v>42094</v>
      </c>
      <c r="P426" s="118" t="s">
        <v>48</v>
      </c>
      <c r="Q426" s="100">
        <f>IF(P426="",1,(VLOOKUP(P426,LOOKUP!$A$16:$B$21,2,FALSE)))</f>
        <v>4</v>
      </c>
      <c r="R426" s="74">
        <f t="shared" si="14"/>
        <v>4</v>
      </c>
      <c r="S426" s="108">
        <v>0.01</v>
      </c>
      <c r="T426" s="108"/>
      <c r="U426" s="108">
        <v>0</v>
      </c>
      <c r="V426" s="108">
        <v>0.01</v>
      </c>
      <c r="W426" s="108">
        <v>0</v>
      </c>
      <c r="X426" s="102">
        <v>0.01</v>
      </c>
      <c r="Y426" s="114"/>
    </row>
    <row r="427" spans="1:25" ht="30" customHeight="1">
      <c r="A427" s="98" t="s">
        <v>254</v>
      </c>
      <c r="B427" s="98" t="s">
        <v>255</v>
      </c>
      <c r="C427" s="98" t="s">
        <v>255</v>
      </c>
      <c r="D427" s="98" t="s">
        <v>357</v>
      </c>
      <c r="E427" s="98" t="s">
        <v>1508</v>
      </c>
      <c r="F427" s="98" t="s">
        <v>503</v>
      </c>
      <c r="G427" s="98" t="s">
        <v>180</v>
      </c>
      <c r="H427" s="98" t="s">
        <v>36</v>
      </c>
      <c r="I427" s="98" t="s">
        <v>37</v>
      </c>
      <c r="K427" s="115">
        <v>41730</v>
      </c>
      <c r="L427" s="115" t="s">
        <v>177</v>
      </c>
      <c r="M427" s="100">
        <v>3</v>
      </c>
      <c r="N427" s="74">
        <f t="shared" si="13"/>
        <v>3</v>
      </c>
      <c r="O427" s="115">
        <v>42094</v>
      </c>
      <c r="P427" s="118" t="s">
        <v>48</v>
      </c>
      <c r="Q427" s="100">
        <f>IF(P427="",1,(VLOOKUP(P427,LOOKUP!$A$16:$B$21,2,FALSE)))</f>
        <v>4</v>
      </c>
      <c r="R427" s="74">
        <f t="shared" si="14"/>
        <v>4</v>
      </c>
      <c r="S427" s="108">
        <v>0.05</v>
      </c>
      <c r="T427" s="108"/>
      <c r="U427" s="108">
        <v>0</v>
      </c>
      <c r="V427" s="108">
        <v>0.05</v>
      </c>
      <c r="W427" s="108">
        <v>0</v>
      </c>
      <c r="X427" s="102">
        <v>0.05</v>
      </c>
      <c r="Y427" s="114"/>
    </row>
    <row r="428" spans="1:25" ht="30" customHeight="1">
      <c r="A428" s="98" t="s">
        <v>254</v>
      </c>
      <c r="B428" s="98" t="s">
        <v>255</v>
      </c>
      <c r="C428" s="98" t="s">
        <v>255</v>
      </c>
      <c r="D428" s="98" t="s">
        <v>357</v>
      </c>
      <c r="E428" s="98" t="s">
        <v>1406</v>
      </c>
      <c r="F428" s="98" t="s">
        <v>503</v>
      </c>
      <c r="G428" s="98" t="s">
        <v>180</v>
      </c>
      <c r="H428" s="98" t="s">
        <v>36</v>
      </c>
      <c r="I428" s="98" t="s">
        <v>37</v>
      </c>
      <c r="K428" s="115">
        <v>41547</v>
      </c>
      <c r="L428" s="115" t="s">
        <v>177</v>
      </c>
      <c r="M428" s="100">
        <v>3</v>
      </c>
      <c r="N428" s="74">
        <f t="shared" si="13"/>
        <v>3</v>
      </c>
      <c r="O428" s="115">
        <v>41729</v>
      </c>
      <c r="P428" s="118" t="s">
        <v>48</v>
      </c>
      <c r="Q428" s="100">
        <f>IF(P428="",1,(VLOOKUP(P428,LOOKUP!$A$16:$B$21,2,FALSE)))</f>
        <v>4</v>
      </c>
      <c r="R428" s="74">
        <f t="shared" si="14"/>
        <v>4</v>
      </c>
      <c r="S428" s="108">
        <v>0.08</v>
      </c>
      <c r="T428" s="108"/>
      <c r="U428" s="108">
        <v>0.08</v>
      </c>
      <c r="V428" s="108">
        <v>0</v>
      </c>
      <c r="W428" s="108">
        <v>0</v>
      </c>
      <c r="X428" s="102">
        <v>0.08</v>
      </c>
      <c r="Y428" s="114"/>
    </row>
    <row r="429" spans="1:25" ht="30" customHeight="1">
      <c r="A429" s="98" t="s">
        <v>254</v>
      </c>
      <c r="B429" s="98" t="s">
        <v>255</v>
      </c>
      <c r="C429" s="98" t="s">
        <v>255</v>
      </c>
      <c r="D429" s="98" t="s">
        <v>365</v>
      </c>
      <c r="E429" s="98" t="s">
        <v>1399</v>
      </c>
      <c r="F429" s="98" t="s">
        <v>439</v>
      </c>
      <c r="G429" s="98" t="s">
        <v>183</v>
      </c>
      <c r="H429" s="98" t="s">
        <v>36</v>
      </c>
      <c r="I429" s="98" t="s">
        <v>37</v>
      </c>
      <c r="K429" s="115">
        <v>41547</v>
      </c>
      <c r="L429" s="115" t="s">
        <v>177</v>
      </c>
      <c r="M429" s="100">
        <v>3</v>
      </c>
      <c r="N429" s="74">
        <f t="shared" si="13"/>
        <v>3</v>
      </c>
      <c r="O429" s="115">
        <v>41729</v>
      </c>
      <c r="P429" s="118" t="s">
        <v>48</v>
      </c>
      <c r="Q429" s="100">
        <f>IF(P429="",1,(VLOOKUP(P429,LOOKUP!$A$16:$B$21,2,FALSE)))</f>
        <v>4</v>
      </c>
      <c r="R429" s="74">
        <f t="shared" si="14"/>
        <v>4</v>
      </c>
      <c r="S429" s="108">
        <v>0.16</v>
      </c>
      <c r="T429" s="108"/>
      <c r="U429" s="108">
        <v>0.16</v>
      </c>
      <c r="V429" s="108">
        <v>0</v>
      </c>
      <c r="W429" s="108">
        <v>0</v>
      </c>
      <c r="X429" s="102">
        <v>0.16</v>
      </c>
      <c r="Y429" s="114"/>
    </row>
    <row r="430" spans="1:25" ht="30" customHeight="1">
      <c r="A430" s="98" t="s">
        <v>254</v>
      </c>
      <c r="B430" s="98" t="s">
        <v>255</v>
      </c>
      <c r="C430" s="98" t="s">
        <v>255</v>
      </c>
      <c r="D430" s="98" t="s">
        <v>366</v>
      </c>
      <c r="E430" s="98" t="s">
        <v>1400</v>
      </c>
      <c r="F430" s="98" t="s">
        <v>507</v>
      </c>
      <c r="G430" s="98" t="s">
        <v>35</v>
      </c>
      <c r="H430" s="98" t="s">
        <v>36</v>
      </c>
      <c r="I430" s="98" t="s">
        <v>37</v>
      </c>
      <c r="K430" s="115">
        <v>41547</v>
      </c>
      <c r="L430" s="115" t="s">
        <v>177</v>
      </c>
      <c r="M430" s="100">
        <v>3</v>
      </c>
      <c r="N430" s="74">
        <f t="shared" si="13"/>
        <v>3</v>
      </c>
      <c r="O430" s="115">
        <v>41729</v>
      </c>
      <c r="P430" s="118" t="s">
        <v>48</v>
      </c>
      <c r="Q430" s="100">
        <f>IF(P430="",1,(VLOOKUP(P430,LOOKUP!$A$16:$B$21,2,FALSE)))</f>
        <v>4</v>
      </c>
      <c r="R430" s="74">
        <f t="shared" si="14"/>
        <v>4</v>
      </c>
      <c r="S430" s="108">
        <v>0.15</v>
      </c>
      <c r="T430" s="108"/>
      <c r="U430" s="108">
        <v>0.15</v>
      </c>
      <c r="V430" s="108">
        <v>0</v>
      </c>
      <c r="W430" s="108">
        <v>0</v>
      </c>
      <c r="X430" s="102">
        <v>0.15</v>
      </c>
      <c r="Y430" s="114"/>
    </row>
    <row r="431" spans="1:25" ht="30" customHeight="1">
      <c r="A431" s="98" t="s">
        <v>254</v>
      </c>
      <c r="B431" s="98" t="s">
        <v>255</v>
      </c>
      <c r="C431" s="98" t="s">
        <v>255</v>
      </c>
      <c r="D431" s="98" t="s">
        <v>367</v>
      </c>
      <c r="E431" s="98" t="s">
        <v>1509</v>
      </c>
      <c r="F431" s="98" t="s">
        <v>508</v>
      </c>
      <c r="G431" s="98" t="s">
        <v>35</v>
      </c>
      <c r="H431" s="98" t="s">
        <v>36</v>
      </c>
      <c r="I431" s="98" t="s">
        <v>37</v>
      </c>
      <c r="K431" s="115">
        <v>41547</v>
      </c>
      <c r="L431" s="115" t="s">
        <v>177</v>
      </c>
      <c r="M431" s="100">
        <v>3</v>
      </c>
      <c r="N431" s="74">
        <f t="shared" si="13"/>
        <v>3</v>
      </c>
      <c r="O431" s="115">
        <v>41729</v>
      </c>
      <c r="P431" s="118" t="s">
        <v>48</v>
      </c>
      <c r="Q431" s="100">
        <f>IF(P431="",1,(VLOOKUP(P431,LOOKUP!$A$16:$B$21,2,FALSE)))</f>
        <v>4</v>
      </c>
      <c r="R431" s="74">
        <f t="shared" si="14"/>
        <v>4</v>
      </c>
      <c r="S431" s="108">
        <v>0.3</v>
      </c>
      <c r="T431" s="108"/>
      <c r="U431" s="108">
        <v>0.3</v>
      </c>
      <c r="V431" s="108">
        <v>0</v>
      </c>
      <c r="W431" s="108">
        <v>0</v>
      </c>
      <c r="X431" s="102">
        <v>0.3</v>
      </c>
      <c r="Y431" s="114"/>
    </row>
    <row r="432" spans="1:25" ht="30" customHeight="1">
      <c r="A432" s="98" t="s">
        <v>254</v>
      </c>
      <c r="B432" s="98" t="s">
        <v>255</v>
      </c>
      <c r="C432" s="98" t="s">
        <v>255</v>
      </c>
      <c r="D432" s="98" t="s">
        <v>273</v>
      </c>
      <c r="E432" s="98" t="s">
        <v>1510</v>
      </c>
      <c r="F432" s="98" t="s">
        <v>39</v>
      </c>
      <c r="G432" s="98" t="s">
        <v>35</v>
      </c>
      <c r="H432" s="98" t="s">
        <v>36</v>
      </c>
      <c r="I432" s="98" t="s">
        <v>37</v>
      </c>
      <c r="K432" s="115">
        <v>41547</v>
      </c>
      <c r="L432" s="115" t="s">
        <v>177</v>
      </c>
      <c r="M432" s="100">
        <v>3</v>
      </c>
      <c r="N432" s="74">
        <f t="shared" si="13"/>
        <v>3</v>
      </c>
      <c r="O432" s="115">
        <v>41729</v>
      </c>
      <c r="P432" s="118" t="s">
        <v>48</v>
      </c>
      <c r="Q432" s="100">
        <f>IF(P432="",1,(VLOOKUP(P432,LOOKUP!$A$16:$B$21,2,FALSE)))</f>
        <v>4</v>
      </c>
      <c r="R432" s="74">
        <f t="shared" si="14"/>
        <v>4</v>
      </c>
      <c r="S432" s="108">
        <v>0.2</v>
      </c>
      <c r="T432" s="108"/>
      <c r="U432" s="108">
        <v>0.2</v>
      </c>
      <c r="V432" s="108">
        <v>0</v>
      </c>
      <c r="W432" s="108">
        <v>0</v>
      </c>
      <c r="X432" s="102">
        <v>0.2</v>
      </c>
      <c r="Y432" s="114"/>
    </row>
    <row r="433" spans="1:25" ht="30" customHeight="1">
      <c r="A433" s="98" t="s">
        <v>254</v>
      </c>
      <c r="B433" s="98" t="s">
        <v>255</v>
      </c>
      <c r="C433" s="98" t="s">
        <v>255</v>
      </c>
      <c r="D433" s="98" t="s">
        <v>368</v>
      </c>
      <c r="E433" s="98" t="s">
        <v>1511</v>
      </c>
      <c r="F433" s="98" t="s">
        <v>509</v>
      </c>
      <c r="G433" s="98" t="s">
        <v>35</v>
      </c>
      <c r="H433" s="98" t="s">
        <v>36</v>
      </c>
      <c r="I433" s="98" t="s">
        <v>37</v>
      </c>
      <c r="K433" s="115">
        <v>41547</v>
      </c>
      <c r="L433" s="115" t="s">
        <v>177</v>
      </c>
      <c r="M433" s="100">
        <v>3</v>
      </c>
      <c r="N433" s="74">
        <f t="shared" si="13"/>
        <v>3</v>
      </c>
      <c r="O433" s="115">
        <v>41729</v>
      </c>
      <c r="P433" s="118" t="s">
        <v>48</v>
      </c>
      <c r="Q433" s="100">
        <f>IF(P433="",1,(VLOOKUP(P433,LOOKUP!$A$16:$B$21,2,FALSE)))</f>
        <v>4</v>
      </c>
      <c r="R433" s="74">
        <f t="shared" si="14"/>
        <v>4</v>
      </c>
      <c r="S433" s="108">
        <v>0.2</v>
      </c>
      <c r="T433" s="108"/>
      <c r="U433" s="108">
        <v>0.2</v>
      </c>
      <c r="V433" s="108">
        <v>0</v>
      </c>
      <c r="W433" s="108">
        <v>0</v>
      </c>
      <c r="X433" s="102">
        <v>0.2</v>
      </c>
      <c r="Y433" s="114"/>
    </row>
    <row r="434" spans="1:25" ht="30" customHeight="1">
      <c r="A434" s="98" t="s">
        <v>254</v>
      </c>
      <c r="B434" s="98" t="s">
        <v>255</v>
      </c>
      <c r="C434" s="98" t="s">
        <v>255</v>
      </c>
      <c r="D434" s="98" t="s">
        <v>369</v>
      </c>
      <c r="E434" s="98" t="s">
        <v>1396</v>
      </c>
      <c r="F434" s="98" t="s">
        <v>510</v>
      </c>
      <c r="G434" s="98" t="s">
        <v>35</v>
      </c>
      <c r="H434" s="98" t="s">
        <v>36</v>
      </c>
      <c r="I434" s="98" t="s">
        <v>37</v>
      </c>
      <c r="K434" s="115">
        <v>41547</v>
      </c>
      <c r="L434" s="115" t="s">
        <v>177</v>
      </c>
      <c r="M434" s="100">
        <v>3</v>
      </c>
      <c r="N434" s="74">
        <f t="shared" si="13"/>
        <v>3</v>
      </c>
      <c r="O434" s="115">
        <v>41729</v>
      </c>
      <c r="P434" s="118" t="s">
        <v>48</v>
      </c>
      <c r="Q434" s="100">
        <f>IF(P434="",1,(VLOOKUP(P434,LOOKUP!$A$16:$B$21,2,FALSE)))</f>
        <v>4</v>
      </c>
      <c r="R434" s="74">
        <f t="shared" si="14"/>
        <v>4</v>
      </c>
      <c r="S434" s="108">
        <v>0.17499999999999999</v>
      </c>
      <c r="T434" s="108"/>
      <c r="U434" s="108">
        <v>0.17499999999999999</v>
      </c>
      <c r="V434" s="108">
        <v>0</v>
      </c>
      <c r="W434" s="108">
        <v>0</v>
      </c>
      <c r="X434" s="102">
        <v>0.17499999999999999</v>
      </c>
      <c r="Y434" s="114"/>
    </row>
    <row r="435" spans="1:25" ht="30" customHeight="1">
      <c r="A435" s="98" t="s">
        <v>254</v>
      </c>
      <c r="B435" s="98" t="s">
        <v>255</v>
      </c>
      <c r="C435" s="98" t="s">
        <v>255</v>
      </c>
      <c r="D435" s="98" t="s">
        <v>370</v>
      </c>
      <c r="E435" s="98" t="s">
        <v>1512</v>
      </c>
      <c r="F435" s="98" t="s">
        <v>34</v>
      </c>
      <c r="G435" s="98" t="s">
        <v>35</v>
      </c>
      <c r="H435" s="98" t="s">
        <v>36</v>
      </c>
      <c r="I435" s="98" t="s">
        <v>37</v>
      </c>
      <c r="K435" s="115">
        <v>41547</v>
      </c>
      <c r="L435" s="115" t="s">
        <v>177</v>
      </c>
      <c r="M435" s="100">
        <v>3</v>
      </c>
      <c r="N435" s="74">
        <f t="shared" si="13"/>
        <v>3</v>
      </c>
      <c r="O435" s="115">
        <v>41729</v>
      </c>
      <c r="P435" s="118" t="s">
        <v>48</v>
      </c>
      <c r="Q435" s="100">
        <f>IF(P435="",1,(VLOOKUP(P435,LOOKUP!$A$16:$B$21,2,FALSE)))</f>
        <v>4</v>
      </c>
      <c r="R435" s="74">
        <f t="shared" si="14"/>
        <v>4</v>
      </c>
      <c r="S435" s="108">
        <v>7.4999999999999997E-2</v>
      </c>
      <c r="T435" s="108"/>
      <c r="U435" s="108">
        <v>7.4999999999999997E-2</v>
      </c>
      <c r="V435" s="108">
        <v>0</v>
      </c>
      <c r="W435" s="108">
        <v>0</v>
      </c>
      <c r="X435" s="102">
        <v>7.4999999999999997E-2</v>
      </c>
      <c r="Y435" s="114"/>
    </row>
    <row r="436" spans="1:25" ht="30" customHeight="1">
      <c r="A436" s="98" t="s">
        <v>254</v>
      </c>
      <c r="B436" s="98" t="s">
        <v>255</v>
      </c>
      <c r="C436" s="98" t="s">
        <v>255</v>
      </c>
      <c r="D436" s="98" t="s">
        <v>371</v>
      </c>
      <c r="E436" s="98" t="s">
        <v>1513</v>
      </c>
      <c r="F436" s="98" t="s">
        <v>511</v>
      </c>
      <c r="G436" s="98" t="s">
        <v>35</v>
      </c>
      <c r="H436" s="98" t="s">
        <v>36</v>
      </c>
      <c r="I436" s="98" t="s">
        <v>37</v>
      </c>
      <c r="K436" s="115">
        <v>41547</v>
      </c>
      <c r="L436" s="115" t="s">
        <v>177</v>
      </c>
      <c r="M436" s="100">
        <v>3</v>
      </c>
      <c r="N436" s="74">
        <f t="shared" si="13"/>
        <v>3</v>
      </c>
      <c r="O436" s="115">
        <v>41729</v>
      </c>
      <c r="P436" s="118" t="s">
        <v>48</v>
      </c>
      <c r="Q436" s="100">
        <f>IF(P436="",1,(VLOOKUP(P436,LOOKUP!$A$16:$B$21,2,FALSE)))</f>
        <v>4</v>
      </c>
      <c r="R436" s="74">
        <f t="shared" si="14"/>
        <v>4</v>
      </c>
      <c r="S436" s="108">
        <v>1</v>
      </c>
      <c r="T436" s="108"/>
      <c r="U436" s="108">
        <v>1</v>
      </c>
      <c r="V436" s="108">
        <v>0</v>
      </c>
      <c r="W436" s="108">
        <v>0</v>
      </c>
      <c r="X436" s="102">
        <v>1</v>
      </c>
      <c r="Y436" s="114"/>
    </row>
    <row r="437" spans="1:25" ht="30" customHeight="1">
      <c r="A437" s="98" t="s">
        <v>254</v>
      </c>
      <c r="B437" s="98" t="s">
        <v>255</v>
      </c>
      <c r="C437" s="98" t="s">
        <v>255</v>
      </c>
      <c r="D437" s="98" t="s">
        <v>370</v>
      </c>
      <c r="E437" s="98" t="s">
        <v>1514</v>
      </c>
      <c r="F437" s="98" t="s">
        <v>34</v>
      </c>
      <c r="G437" s="98" t="s">
        <v>35</v>
      </c>
      <c r="H437" s="98" t="s">
        <v>36</v>
      </c>
      <c r="I437" s="98" t="s">
        <v>37</v>
      </c>
      <c r="K437" s="115">
        <v>41547</v>
      </c>
      <c r="L437" s="115" t="s">
        <v>177</v>
      </c>
      <c r="M437" s="100">
        <v>3</v>
      </c>
      <c r="N437" s="74">
        <f t="shared" si="13"/>
        <v>3</v>
      </c>
      <c r="O437" s="115">
        <v>41729</v>
      </c>
      <c r="P437" s="118" t="s">
        <v>48</v>
      </c>
      <c r="Q437" s="100">
        <f>IF(P437="",1,(VLOOKUP(P437,LOOKUP!$A$16:$B$21,2,FALSE)))</f>
        <v>4</v>
      </c>
      <c r="R437" s="74">
        <f t="shared" si="14"/>
        <v>4</v>
      </c>
      <c r="S437" s="108">
        <v>0.25</v>
      </c>
      <c r="T437" s="108"/>
      <c r="U437" s="108">
        <v>0.25</v>
      </c>
      <c r="V437" s="108">
        <v>0</v>
      </c>
      <c r="W437" s="108">
        <v>0</v>
      </c>
      <c r="X437" s="102">
        <v>0.25</v>
      </c>
      <c r="Y437" s="114"/>
    </row>
    <row r="438" spans="1:25" ht="30" customHeight="1">
      <c r="A438" s="98" t="s">
        <v>254</v>
      </c>
      <c r="B438" s="98" t="s">
        <v>255</v>
      </c>
      <c r="C438" s="98" t="s">
        <v>255</v>
      </c>
      <c r="D438" s="98" t="s">
        <v>370</v>
      </c>
      <c r="E438" s="98" t="s">
        <v>1515</v>
      </c>
      <c r="F438" s="98" t="s">
        <v>34</v>
      </c>
      <c r="G438" s="98" t="s">
        <v>35</v>
      </c>
      <c r="H438" s="98" t="s">
        <v>36</v>
      </c>
      <c r="I438" s="98" t="s">
        <v>37</v>
      </c>
      <c r="K438" s="115">
        <v>41547</v>
      </c>
      <c r="L438" s="115" t="s">
        <v>177</v>
      </c>
      <c r="M438" s="100">
        <v>3</v>
      </c>
      <c r="N438" s="74">
        <f t="shared" si="13"/>
        <v>3</v>
      </c>
      <c r="O438" s="115">
        <v>41729</v>
      </c>
      <c r="P438" s="118" t="s">
        <v>48</v>
      </c>
      <c r="Q438" s="100">
        <f>IF(P438="",1,(VLOOKUP(P438,LOOKUP!$A$16:$B$21,2,FALSE)))</f>
        <v>4</v>
      </c>
      <c r="R438" s="74">
        <f t="shared" si="14"/>
        <v>4</v>
      </c>
      <c r="S438" s="108">
        <v>0.35</v>
      </c>
      <c r="T438" s="108"/>
      <c r="U438" s="108">
        <v>0.35</v>
      </c>
      <c r="V438" s="108">
        <v>0</v>
      </c>
      <c r="W438" s="108">
        <v>0</v>
      </c>
      <c r="X438" s="102">
        <v>0.35</v>
      </c>
      <c r="Y438" s="114"/>
    </row>
    <row r="439" spans="1:25" ht="30" customHeight="1">
      <c r="A439" s="98" t="s">
        <v>254</v>
      </c>
      <c r="B439" s="98" t="s">
        <v>255</v>
      </c>
      <c r="C439" s="98" t="s">
        <v>255</v>
      </c>
      <c r="D439" s="98" t="s">
        <v>370</v>
      </c>
      <c r="E439" s="98" t="s">
        <v>1516</v>
      </c>
      <c r="F439" s="98" t="s">
        <v>34</v>
      </c>
      <c r="G439" s="98" t="s">
        <v>35</v>
      </c>
      <c r="H439" s="98" t="s">
        <v>36</v>
      </c>
      <c r="I439" s="98" t="s">
        <v>37</v>
      </c>
      <c r="K439" s="115">
        <v>41547</v>
      </c>
      <c r="L439" s="115" t="s">
        <v>177</v>
      </c>
      <c r="M439" s="100">
        <v>3</v>
      </c>
      <c r="N439" s="74">
        <f t="shared" si="13"/>
        <v>3</v>
      </c>
      <c r="O439" s="115">
        <v>41729</v>
      </c>
      <c r="P439" s="118" t="s">
        <v>48</v>
      </c>
      <c r="Q439" s="100">
        <f>IF(P439="",1,(VLOOKUP(P439,LOOKUP!$A$16:$B$21,2,FALSE)))</f>
        <v>4</v>
      </c>
      <c r="R439" s="74">
        <f t="shared" si="14"/>
        <v>4</v>
      </c>
      <c r="S439" s="108">
        <v>0.1</v>
      </c>
      <c r="T439" s="108"/>
      <c r="U439" s="108">
        <v>0.1</v>
      </c>
      <c r="V439" s="108">
        <v>0</v>
      </c>
      <c r="W439" s="108">
        <v>0</v>
      </c>
      <c r="X439" s="102">
        <v>0.1</v>
      </c>
      <c r="Y439" s="114"/>
    </row>
    <row r="440" spans="1:25" ht="30" customHeight="1">
      <c r="A440" s="98" t="s">
        <v>254</v>
      </c>
      <c r="B440" s="98" t="s">
        <v>255</v>
      </c>
      <c r="C440" s="98" t="s">
        <v>255</v>
      </c>
      <c r="D440" s="98" t="s">
        <v>370</v>
      </c>
      <c r="E440" s="98" t="s">
        <v>1399</v>
      </c>
      <c r="F440" s="98" t="s">
        <v>34</v>
      </c>
      <c r="G440" s="98" t="s">
        <v>35</v>
      </c>
      <c r="H440" s="98" t="s">
        <v>36</v>
      </c>
      <c r="I440" s="98" t="s">
        <v>37</v>
      </c>
      <c r="K440" s="115">
        <v>41547</v>
      </c>
      <c r="L440" s="115" t="s">
        <v>177</v>
      </c>
      <c r="M440" s="100">
        <v>3</v>
      </c>
      <c r="N440" s="74">
        <f t="shared" si="13"/>
        <v>3</v>
      </c>
      <c r="O440" s="115">
        <v>41729</v>
      </c>
      <c r="P440" s="118" t="s">
        <v>48</v>
      </c>
      <c r="Q440" s="100">
        <f>IF(P440="",1,(VLOOKUP(P440,LOOKUP!$A$16:$B$21,2,FALSE)))</f>
        <v>4</v>
      </c>
      <c r="R440" s="74">
        <f t="shared" si="14"/>
        <v>4</v>
      </c>
      <c r="S440" s="108">
        <v>0.2</v>
      </c>
      <c r="T440" s="108"/>
      <c r="U440" s="108">
        <v>0.2</v>
      </c>
      <c r="V440" s="108">
        <v>0</v>
      </c>
      <c r="W440" s="108">
        <v>0</v>
      </c>
      <c r="X440" s="102">
        <v>0.2</v>
      </c>
      <c r="Y440" s="114"/>
    </row>
    <row r="441" spans="1:25" ht="30" customHeight="1">
      <c r="A441" s="98" t="s">
        <v>254</v>
      </c>
      <c r="B441" s="98" t="s">
        <v>255</v>
      </c>
      <c r="C441" s="98" t="s">
        <v>255</v>
      </c>
      <c r="D441" s="98" t="s">
        <v>367</v>
      </c>
      <c r="E441" s="98" t="s">
        <v>1468</v>
      </c>
      <c r="F441" s="98" t="s">
        <v>508</v>
      </c>
      <c r="G441" s="98" t="s">
        <v>35</v>
      </c>
      <c r="H441" s="98" t="s">
        <v>36</v>
      </c>
      <c r="I441" s="98" t="s">
        <v>37</v>
      </c>
      <c r="K441" s="115">
        <v>41547</v>
      </c>
      <c r="L441" s="115" t="s">
        <v>177</v>
      </c>
      <c r="M441" s="100">
        <v>3</v>
      </c>
      <c r="N441" s="74">
        <f t="shared" si="13"/>
        <v>3</v>
      </c>
      <c r="O441" s="115">
        <v>41729</v>
      </c>
      <c r="P441" s="118" t="s">
        <v>48</v>
      </c>
      <c r="Q441" s="100">
        <f>IF(P441="",1,(VLOOKUP(P441,LOOKUP!$A$16:$B$21,2,FALSE)))</f>
        <v>4</v>
      </c>
      <c r="R441" s="74">
        <f t="shared" si="14"/>
        <v>4</v>
      </c>
      <c r="S441" s="108">
        <v>0.23</v>
      </c>
      <c r="T441" s="108"/>
      <c r="U441" s="108">
        <v>0.23</v>
      </c>
      <c r="V441" s="108">
        <v>0</v>
      </c>
      <c r="W441" s="108">
        <v>0</v>
      </c>
      <c r="X441" s="102">
        <v>0.23</v>
      </c>
      <c r="Y441" s="114"/>
    </row>
    <row r="442" spans="1:25" ht="30" customHeight="1">
      <c r="A442" s="98" t="s">
        <v>254</v>
      </c>
      <c r="B442" s="98" t="s">
        <v>255</v>
      </c>
      <c r="C442" s="98" t="s">
        <v>255</v>
      </c>
      <c r="D442" s="98" t="s">
        <v>372</v>
      </c>
      <c r="E442" s="98" t="s">
        <v>1490</v>
      </c>
      <c r="F442" s="98" t="s">
        <v>512</v>
      </c>
      <c r="G442" s="98" t="s">
        <v>35</v>
      </c>
      <c r="H442" s="98" t="s">
        <v>36</v>
      </c>
      <c r="I442" s="98" t="s">
        <v>37</v>
      </c>
      <c r="K442" s="115">
        <v>41547</v>
      </c>
      <c r="L442" s="115" t="s">
        <v>177</v>
      </c>
      <c r="M442" s="100">
        <v>3</v>
      </c>
      <c r="N442" s="74">
        <f t="shared" si="13"/>
        <v>3</v>
      </c>
      <c r="O442" s="115">
        <v>41729</v>
      </c>
      <c r="P442" s="118" t="s">
        <v>48</v>
      </c>
      <c r="Q442" s="100">
        <f>IF(P442="",1,(VLOOKUP(P442,LOOKUP!$A$16:$B$21,2,FALSE)))</f>
        <v>4</v>
      </c>
      <c r="R442" s="74">
        <f t="shared" si="14"/>
        <v>4</v>
      </c>
      <c r="S442" s="108">
        <v>0.75</v>
      </c>
      <c r="T442" s="108"/>
      <c r="U442" s="108">
        <v>0.75</v>
      </c>
      <c r="V442" s="108">
        <v>0</v>
      </c>
      <c r="W442" s="108">
        <v>0</v>
      </c>
      <c r="X442" s="102">
        <v>0.75</v>
      </c>
      <c r="Y442" s="114"/>
    </row>
    <row r="443" spans="1:25" ht="30" customHeight="1">
      <c r="A443" s="98" t="s">
        <v>254</v>
      </c>
      <c r="B443" s="98" t="s">
        <v>255</v>
      </c>
      <c r="C443" s="98" t="s">
        <v>255</v>
      </c>
      <c r="D443" s="98" t="s">
        <v>373</v>
      </c>
      <c r="E443" s="98" t="s">
        <v>1517</v>
      </c>
      <c r="F443" s="98" t="s">
        <v>513</v>
      </c>
      <c r="G443" s="98" t="s">
        <v>35</v>
      </c>
      <c r="H443" s="98" t="s">
        <v>36</v>
      </c>
      <c r="I443" s="98" t="s">
        <v>37</v>
      </c>
      <c r="K443" s="115">
        <v>41730</v>
      </c>
      <c r="L443" s="115" t="s">
        <v>174</v>
      </c>
      <c r="M443" s="100">
        <v>2</v>
      </c>
      <c r="N443" s="74">
        <f t="shared" si="13"/>
        <v>2</v>
      </c>
      <c r="O443" s="115">
        <v>42094</v>
      </c>
      <c r="P443" s="118" t="s">
        <v>48</v>
      </c>
      <c r="Q443" s="100">
        <f>IF(P443="",1,(VLOOKUP(P443,LOOKUP!$A$16:$B$21,2,FALSE)))</f>
        <v>4</v>
      </c>
      <c r="R443" s="74">
        <f t="shared" si="14"/>
        <v>4</v>
      </c>
      <c r="S443" s="108">
        <v>0.2</v>
      </c>
      <c r="T443" s="108"/>
      <c r="U443" s="108">
        <v>0</v>
      </c>
      <c r="V443" s="108">
        <v>0.2</v>
      </c>
      <c r="W443" s="108">
        <v>0</v>
      </c>
      <c r="X443" s="102">
        <v>0.2</v>
      </c>
      <c r="Y443" s="114"/>
    </row>
    <row r="444" spans="1:25" ht="30" customHeight="1">
      <c r="A444" s="98" t="s">
        <v>254</v>
      </c>
      <c r="B444" s="98" t="s">
        <v>255</v>
      </c>
      <c r="C444" s="98" t="s">
        <v>255</v>
      </c>
      <c r="D444" s="98" t="s">
        <v>374</v>
      </c>
      <c r="E444" s="98" t="s">
        <v>1518</v>
      </c>
      <c r="F444" s="98" t="s">
        <v>445</v>
      </c>
      <c r="G444" s="98" t="s">
        <v>35</v>
      </c>
      <c r="H444" s="98" t="s">
        <v>36</v>
      </c>
      <c r="I444" s="98" t="s">
        <v>37</v>
      </c>
      <c r="K444" s="115">
        <v>41730</v>
      </c>
      <c r="L444" s="115" t="s">
        <v>174</v>
      </c>
      <c r="M444" s="100">
        <v>2</v>
      </c>
      <c r="N444" s="74">
        <f t="shared" si="13"/>
        <v>2</v>
      </c>
      <c r="O444" s="115">
        <v>42094</v>
      </c>
      <c r="P444" s="118" t="s">
        <v>48</v>
      </c>
      <c r="Q444" s="100">
        <f>IF(P444="",1,(VLOOKUP(P444,LOOKUP!$A$16:$B$21,2,FALSE)))</f>
        <v>4</v>
      </c>
      <c r="R444" s="74">
        <f t="shared" si="14"/>
        <v>4</v>
      </c>
      <c r="S444" s="108">
        <v>0.48</v>
      </c>
      <c r="T444" s="108"/>
      <c r="U444" s="108">
        <v>0</v>
      </c>
      <c r="V444" s="108">
        <v>0.24</v>
      </c>
      <c r="W444" s="108">
        <v>0.24</v>
      </c>
      <c r="X444" s="102">
        <v>0.48</v>
      </c>
      <c r="Y444" s="114"/>
    </row>
    <row r="445" spans="1:25" ht="30" customHeight="1">
      <c r="A445" s="98" t="s">
        <v>254</v>
      </c>
      <c r="B445" s="98" t="s">
        <v>255</v>
      </c>
      <c r="C445" s="98" t="s">
        <v>255</v>
      </c>
      <c r="D445" s="98" t="s">
        <v>375</v>
      </c>
      <c r="E445" s="98" t="s">
        <v>1490</v>
      </c>
      <c r="F445" s="98" t="s">
        <v>421</v>
      </c>
      <c r="G445" s="98" t="s">
        <v>35</v>
      </c>
      <c r="H445" s="98" t="s">
        <v>36</v>
      </c>
      <c r="I445" s="98" t="s">
        <v>37</v>
      </c>
      <c r="K445" s="115">
        <v>41730</v>
      </c>
      <c r="L445" s="115" t="s">
        <v>174</v>
      </c>
      <c r="M445" s="100">
        <v>2</v>
      </c>
      <c r="N445" s="74">
        <f t="shared" si="13"/>
        <v>2</v>
      </c>
      <c r="O445" s="115">
        <v>42094</v>
      </c>
      <c r="P445" s="118" t="s">
        <v>48</v>
      </c>
      <c r="Q445" s="100">
        <f>IF(P445="",1,(VLOOKUP(P445,LOOKUP!$A$16:$B$21,2,FALSE)))</f>
        <v>4</v>
      </c>
      <c r="R445" s="74">
        <f t="shared" si="14"/>
        <v>4</v>
      </c>
      <c r="S445" s="108">
        <v>0.5</v>
      </c>
      <c r="T445" s="108"/>
      <c r="U445" s="108">
        <v>0</v>
      </c>
      <c r="V445" s="108">
        <v>0.5</v>
      </c>
      <c r="W445" s="108">
        <v>0</v>
      </c>
      <c r="X445" s="102">
        <v>0.5</v>
      </c>
      <c r="Y445" s="114"/>
    </row>
    <row r="446" spans="1:25" ht="30" customHeight="1">
      <c r="A446" s="98" t="s">
        <v>254</v>
      </c>
      <c r="B446" s="98" t="s">
        <v>255</v>
      </c>
      <c r="C446" s="98" t="s">
        <v>255</v>
      </c>
      <c r="D446" s="98" t="s">
        <v>376</v>
      </c>
      <c r="E446" s="98" t="s">
        <v>1519</v>
      </c>
      <c r="F446" s="98" t="s">
        <v>508</v>
      </c>
      <c r="G446" s="98" t="s">
        <v>35</v>
      </c>
      <c r="H446" s="98" t="s">
        <v>36</v>
      </c>
      <c r="I446" s="98" t="s">
        <v>37</v>
      </c>
      <c r="K446" s="115">
        <v>41730</v>
      </c>
      <c r="L446" s="115" t="s">
        <v>174</v>
      </c>
      <c r="M446" s="100">
        <v>2</v>
      </c>
      <c r="N446" s="74">
        <f t="shared" si="13"/>
        <v>2</v>
      </c>
      <c r="O446" s="115">
        <v>42094</v>
      </c>
      <c r="P446" s="118" t="s">
        <v>48</v>
      </c>
      <c r="Q446" s="100">
        <f>IF(P446="",1,(VLOOKUP(P446,LOOKUP!$A$16:$B$21,2,FALSE)))</f>
        <v>4</v>
      </c>
      <c r="R446" s="74">
        <f t="shared" si="14"/>
        <v>4</v>
      </c>
      <c r="S446" s="108">
        <v>1</v>
      </c>
      <c r="T446" s="108"/>
      <c r="U446" s="108">
        <v>0</v>
      </c>
      <c r="V446" s="108">
        <v>1</v>
      </c>
      <c r="W446" s="108">
        <v>0</v>
      </c>
      <c r="X446" s="102">
        <v>1</v>
      </c>
      <c r="Y446" s="114"/>
    </row>
    <row r="447" spans="1:25" ht="30" customHeight="1">
      <c r="A447" s="98" t="s">
        <v>254</v>
      </c>
      <c r="B447" s="98" t="s">
        <v>255</v>
      </c>
      <c r="C447" s="98" t="s">
        <v>255</v>
      </c>
      <c r="D447" s="98" t="s">
        <v>377</v>
      </c>
      <c r="E447" s="98" t="s">
        <v>1396</v>
      </c>
      <c r="F447" s="98" t="s">
        <v>514</v>
      </c>
      <c r="G447" s="98" t="s">
        <v>35</v>
      </c>
      <c r="H447" s="98" t="s">
        <v>36</v>
      </c>
      <c r="I447" s="98" t="s">
        <v>37</v>
      </c>
      <c r="K447" s="115">
        <v>41730</v>
      </c>
      <c r="L447" s="115" t="s">
        <v>174</v>
      </c>
      <c r="M447" s="100">
        <v>2</v>
      </c>
      <c r="N447" s="74">
        <f t="shared" si="13"/>
        <v>2</v>
      </c>
      <c r="O447" s="115">
        <v>42094</v>
      </c>
      <c r="P447" s="118" t="s">
        <v>48</v>
      </c>
      <c r="Q447" s="100">
        <f>IF(P447="",1,(VLOOKUP(P447,LOOKUP!$A$16:$B$21,2,FALSE)))</f>
        <v>4</v>
      </c>
      <c r="R447" s="74">
        <f t="shared" si="14"/>
        <v>4</v>
      </c>
      <c r="S447" s="108">
        <v>0.25</v>
      </c>
      <c r="T447" s="108"/>
      <c r="U447" s="108">
        <v>0</v>
      </c>
      <c r="V447" s="108">
        <v>0.25</v>
      </c>
      <c r="W447" s="108">
        <v>0</v>
      </c>
      <c r="X447" s="102">
        <v>0.25</v>
      </c>
      <c r="Y447" s="114"/>
    </row>
    <row r="448" spans="1:25" ht="30" customHeight="1">
      <c r="A448" s="98" t="s">
        <v>254</v>
      </c>
      <c r="B448" s="98" t="s">
        <v>255</v>
      </c>
      <c r="C448" s="98" t="s">
        <v>255</v>
      </c>
      <c r="D448" s="98" t="s">
        <v>274</v>
      </c>
      <c r="E448" s="98" t="s">
        <v>1520</v>
      </c>
      <c r="F448" s="98" t="s">
        <v>451</v>
      </c>
      <c r="G448" s="98" t="s">
        <v>35</v>
      </c>
      <c r="H448" s="98" t="s">
        <v>36</v>
      </c>
      <c r="I448" s="98" t="s">
        <v>37</v>
      </c>
      <c r="K448" s="115">
        <v>41730</v>
      </c>
      <c r="L448" s="115" t="s">
        <v>177</v>
      </c>
      <c r="M448" s="100">
        <v>3</v>
      </c>
      <c r="N448" s="74">
        <f t="shared" si="13"/>
        <v>3</v>
      </c>
      <c r="O448" s="115">
        <v>42094</v>
      </c>
      <c r="P448" s="118" t="s">
        <v>48</v>
      </c>
      <c r="Q448" s="100">
        <f>IF(P448="",1,(VLOOKUP(P448,LOOKUP!$A$16:$B$21,2,FALSE)))</f>
        <v>4</v>
      </c>
      <c r="R448" s="74">
        <f t="shared" si="14"/>
        <v>4</v>
      </c>
      <c r="S448" s="108">
        <v>0.4</v>
      </c>
      <c r="T448" s="108"/>
      <c r="U448" s="108">
        <v>0</v>
      </c>
      <c r="V448" s="108">
        <v>0.4</v>
      </c>
      <c r="W448" s="108">
        <v>0</v>
      </c>
      <c r="X448" s="102">
        <v>0.4</v>
      </c>
      <c r="Y448" s="114"/>
    </row>
    <row r="449" spans="1:25" ht="30" customHeight="1">
      <c r="A449" s="98" t="s">
        <v>254</v>
      </c>
      <c r="B449" s="98" t="s">
        <v>255</v>
      </c>
      <c r="C449" s="98" t="s">
        <v>255</v>
      </c>
      <c r="D449" s="98" t="s">
        <v>378</v>
      </c>
      <c r="E449" s="98" t="s">
        <v>1396</v>
      </c>
      <c r="F449" s="98" t="s">
        <v>193</v>
      </c>
      <c r="G449" s="98" t="s">
        <v>35</v>
      </c>
      <c r="H449" s="98" t="s">
        <v>36</v>
      </c>
      <c r="I449" s="98" t="s">
        <v>37</v>
      </c>
      <c r="K449" s="115">
        <v>41730</v>
      </c>
      <c r="L449" s="115" t="s">
        <v>174</v>
      </c>
      <c r="M449" s="100">
        <v>2</v>
      </c>
      <c r="N449" s="74">
        <f t="shared" si="13"/>
        <v>2</v>
      </c>
      <c r="O449" s="115">
        <v>42094</v>
      </c>
      <c r="P449" s="118" t="s">
        <v>48</v>
      </c>
      <c r="Q449" s="100">
        <f>IF(P449="",1,(VLOOKUP(P449,LOOKUP!$A$16:$B$21,2,FALSE)))</f>
        <v>4</v>
      </c>
      <c r="R449" s="74">
        <f t="shared" si="14"/>
        <v>4</v>
      </c>
      <c r="S449" s="108">
        <v>0.2</v>
      </c>
      <c r="T449" s="108"/>
      <c r="U449" s="108">
        <v>0</v>
      </c>
      <c r="V449" s="108">
        <v>0.2</v>
      </c>
      <c r="W449" s="108">
        <v>0</v>
      </c>
      <c r="X449" s="102">
        <v>0.2</v>
      </c>
      <c r="Y449" s="114"/>
    </row>
    <row r="450" spans="1:25" ht="30" customHeight="1">
      <c r="A450" s="98" t="s">
        <v>254</v>
      </c>
      <c r="B450" s="98" t="s">
        <v>255</v>
      </c>
      <c r="C450" s="98" t="s">
        <v>255</v>
      </c>
      <c r="D450" s="98" t="s">
        <v>259</v>
      </c>
      <c r="E450" s="98" t="s">
        <v>1396</v>
      </c>
      <c r="F450" s="98" t="s">
        <v>445</v>
      </c>
      <c r="G450" s="98" t="s">
        <v>35</v>
      </c>
      <c r="H450" s="98" t="s">
        <v>36</v>
      </c>
      <c r="I450" s="98" t="s">
        <v>37</v>
      </c>
      <c r="K450" s="115">
        <v>41730</v>
      </c>
      <c r="L450" s="115" t="s">
        <v>177</v>
      </c>
      <c r="M450" s="100">
        <v>3</v>
      </c>
      <c r="N450" s="74">
        <f t="shared" si="13"/>
        <v>3</v>
      </c>
      <c r="O450" s="115">
        <v>42094</v>
      </c>
      <c r="P450" s="118" t="s">
        <v>48</v>
      </c>
      <c r="Q450" s="100">
        <f>IF(P450="",1,(VLOOKUP(P450,LOOKUP!$A$16:$B$21,2,FALSE)))</f>
        <v>4</v>
      </c>
      <c r="R450" s="74">
        <f t="shared" si="14"/>
        <v>4</v>
      </c>
      <c r="S450" s="108">
        <v>0.15</v>
      </c>
      <c r="T450" s="108"/>
      <c r="U450" s="108">
        <v>0</v>
      </c>
      <c r="V450" s="108">
        <v>0.15</v>
      </c>
      <c r="W450" s="108">
        <v>0</v>
      </c>
      <c r="X450" s="102">
        <v>0.15</v>
      </c>
      <c r="Y450" s="114"/>
    </row>
    <row r="451" spans="1:25" ht="30" customHeight="1">
      <c r="A451" s="98" t="s">
        <v>254</v>
      </c>
      <c r="B451" s="98" t="s">
        <v>255</v>
      </c>
      <c r="C451" s="98" t="s">
        <v>255</v>
      </c>
      <c r="D451" s="98" t="s">
        <v>379</v>
      </c>
      <c r="E451" s="98" t="s">
        <v>1466</v>
      </c>
      <c r="F451" s="98" t="s">
        <v>515</v>
      </c>
      <c r="G451" s="98" t="s">
        <v>35</v>
      </c>
      <c r="H451" s="98" t="s">
        <v>36</v>
      </c>
      <c r="I451" s="98" t="s">
        <v>37</v>
      </c>
      <c r="K451" s="115">
        <v>41730</v>
      </c>
      <c r="L451" s="115" t="s">
        <v>174</v>
      </c>
      <c r="M451" s="100">
        <v>2</v>
      </c>
      <c r="N451" s="74">
        <f t="shared" ref="N451:N514" si="15">M451</f>
        <v>2</v>
      </c>
      <c r="O451" s="115">
        <v>42094</v>
      </c>
      <c r="P451" s="118" t="s">
        <v>48</v>
      </c>
      <c r="Q451" s="100">
        <f>IF(P451="",1,(VLOOKUP(P451,LOOKUP!$A$16:$B$21,2,FALSE)))</f>
        <v>4</v>
      </c>
      <c r="R451" s="74">
        <f t="shared" si="14"/>
        <v>4</v>
      </c>
      <c r="S451" s="108">
        <v>0.3</v>
      </c>
      <c r="T451" s="108"/>
      <c r="U451" s="108">
        <v>0</v>
      </c>
      <c r="V451" s="108">
        <v>0.3</v>
      </c>
      <c r="W451" s="108">
        <v>0</v>
      </c>
      <c r="X451" s="102">
        <v>0.3</v>
      </c>
      <c r="Y451" s="114"/>
    </row>
    <row r="452" spans="1:25" ht="30" customHeight="1">
      <c r="A452" s="98" t="s">
        <v>254</v>
      </c>
      <c r="B452" s="98" t="s">
        <v>255</v>
      </c>
      <c r="C452" s="98" t="s">
        <v>255</v>
      </c>
      <c r="D452" s="98" t="s">
        <v>274</v>
      </c>
      <c r="E452" s="98" t="s">
        <v>1512</v>
      </c>
      <c r="F452" s="98" t="s">
        <v>451</v>
      </c>
      <c r="G452" s="98" t="s">
        <v>35</v>
      </c>
      <c r="H452" s="98" t="s">
        <v>36</v>
      </c>
      <c r="I452" s="98" t="s">
        <v>37</v>
      </c>
      <c r="K452" s="115">
        <v>41730</v>
      </c>
      <c r="L452" s="115" t="s">
        <v>177</v>
      </c>
      <c r="M452" s="100">
        <v>3</v>
      </c>
      <c r="N452" s="74">
        <f t="shared" si="15"/>
        <v>3</v>
      </c>
      <c r="O452" s="115">
        <v>42094</v>
      </c>
      <c r="P452" s="118" t="s">
        <v>48</v>
      </c>
      <c r="Q452" s="100">
        <f>IF(P452="",1,(VLOOKUP(P452,LOOKUP!$A$16:$B$21,2,FALSE)))</f>
        <v>4</v>
      </c>
      <c r="R452" s="74">
        <f t="shared" si="14"/>
        <v>4</v>
      </c>
      <c r="S452" s="108">
        <v>0.25</v>
      </c>
      <c r="T452" s="108"/>
      <c r="U452" s="108">
        <v>0</v>
      </c>
      <c r="V452" s="108">
        <v>0.25</v>
      </c>
      <c r="W452" s="108">
        <v>0</v>
      </c>
      <c r="X452" s="102">
        <v>0.25</v>
      </c>
      <c r="Y452" s="114"/>
    </row>
    <row r="453" spans="1:25" ht="30" customHeight="1">
      <c r="A453" s="98" t="s">
        <v>254</v>
      </c>
      <c r="B453" s="98" t="s">
        <v>255</v>
      </c>
      <c r="C453" s="98" t="s">
        <v>255</v>
      </c>
      <c r="D453" s="98" t="s">
        <v>273</v>
      </c>
      <c r="E453" s="98" t="s">
        <v>1521</v>
      </c>
      <c r="F453" s="98" t="s">
        <v>39</v>
      </c>
      <c r="G453" s="98" t="s">
        <v>35</v>
      </c>
      <c r="H453" s="98" t="s">
        <v>36</v>
      </c>
      <c r="I453" s="98" t="s">
        <v>37</v>
      </c>
      <c r="K453" s="115">
        <v>41730</v>
      </c>
      <c r="L453" s="115" t="s">
        <v>177</v>
      </c>
      <c r="M453" s="100">
        <v>3</v>
      </c>
      <c r="N453" s="74">
        <f t="shared" si="15"/>
        <v>3</v>
      </c>
      <c r="O453" s="115">
        <v>42094</v>
      </c>
      <c r="P453" s="118" t="s">
        <v>48</v>
      </c>
      <c r="Q453" s="100">
        <f>IF(P453="",1,(VLOOKUP(P453,LOOKUP!$A$16:$B$21,2,FALSE)))</f>
        <v>4</v>
      </c>
      <c r="R453" s="74">
        <f t="shared" si="14"/>
        <v>4</v>
      </c>
      <c r="S453" s="108">
        <v>2.258</v>
      </c>
      <c r="T453" s="108"/>
      <c r="U453" s="108">
        <v>0</v>
      </c>
      <c r="V453" s="108">
        <v>0.45800000000000002</v>
      </c>
      <c r="W453" s="108">
        <v>1.8</v>
      </c>
      <c r="X453" s="102">
        <v>2.258</v>
      </c>
      <c r="Y453" s="114"/>
    </row>
    <row r="454" spans="1:25" ht="30" customHeight="1">
      <c r="A454" s="98" t="s">
        <v>254</v>
      </c>
      <c r="B454" s="98" t="s">
        <v>255</v>
      </c>
      <c r="C454" s="98" t="s">
        <v>255</v>
      </c>
      <c r="D454" s="98" t="s">
        <v>372</v>
      </c>
      <c r="E454" s="98" t="s">
        <v>1522</v>
      </c>
      <c r="F454" s="98" t="s">
        <v>512</v>
      </c>
      <c r="G454" s="98" t="s">
        <v>35</v>
      </c>
      <c r="H454" s="98" t="s">
        <v>36</v>
      </c>
      <c r="I454" s="98" t="s">
        <v>37</v>
      </c>
      <c r="K454" s="115">
        <v>41730</v>
      </c>
      <c r="L454" s="115" t="s">
        <v>177</v>
      </c>
      <c r="M454" s="100">
        <v>3</v>
      </c>
      <c r="N454" s="74">
        <f t="shared" si="15"/>
        <v>3</v>
      </c>
      <c r="O454" s="115">
        <v>42094</v>
      </c>
      <c r="P454" s="118" t="s">
        <v>48</v>
      </c>
      <c r="Q454" s="100">
        <f>IF(P454="",1,(VLOOKUP(P454,LOOKUP!$A$16:$B$21,2,FALSE)))</f>
        <v>4</v>
      </c>
      <c r="R454" s="74">
        <f t="shared" si="14"/>
        <v>4</v>
      </c>
      <c r="S454" s="108">
        <v>2</v>
      </c>
      <c r="T454" s="108"/>
      <c r="U454" s="108">
        <v>0</v>
      </c>
      <c r="V454" s="108">
        <v>1</v>
      </c>
      <c r="W454" s="108">
        <v>1</v>
      </c>
      <c r="X454" s="102">
        <v>2</v>
      </c>
      <c r="Y454" s="114"/>
    </row>
    <row r="455" spans="1:25" ht="30" customHeight="1">
      <c r="A455" s="98" t="s">
        <v>254</v>
      </c>
      <c r="B455" s="98" t="s">
        <v>255</v>
      </c>
      <c r="C455" s="98" t="s">
        <v>255</v>
      </c>
      <c r="D455" s="98" t="s">
        <v>260</v>
      </c>
      <c r="E455" s="98" t="s">
        <v>1523</v>
      </c>
      <c r="F455" s="98" t="s">
        <v>446</v>
      </c>
      <c r="G455" s="98" t="s">
        <v>173</v>
      </c>
      <c r="H455" s="98" t="s">
        <v>36</v>
      </c>
      <c r="I455" s="98" t="s">
        <v>37</v>
      </c>
      <c r="K455" s="115">
        <v>41547</v>
      </c>
      <c r="L455" s="115" t="s">
        <v>177</v>
      </c>
      <c r="M455" s="100">
        <v>3</v>
      </c>
      <c r="N455" s="74">
        <f t="shared" si="15"/>
        <v>3</v>
      </c>
      <c r="O455" s="115">
        <v>41729</v>
      </c>
      <c r="P455" s="118" t="s">
        <v>48</v>
      </c>
      <c r="Q455" s="100">
        <f>IF(P455="",1,(VLOOKUP(P455,LOOKUP!$A$16:$B$21,2,FALSE)))</f>
        <v>4</v>
      </c>
      <c r="R455" s="74">
        <f t="shared" ref="R455:R518" si="16">Q455</f>
        <v>4</v>
      </c>
      <c r="S455" s="108">
        <v>0.437</v>
      </c>
      <c r="T455" s="108"/>
      <c r="U455" s="108">
        <v>0.437</v>
      </c>
      <c r="V455" s="108">
        <v>0</v>
      </c>
      <c r="W455" s="108">
        <v>0</v>
      </c>
      <c r="X455" s="102">
        <v>0.437</v>
      </c>
      <c r="Y455" s="114"/>
    </row>
    <row r="456" spans="1:25" ht="30" customHeight="1">
      <c r="A456" s="98" t="s">
        <v>254</v>
      </c>
      <c r="B456" s="98" t="s">
        <v>255</v>
      </c>
      <c r="C456" s="98" t="s">
        <v>255</v>
      </c>
      <c r="D456" s="98" t="s">
        <v>260</v>
      </c>
      <c r="E456" s="98" t="s">
        <v>1524</v>
      </c>
      <c r="F456" s="98" t="s">
        <v>446</v>
      </c>
      <c r="G456" s="98" t="s">
        <v>173</v>
      </c>
      <c r="H456" s="98" t="s">
        <v>36</v>
      </c>
      <c r="I456" s="98" t="s">
        <v>37</v>
      </c>
      <c r="K456" s="115">
        <v>41547</v>
      </c>
      <c r="L456" s="115" t="s">
        <v>177</v>
      </c>
      <c r="M456" s="100">
        <v>3</v>
      </c>
      <c r="N456" s="74">
        <f t="shared" si="15"/>
        <v>3</v>
      </c>
      <c r="O456" s="115">
        <v>41729</v>
      </c>
      <c r="P456" s="118" t="s">
        <v>48</v>
      </c>
      <c r="Q456" s="100">
        <f>IF(P456="",1,(VLOOKUP(P456,LOOKUP!$A$16:$B$21,2,FALSE)))</f>
        <v>4</v>
      </c>
      <c r="R456" s="74">
        <f t="shared" si="16"/>
        <v>4</v>
      </c>
      <c r="S456" s="108">
        <v>0.621</v>
      </c>
      <c r="T456" s="108"/>
      <c r="U456" s="108">
        <v>0.621</v>
      </c>
      <c r="V456" s="108">
        <v>0</v>
      </c>
      <c r="W456" s="108">
        <v>0</v>
      </c>
      <c r="X456" s="102">
        <v>0.621</v>
      </c>
      <c r="Y456" s="114"/>
    </row>
    <row r="457" spans="1:25" ht="30" customHeight="1">
      <c r="A457" s="98" t="s">
        <v>254</v>
      </c>
      <c r="B457" s="98" t="s">
        <v>255</v>
      </c>
      <c r="C457" s="98" t="s">
        <v>255</v>
      </c>
      <c r="D457" s="98" t="s">
        <v>262</v>
      </c>
      <c r="E457" s="98" t="s">
        <v>1428</v>
      </c>
      <c r="F457" s="98" t="s">
        <v>142</v>
      </c>
      <c r="G457" s="98" t="s">
        <v>173</v>
      </c>
      <c r="H457" s="98" t="s">
        <v>36</v>
      </c>
      <c r="I457" s="98" t="s">
        <v>37</v>
      </c>
      <c r="K457" s="115">
        <v>41547</v>
      </c>
      <c r="L457" s="115" t="s">
        <v>177</v>
      </c>
      <c r="M457" s="100">
        <v>3</v>
      </c>
      <c r="N457" s="74">
        <f t="shared" si="15"/>
        <v>3</v>
      </c>
      <c r="O457" s="115">
        <v>41729</v>
      </c>
      <c r="P457" s="118" t="s">
        <v>48</v>
      </c>
      <c r="Q457" s="100">
        <f>IF(P457="",1,(VLOOKUP(P457,LOOKUP!$A$16:$B$21,2,FALSE)))</f>
        <v>4</v>
      </c>
      <c r="R457" s="74">
        <f t="shared" si="16"/>
        <v>4</v>
      </c>
      <c r="S457" s="108">
        <v>0.86699999999999999</v>
      </c>
      <c r="T457" s="108"/>
      <c r="U457" s="108">
        <v>0.86699999999999999</v>
      </c>
      <c r="V457" s="108">
        <v>0</v>
      </c>
      <c r="W457" s="108">
        <v>0</v>
      </c>
      <c r="X457" s="102">
        <v>0.86699999999999999</v>
      </c>
      <c r="Y457" s="114"/>
    </row>
    <row r="458" spans="1:25" ht="30" customHeight="1">
      <c r="A458" s="98" t="s">
        <v>254</v>
      </c>
      <c r="B458" s="98" t="s">
        <v>255</v>
      </c>
      <c r="C458" s="98" t="s">
        <v>255</v>
      </c>
      <c r="D458" s="98" t="s">
        <v>261</v>
      </c>
      <c r="E458" s="98" t="s">
        <v>1428</v>
      </c>
      <c r="F458" s="98" t="s">
        <v>447</v>
      </c>
      <c r="G458" s="98" t="s">
        <v>173</v>
      </c>
      <c r="H458" s="98" t="s">
        <v>36</v>
      </c>
      <c r="I458" s="98" t="s">
        <v>37</v>
      </c>
      <c r="K458" s="115">
        <v>41547</v>
      </c>
      <c r="L458" s="115" t="s">
        <v>177</v>
      </c>
      <c r="M458" s="100">
        <v>3</v>
      </c>
      <c r="N458" s="74">
        <f t="shared" si="15"/>
        <v>3</v>
      </c>
      <c r="O458" s="115">
        <v>41729</v>
      </c>
      <c r="P458" s="118" t="s">
        <v>48</v>
      </c>
      <c r="Q458" s="100">
        <f>IF(P458="",1,(VLOOKUP(P458,LOOKUP!$A$16:$B$21,2,FALSE)))</f>
        <v>4</v>
      </c>
      <c r="R458" s="74">
        <f t="shared" si="16"/>
        <v>4</v>
      </c>
      <c r="S458" s="108">
        <v>0.5</v>
      </c>
      <c r="T458" s="108"/>
      <c r="U458" s="108">
        <v>0.5</v>
      </c>
      <c r="V458" s="108">
        <v>0</v>
      </c>
      <c r="W458" s="108">
        <v>0</v>
      </c>
      <c r="X458" s="102">
        <v>0.5</v>
      </c>
      <c r="Y458" s="114"/>
    </row>
    <row r="459" spans="1:25" ht="30" customHeight="1">
      <c r="A459" s="98" t="s">
        <v>254</v>
      </c>
      <c r="B459" s="98" t="s">
        <v>255</v>
      </c>
      <c r="C459" s="98" t="s">
        <v>255</v>
      </c>
      <c r="D459" s="98" t="s">
        <v>261</v>
      </c>
      <c r="E459" s="98" t="s">
        <v>1481</v>
      </c>
      <c r="F459" s="98" t="s">
        <v>447</v>
      </c>
      <c r="G459" s="98" t="s">
        <v>173</v>
      </c>
      <c r="H459" s="98" t="s">
        <v>36</v>
      </c>
      <c r="I459" s="98" t="s">
        <v>37</v>
      </c>
      <c r="K459" s="115">
        <v>41547</v>
      </c>
      <c r="L459" s="115" t="s">
        <v>177</v>
      </c>
      <c r="M459" s="100">
        <v>3</v>
      </c>
      <c r="N459" s="74">
        <f t="shared" si="15"/>
        <v>3</v>
      </c>
      <c r="O459" s="115">
        <v>41729</v>
      </c>
      <c r="P459" s="118" t="s">
        <v>48</v>
      </c>
      <c r="Q459" s="100">
        <f>IF(P459="",1,(VLOOKUP(P459,LOOKUP!$A$16:$B$21,2,FALSE)))</f>
        <v>4</v>
      </c>
      <c r="R459" s="74">
        <f t="shared" si="16"/>
        <v>4</v>
      </c>
      <c r="S459" s="108">
        <v>8.5999999999999993E-2</v>
      </c>
      <c r="T459" s="108"/>
      <c r="U459" s="108">
        <v>8.5999999999999993E-2</v>
      </c>
      <c r="V459" s="108">
        <v>0</v>
      </c>
      <c r="W459" s="108">
        <v>0</v>
      </c>
      <c r="X459" s="102">
        <v>8.5999999999999993E-2</v>
      </c>
      <c r="Y459" s="114"/>
    </row>
    <row r="460" spans="1:25" ht="30" customHeight="1">
      <c r="A460" s="98" t="s">
        <v>254</v>
      </c>
      <c r="B460" s="98" t="s">
        <v>255</v>
      </c>
      <c r="C460" s="98" t="s">
        <v>255</v>
      </c>
      <c r="D460" s="98" t="s">
        <v>261</v>
      </c>
      <c r="E460" s="98" t="s">
        <v>1525</v>
      </c>
      <c r="F460" s="98" t="s">
        <v>447</v>
      </c>
      <c r="G460" s="98" t="s">
        <v>173</v>
      </c>
      <c r="H460" s="98" t="s">
        <v>36</v>
      </c>
      <c r="I460" s="98" t="s">
        <v>37</v>
      </c>
      <c r="K460" s="115">
        <v>41547</v>
      </c>
      <c r="L460" s="115" t="s">
        <v>177</v>
      </c>
      <c r="M460" s="100">
        <v>3</v>
      </c>
      <c r="N460" s="74">
        <f t="shared" si="15"/>
        <v>3</v>
      </c>
      <c r="O460" s="115">
        <v>41729</v>
      </c>
      <c r="P460" s="118" t="s">
        <v>48</v>
      </c>
      <c r="Q460" s="100">
        <f>IF(P460="",1,(VLOOKUP(P460,LOOKUP!$A$16:$B$21,2,FALSE)))</f>
        <v>4</v>
      </c>
      <c r="R460" s="74">
        <f t="shared" si="16"/>
        <v>4</v>
      </c>
      <c r="S460" s="108">
        <v>9.5000000000000001E-2</v>
      </c>
      <c r="T460" s="108"/>
      <c r="U460" s="108">
        <v>9.5000000000000001E-2</v>
      </c>
      <c r="V460" s="108">
        <v>0</v>
      </c>
      <c r="W460" s="108">
        <v>0</v>
      </c>
      <c r="X460" s="102">
        <v>9.5000000000000001E-2</v>
      </c>
      <c r="Y460" s="114"/>
    </row>
    <row r="461" spans="1:25" ht="30" customHeight="1">
      <c r="A461" s="98" t="s">
        <v>254</v>
      </c>
      <c r="B461" s="98" t="s">
        <v>255</v>
      </c>
      <c r="C461" s="98" t="s">
        <v>255</v>
      </c>
      <c r="D461" s="98" t="s">
        <v>380</v>
      </c>
      <c r="E461" s="98" t="s">
        <v>1526</v>
      </c>
      <c r="F461" s="98" t="s">
        <v>146</v>
      </c>
      <c r="G461" s="98" t="s">
        <v>171</v>
      </c>
      <c r="H461" s="98" t="s">
        <v>36</v>
      </c>
      <c r="I461" s="98" t="s">
        <v>37</v>
      </c>
      <c r="K461" s="115">
        <v>41547</v>
      </c>
      <c r="L461" s="115" t="s">
        <v>177</v>
      </c>
      <c r="M461" s="100">
        <v>3</v>
      </c>
      <c r="N461" s="74">
        <f t="shared" si="15"/>
        <v>3</v>
      </c>
      <c r="O461" s="115">
        <v>41729</v>
      </c>
      <c r="P461" s="118" t="s">
        <v>48</v>
      </c>
      <c r="Q461" s="100">
        <f>IF(P461="",1,(VLOOKUP(P461,LOOKUP!$A$16:$B$21,2,FALSE)))</f>
        <v>4</v>
      </c>
      <c r="R461" s="74">
        <f t="shared" si="16"/>
        <v>4</v>
      </c>
      <c r="S461" s="108">
        <v>3</v>
      </c>
      <c r="T461" s="108"/>
      <c r="U461" s="108">
        <v>3</v>
      </c>
      <c r="V461" s="108">
        <v>0</v>
      </c>
      <c r="W461" s="108">
        <v>0</v>
      </c>
      <c r="X461" s="102">
        <v>3</v>
      </c>
      <c r="Y461" s="114"/>
    </row>
    <row r="462" spans="1:25" ht="30" customHeight="1">
      <c r="A462" s="98" t="s">
        <v>254</v>
      </c>
      <c r="B462" s="98" t="s">
        <v>255</v>
      </c>
      <c r="C462" s="98" t="s">
        <v>255</v>
      </c>
      <c r="D462" s="98" t="s">
        <v>296</v>
      </c>
      <c r="E462" s="98" t="s">
        <v>1527</v>
      </c>
      <c r="F462" s="98" t="s">
        <v>467</v>
      </c>
      <c r="G462" s="98" t="s">
        <v>171</v>
      </c>
      <c r="H462" s="98" t="s">
        <v>36</v>
      </c>
      <c r="I462" s="98" t="s">
        <v>37</v>
      </c>
      <c r="K462" s="115">
        <v>41547</v>
      </c>
      <c r="L462" s="115" t="s">
        <v>177</v>
      </c>
      <c r="M462" s="100">
        <v>3</v>
      </c>
      <c r="N462" s="74">
        <f t="shared" si="15"/>
        <v>3</v>
      </c>
      <c r="O462" s="115">
        <v>41729</v>
      </c>
      <c r="P462" s="118" t="s">
        <v>48</v>
      </c>
      <c r="Q462" s="100">
        <f>IF(P462="",1,(VLOOKUP(P462,LOOKUP!$A$16:$B$21,2,FALSE)))</f>
        <v>4</v>
      </c>
      <c r="R462" s="74">
        <f t="shared" si="16"/>
        <v>4</v>
      </c>
      <c r="S462" s="108">
        <v>0.16500000000000001</v>
      </c>
      <c r="T462" s="108"/>
      <c r="U462" s="108">
        <v>0.16500000000000001</v>
      </c>
      <c r="V462" s="108">
        <v>0</v>
      </c>
      <c r="W462" s="108">
        <v>0</v>
      </c>
      <c r="X462" s="102">
        <v>0.16500000000000001</v>
      </c>
      <c r="Y462" s="114"/>
    </row>
    <row r="463" spans="1:25" ht="30" customHeight="1">
      <c r="A463" s="98" t="s">
        <v>254</v>
      </c>
      <c r="B463" s="98" t="s">
        <v>255</v>
      </c>
      <c r="C463" s="98" t="s">
        <v>255</v>
      </c>
      <c r="D463" s="98" t="s">
        <v>308</v>
      </c>
      <c r="E463" s="98" t="s">
        <v>1528</v>
      </c>
      <c r="F463" s="98" t="s">
        <v>412</v>
      </c>
      <c r="G463" s="98" t="s">
        <v>171</v>
      </c>
      <c r="H463" s="98" t="s">
        <v>36</v>
      </c>
      <c r="I463" s="98" t="s">
        <v>37</v>
      </c>
      <c r="K463" s="115">
        <v>41547</v>
      </c>
      <c r="L463" s="115" t="s">
        <v>177</v>
      </c>
      <c r="M463" s="100">
        <v>3</v>
      </c>
      <c r="N463" s="74">
        <f t="shared" si="15"/>
        <v>3</v>
      </c>
      <c r="O463" s="115">
        <v>41729</v>
      </c>
      <c r="P463" s="118" t="s">
        <v>48</v>
      </c>
      <c r="Q463" s="100">
        <f>IF(P463="",1,(VLOOKUP(P463,LOOKUP!$A$16:$B$21,2,FALSE)))</f>
        <v>4</v>
      </c>
      <c r="R463" s="74">
        <f t="shared" si="16"/>
        <v>4</v>
      </c>
      <c r="S463" s="108">
        <v>0.25</v>
      </c>
      <c r="T463" s="108"/>
      <c r="U463" s="108">
        <v>0.25</v>
      </c>
      <c r="V463" s="108">
        <v>0</v>
      </c>
      <c r="W463" s="108">
        <v>0</v>
      </c>
      <c r="X463" s="102">
        <v>0.25</v>
      </c>
      <c r="Y463" s="114"/>
    </row>
    <row r="464" spans="1:25" ht="30" customHeight="1">
      <c r="A464" s="98" t="s">
        <v>254</v>
      </c>
      <c r="B464" s="98" t="s">
        <v>255</v>
      </c>
      <c r="C464" s="98" t="s">
        <v>255</v>
      </c>
      <c r="D464" s="98" t="s">
        <v>380</v>
      </c>
      <c r="E464" s="98" t="s">
        <v>1529</v>
      </c>
      <c r="F464" s="98" t="s">
        <v>146</v>
      </c>
      <c r="G464" s="98" t="s">
        <v>171</v>
      </c>
      <c r="H464" s="98" t="s">
        <v>36</v>
      </c>
      <c r="I464" s="98" t="s">
        <v>37</v>
      </c>
      <c r="K464" s="115">
        <v>41547</v>
      </c>
      <c r="L464" s="115" t="s">
        <v>177</v>
      </c>
      <c r="M464" s="100">
        <v>3</v>
      </c>
      <c r="N464" s="74">
        <f t="shared" si="15"/>
        <v>3</v>
      </c>
      <c r="O464" s="115">
        <v>41729</v>
      </c>
      <c r="P464" s="118" t="s">
        <v>48</v>
      </c>
      <c r="Q464" s="100">
        <f>IF(P464="",1,(VLOOKUP(P464,LOOKUP!$A$16:$B$21,2,FALSE)))</f>
        <v>4</v>
      </c>
      <c r="R464" s="74">
        <f t="shared" si="16"/>
        <v>4</v>
      </c>
      <c r="S464" s="108">
        <v>5</v>
      </c>
      <c r="T464" s="108"/>
      <c r="U464" s="108">
        <v>1</v>
      </c>
      <c r="V464" s="108">
        <v>4</v>
      </c>
      <c r="W464" s="108">
        <v>0</v>
      </c>
      <c r="X464" s="102">
        <v>5</v>
      </c>
      <c r="Y464" s="114"/>
    </row>
    <row r="465" spans="1:25" ht="30" customHeight="1">
      <c r="A465" s="98" t="s">
        <v>254</v>
      </c>
      <c r="B465" s="98" t="s">
        <v>255</v>
      </c>
      <c r="C465" s="98" t="s">
        <v>255</v>
      </c>
      <c r="D465" s="98" t="s">
        <v>381</v>
      </c>
      <c r="E465" s="98" t="s">
        <v>1530</v>
      </c>
      <c r="F465" s="98" t="s">
        <v>137</v>
      </c>
      <c r="G465" s="98" t="s">
        <v>171</v>
      </c>
      <c r="H465" s="98" t="s">
        <v>36</v>
      </c>
      <c r="I465" s="98" t="s">
        <v>37</v>
      </c>
      <c r="K465" s="115">
        <v>41730</v>
      </c>
      <c r="L465" s="115" t="s">
        <v>174</v>
      </c>
      <c r="M465" s="100">
        <v>2</v>
      </c>
      <c r="N465" s="74">
        <f t="shared" si="15"/>
        <v>2</v>
      </c>
      <c r="O465" s="115">
        <v>42094</v>
      </c>
      <c r="P465" s="118" t="s">
        <v>48</v>
      </c>
      <c r="Q465" s="100">
        <f>IF(P465="",1,(VLOOKUP(P465,LOOKUP!$A$16:$B$21,2,FALSE)))</f>
        <v>4</v>
      </c>
      <c r="R465" s="74">
        <f t="shared" si="16"/>
        <v>4</v>
      </c>
      <c r="S465" s="108">
        <v>0.2</v>
      </c>
      <c r="T465" s="108"/>
      <c r="U465" s="108">
        <v>0</v>
      </c>
      <c r="V465" s="108">
        <v>0.2</v>
      </c>
      <c r="W465" s="108">
        <v>0</v>
      </c>
      <c r="X465" s="102">
        <v>0.2</v>
      </c>
      <c r="Y465" s="114"/>
    </row>
    <row r="466" spans="1:25" ht="30" customHeight="1">
      <c r="A466" s="98" t="s">
        <v>254</v>
      </c>
      <c r="B466" s="98" t="s">
        <v>255</v>
      </c>
      <c r="C466" s="98" t="s">
        <v>255</v>
      </c>
      <c r="D466" s="98" t="s">
        <v>298</v>
      </c>
      <c r="E466" s="98" t="s">
        <v>1473</v>
      </c>
      <c r="F466" s="98" t="s">
        <v>468</v>
      </c>
      <c r="G466" s="98" t="s">
        <v>171</v>
      </c>
      <c r="H466" s="98" t="s">
        <v>36</v>
      </c>
      <c r="I466" s="98" t="s">
        <v>37</v>
      </c>
      <c r="K466" s="115">
        <v>41730</v>
      </c>
      <c r="L466" s="115" t="s">
        <v>177</v>
      </c>
      <c r="M466" s="100">
        <v>3</v>
      </c>
      <c r="N466" s="74">
        <f t="shared" si="15"/>
        <v>3</v>
      </c>
      <c r="O466" s="115">
        <v>42094</v>
      </c>
      <c r="P466" s="118" t="s">
        <v>48</v>
      </c>
      <c r="Q466" s="100">
        <f>IF(P466="",1,(VLOOKUP(P466,LOOKUP!$A$16:$B$21,2,FALSE)))</f>
        <v>4</v>
      </c>
      <c r="R466" s="74">
        <f t="shared" si="16"/>
        <v>4</v>
      </c>
      <c r="S466" s="108">
        <v>0.2</v>
      </c>
      <c r="T466" s="108"/>
      <c r="U466" s="108">
        <v>0</v>
      </c>
      <c r="V466" s="108">
        <v>0.2</v>
      </c>
      <c r="W466" s="108">
        <v>0</v>
      </c>
      <c r="X466" s="102">
        <v>0.2</v>
      </c>
      <c r="Y466" s="114"/>
    </row>
    <row r="467" spans="1:25" ht="30" customHeight="1">
      <c r="A467" s="98" t="s">
        <v>254</v>
      </c>
      <c r="B467" s="98" t="s">
        <v>255</v>
      </c>
      <c r="C467" s="98" t="s">
        <v>255</v>
      </c>
      <c r="D467" s="98" t="s">
        <v>382</v>
      </c>
      <c r="E467" s="98" t="s">
        <v>1531</v>
      </c>
      <c r="F467" s="98" t="s">
        <v>516</v>
      </c>
      <c r="G467" s="98" t="s">
        <v>171</v>
      </c>
      <c r="H467" s="98" t="s">
        <v>36</v>
      </c>
      <c r="I467" s="98" t="s">
        <v>37</v>
      </c>
      <c r="K467" s="115">
        <v>41730</v>
      </c>
      <c r="L467" s="115" t="s">
        <v>174</v>
      </c>
      <c r="M467" s="100">
        <v>2</v>
      </c>
      <c r="N467" s="74">
        <f t="shared" si="15"/>
        <v>2</v>
      </c>
      <c r="O467" s="115">
        <v>42094</v>
      </c>
      <c r="P467" s="118" t="s">
        <v>48</v>
      </c>
      <c r="Q467" s="100">
        <f>IF(P467="",1,(VLOOKUP(P467,LOOKUP!$A$16:$B$21,2,FALSE)))</f>
        <v>4</v>
      </c>
      <c r="R467" s="74">
        <f t="shared" si="16"/>
        <v>4</v>
      </c>
      <c r="S467" s="108">
        <v>0.2</v>
      </c>
      <c r="T467" s="108"/>
      <c r="U467" s="108">
        <v>0</v>
      </c>
      <c r="V467" s="108">
        <v>0.2</v>
      </c>
      <c r="W467" s="108">
        <v>0</v>
      </c>
      <c r="X467" s="102">
        <v>0.2</v>
      </c>
      <c r="Y467" s="114"/>
    </row>
    <row r="468" spans="1:25" ht="30" customHeight="1">
      <c r="A468" s="98" t="s">
        <v>254</v>
      </c>
      <c r="B468" s="98" t="s">
        <v>255</v>
      </c>
      <c r="C468" s="98" t="s">
        <v>255</v>
      </c>
      <c r="D468" s="98" t="s">
        <v>383</v>
      </c>
      <c r="E468" s="98" t="s">
        <v>1532</v>
      </c>
      <c r="F468" s="98" t="s">
        <v>146</v>
      </c>
      <c r="G468" s="98" t="s">
        <v>171</v>
      </c>
      <c r="H468" s="98" t="s">
        <v>36</v>
      </c>
      <c r="I468" s="98" t="s">
        <v>37</v>
      </c>
      <c r="K468" s="115">
        <v>41547</v>
      </c>
      <c r="L468" s="115" t="s">
        <v>177</v>
      </c>
      <c r="M468" s="100">
        <v>3</v>
      </c>
      <c r="N468" s="74">
        <f t="shared" si="15"/>
        <v>3</v>
      </c>
      <c r="O468" s="115">
        <v>41729</v>
      </c>
      <c r="P468" s="118" t="s">
        <v>48</v>
      </c>
      <c r="Q468" s="100">
        <f>IF(P468="",1,(VLOOKUP(P468,LOOKUP!$A$16:$B$21,2,FALSE)))</f>
        <v>4</v>
      </c>
      <c r="R468" s="74">
        <f t="shared" si="16"/>
        <v>4</v>
      </c>
      <c r="S468" s="108">
        <v>0.25</v>
      </c>
      <c r="T468" s="108"/>
      <c r="U468" s="108">
        <v>0.25</v>
      </c>
      <c r="V468" s="108">
        <v>0</v>
      </c>
      <c r="W468" s="108">
        <v>0</v>
      </c>
      <c r="X468" s="102">
        <v>0.25</v>
      </c>
      <c r="Y468" s="114"/>
    </row>
    <row r="469" spans="1:25" ht="30" customHeight="1">
      <c r="A469" s="98" t="s">
        <v>254</v>
      </c>
      <c r="B469" s="98" t="s">
        <v>255</v>
      </c>
      <c r="C469" s="98" t="s">
        <v>255</v>
      </c>
      <c r="D469" s="98" t="s">
        <v>304</v>
      </c>
      <c r="E469" s="98" t="s">
        <v>1533</v>
      </c>
      <c r="F469" s="98" t="s">
        <v>170</v>
      </c>
      <c r="G469" s="98" t="s">
        <v>171</v>
      </c>
      <c r="H469" s="98" t="s">
        <v>36</v>
      </c>
      <c r="I469" s="98" t="s">
        <v>37</v>
      </c>
      <c r="K469" s="115">
        <v>41730</v>
      </c>
      <c r="L469" s="115" t="s">
        <v>177</v>
      </c>
      <c r="M469" s="100">
        <v>3</v>
      </c>
      <c r="N469" s="74">
        <f t="shared" si="15"/>
        <v>3</v>
      </c>
      <c r="O469" s="115">
        <v>42094</v>
      </c>
      <c r="P469" s="118" t="s">
        <v>48</v>
      </c>
      <c r="Q469" s="100">
        <f>IF(P469="",1,(VLOOKUP(P469,LOOKUP!$A$16:$B$21,2,FALSE)))</f>
        <v>4</v>
      </c>
      <c r="R469" s="74">
        <f t="shared" si="16"/>
        <v>4</v>
      </c>
      <c r="S469" s="108">
        <v>0.15</v>
      </c>
      <c r="T469" s="108"/>
      <c r="U469" s="108">
        <v>0</v>
      </c>
      <c r="V469" s="108">
        <v>0.15</v>
      </c>
      <c r="W469" s="108">
        <v>0</v>
      </c>
      <c r="X469" s="102">
        <v>0.15</v>
      </c>
      <c r="Y469" s="114"/>
    </row>
    <row r="470" spans="1:25" ht="30" customHeight="1">
      <c r="A470" s="98" t="s">
        <v>254</v>
      </c>
      <c r="B470" s="98" t="s">
        <v>255</v>
      </c>
      <c r="C470" s="98" t="s">
        <v>255</v>
      </c>
      <c r="D470" s="98" t="s">
        <v>316</v>
      </c>
      <c r="E470" s="98" t="s">
        <v>1473</v>
      </c>
      <c r="F470" s="98" t="s">
        <v>473</v>
      </c>
      <c r="G470" s="98" t="s">
        <v>171</v>
      </c>
      <c r="H470" s="98" t="s">
        <v>36</v>
      </c>
      <c r="I470" s="98" t="s">
        <v>37</v>
      </c>
      <c r="K470" s="115">
        <v>41730</v>
      </c>
      <c r="L470" s="115" t="s">
        <v>174</v>
      </c>
      <c r="M470" s="100">
        <v>2</v>
      </c>
      <c r="N470" s="74">
        <f t="shared" si="15"/>
        <v>2</v>
      </c>
      <c r="O470" s="115">
        <v>42094</v>
      </c>
      <c r="P470" s="118" t="s">
        <v>48</v>
      </c>
      <c r="Q470" s="100">
        <f>IF(P470="",1,(VLOOKUP(P470,LOOKUP!$A$16:$B$21,2,FALSE)))</f>
        <v>4</v>
      </c>
      <c r="R470" s="74">
        <f t="shared" si="16"/>
        <v>4</v>
      </c>
      <c r="S470" s="108">
        <v>0.2</v>
      </c>
      <c r="T470" s="108"/>
      <c r="U470" s="108">
        <v>0</v>
      </c>
      <c r="V470" s="108">
        <v>0.2</v>
      </c>
      <c r="W470" s="108">
        <v>0</v>
      </c>
      <c r="X470" s="102">
        <v>0.2</v>
      </c>
      <c r="Y470" s="114"/>
    </row>
    <row r="471" spans="1:25" ht="30" customHeight="1">
      <c r="A471" s="98" t="s">
        <v>254</v>
      </c>
      <c r="B471" s="98" t="s">
        <v>255</v>
      </c>
      <c r="C471" s="98" t="s">
        <v>255</v>
      </c>
      <c r="D471" s="98" t="s">
        <v>316</v>
      </c>
      <c r="E471" s="98" t="s">
        <v>1534</v>
      </c>
      <c r="F471" s="98" t="s">
        <v>473</v>
      </c>
      <c r="G471" s="98" t="s">
        <v>171</v>
      </c>
      <c r="H471" s="98" t="s">
        <v>36</v>
      </c>
      <c r="I471" s="98" t="s">
        <v>37</v>
      </c>
      <c r="K471" s="115">
        <v>41730</v>
      </c>
      <c r="L471" s="115" t="s">
        <v>174</v>
      </c>
      <c r="M471" s="100">
        <v>2</v>
      </c>
      <c r="N471" s="74">
        <f t="shared" si="15"/>
        <v>2</v>
      </c>
      <c r="O471" s="115">
        <v>42094</v>
      </c>
      <c r="P471" s="118" t="s">
        <v>48</v>
      </c>
      <c r="Q471" s="100">
        <f>IF(P471="",1,(VLOOKUP(P471,LOOKUP!$A$16:$B$21,2,FALSE)))</f>
        <v>4</v>
      </c>
      <c r="R471" s="74">
        <f t="shared" si="16"/>
        <v>4</v>
      </c>
      <c r="S471" s="108">
        <v>0.2</v>
      </c>
      <c r="T471" s="108"/>
      <c r="U471" s="108">
        <v>0</v>
      </c>
      <c r="V471" s="108">
        <v>0.2</v>
      </c>
      <c r="W471" s="108">
        <v>0</v>
      </c>
      <c r="X471" s="102">
        <v>0.2</v>
      </c>
      <c r="Y471" s="114"/>
    </row>
    <row r="472" spans="1:25" ht="30" customHeight="1">
      <c r="A472" s="98" t="s">
        <v>254</v>
      </c>
      <c r="B472" s="98" t="s">
        <v>255</v>
      </c>
      <c r="C472" s="98" t="s">
        <v>255</v>
      </c>
      <c r="D472" s="98" t="s">
        <v>298</v>
      </c>
      <c r="E472" s="98" t="s">
        <v>1535</v>
      </c>
      <c r="F472" s="98" t="s">
        <v>468</v>
      </c>
      <c r="G472" s="98" t="s">
        <v>171</v>
      </c>
      <c r="H472" s="98" t="s">
        <v>36</v>
      </c>
      <c r="I472" s="98" t="s">
        <v>37</v>
      </c>
      <c r="K472" s="115">
        <v>41730</v>
      </c>
      <c r="L472" s="115" t="s">
        <v>177</v>
      </c>
      <c r="M472" s="100">
        <v>3</v>
      </c>
      <c r="N472" s="74">
        <f t="shared" si="15"/>
        <v>3</v>
      </c>
      <c r="O472" s="115">
        <v>42094</v>
      </c>
      <c r="P472" s="118" t="s">
        <v>48</v>
      </c>
      <c r="Q472" s="100">
        <f>IF(P472="",1,(VLOOKUP(P472,LOOKUP!$A$16:$B$21,2,FALSE)))</f>
        <v>4</v>
      </c>
      <c r="R472" s="74">
        <f t="shared" si="16"/>
        <v>4</v>
      </c>
      <c r="S472" s="108">
        <v>0.16500000000000001</v>
      </c>
      <c r="T472" s="108"/>
      <c r="U472" s="108">
        <v>0</v>
      </c>
      <c r="V472" s="108">
        <v>0.16500000000000001</v>
      </c>
      <c r="W472" s="108">
        <v>0</v>
      </c>
      <c r="X472" s="102">
        <v>0.16500000000000001</v>
      </c>
      <c r="Y472" s="114"/>
    </row>
    <row r="473" spans="1:25" ht="30" customHeight="1">
      <c r="A473" s="98" t="s">
        <v>254</v>
      </c>
      <c r="B473" s="98" t="s">
        <v>255</v>
      </c>
      <c r="C473" s="98" t="s">
        <v>255</v>
      </c>
      <c r="D473" s="98" t="s">
        <v>384</v>
      </c>
      <c r="E473" s="98" t="s">
        <v>1536</v>
      </c>
      <c r="F473" s="98" t="s">
        <v>170</v>
      </c>
      <c r="G473" s="98" t="s">
        <v>171</v>
      </c>
      <c r="H473" s="98" t="s">
        <v>36</v>
      </c>
      <c r="I473" s="98" t="s">
        <v>37</v>
      </c>
      <c r="K473" s="115">
        <v>41547</v>
      </c>
      <c r="L473" s="115" t="s">
        <v>177</v>
      </c>
      <c r="M473" s="100">
        <v>3</v>
      </c>
      <c r="N473" s="74">
        <f t="shared" si="15"/>
        <v>3</v>
      </c>
      <c r="O473" s="115">
        <v>41729</v>
      </c>
      <c r="P473" s="118" t="s">
        <v>48</v>
      </c>
      <c r="Q473" s="100">
        <f>IF(P473="",1,(VLOOKUP(P473,LOOKUP!$A$16:$B$21,2,FALSE)))</f>
        <v>4</v>
      </c>
      <c r="R473" s="74">
        <f t="shared" si="16"/>
        <v>4</v>
      </c>
      <c r="S473" s="108">
        <v>0.15</v>
      </c>
      <c r="T473" s="108"/>
      <c r="U473" s="108">
        <v>0.15</v>
      </c>
      <c r="V473" s="108">
        <v>0</v>
      </c>
      <c r="W473" s="108">
        <v>0</v>
      </c>
      <c r="X473" s="102">
        <v>0.15</v>
      </c>
      <c r="Y473" s="114"/>
    </row>
    <row r="474" spans="1:25" ht="30" customHeight="1">
      <c r="A474" s="98" t="s">
        <v>254</v>
      </c>
      <c r="B474" s="98" t="s">
        <v>255</v>
      </c>
      <c r="C474" s="98" t="s">
        <v>255</v>
      </c>
      <c r="D474" s="98" t="s">
        <v>385</v>
      </c>
      <c r="E474" s="98" t="s">
        <v>1537</v>
      </c>
      <c r="F474" s="98" t="s">
        <v>481</v>
      </c>
      <c r="G474" s="98" t="s">
        <v>195</v>
      </c>
      <c r="H474" s="98" t="s">
        <v>36</v>
      </c>
      <c r="I474" s="98" t="s">
        <v>37</v>
      </c>
      <c r="K474" s="115">
        <v>41547</v>
      </c>
      <c r="L474" s="115" t="s">
        <v>177</v>
      </c>
      <c r="M474" s="100">
        <v>3</v>
      </c>
      <c r="N474" s="74">
        <f t="shared" si="15"/>
        <v>3</v>
      </c>
      <c r="O474" s="115">
        <v>41729</v>
      </c>
      <c r="P474" s="118" t="s">
        <v>48</v>
      </c>
      <c r="Q474" s="100">
        <f>IF(P474="",1,(VLOOKUP(P474,LOOKUP!$A$16:$B$21,2,FALSE)))</f>
        <v>4</v>
      </c>
      <c r="R474" s="74">
        <f t="shared" si="16"/>
        <v>4</v>
      </c>
      <c r="S474" s="108">
        <v>0.7</v>
      </c>
      <c r="T474" s="108"/>
      <c r="U474" s="108">
        <v>0.7</v>
      </c>
      <c r="V474" s="108">
        <v>0</v>
      </c>
      <c r="W474" s="108">
        <v>0</v>
      </c>
      <c r="X474" s="102">
        <v>0.7</v>
      </c>
      <c r="Y474" s="114"/>
    </row>
    <row r="475" spans="1:25" ht="30" customHeight="1">
      <c r="A475" s="98" t="s">
        <v>254</v>
      </c>
      <c r="B475" s="98" t="s">
        <v>255</v>
      </c>
      <c r="C475" s="98" t="s">
        <v>255</v>
      </c>
      <c r="D475" s="98" t="s">
        <v>386</v>
      </c>
      <c r="E475" s="98" t="s">
        <v>1538</v>
      </c>
      <c r="F475" s="98" t="s">
        <v>517</v>
      </c>
      <c r="G475" s="98" t="s">
        <v>183</v>
      </c>
      <c r="H475" s="98" t="s">
        <v>36</v>
      </c>
      <c r="I475" s="98" t="s">
        <v>37</v>
      </c>
      <c r="K475" s="115">
        <v>41547</v>
      </c>
      <c r="L475" s="115" t="s">
        <v>174</v>
      </c>
      <c r="M475" s="100">
        <v>2</v>
      </c>
      <c r="N475" s="74">
        <f t="shared" si="15"/>
        <v>2</v>
      </c>
      <c r="O475" s="115">
        <v>41729</v>
      </c>
      <c r="P475" s="118" t="s">
        <v>48</v>
      </c>
      <c r="Q475" s="100">
        <f>IF(P475="",1,(VLOOKUP(P475,LOOKUP!$A$16:$B$21,2,FALSE)))</f>
        <v>4</v>
      </c>
      <c r="R475" s="74">
        <f t="shared" si="16"/>
        <v>4</v>
      </c>
      <c r="S475" s="108">
        <v>0</v>
      </c>
      <c r="T475" s="108"/>
      <c r="U475" s="108">
        <v>0</v>
      </c>
      <c r="V475" s="108">
        <v>0</v>
      </c>
      <c r="W475" s="108">
        <v>0</v>
      </c>
      <c r="X475" s="102">
        <v>0</v>
      </c>
      <c r="Y475" s="114"/>
    </row>
    <row r="476" spans="1:25" ht="30" customHeight="1">
      <c r="A476" s="98" t="s">
        <v>254</v>
      </c>
      <c r="B476" s="98" t="s">
        <v>255</v>
      </c>
      <c r="C476" s="98" t="s">
        <v>255</v>
      </c>
      <c r="D476" s="98" t="s">
        <v>387</v>
      </c>
      <c r="E476" s="98" t="s">
        <v>1539</v>
      </c>
      <c r="F476" s="98" t="s">
        <v>518</v>
      </c>
      <c r="G476" s="98" t="s">
        <v>183</v>
      </c>
      <c r="H476" s="98" t="s">
        <v>36</v>
      </c>
      <c r="I476" s="98" t="s">
        <v>37</v>
      </c>
      <c r="K476" s="115">
        <v>41547</v>
      </c>
      <c r="L476" s="115" t="s">
        <v>174</v>
      </c>
      <c r="M476" s="100">
        <v>2</v>
      </c>
      <c r="N476" s="74">
        <f t="shared" si="15"/>
        <v>2</v>
      </c>
      <c r="O476" s="115">
        <v>41729</v>
      </c>
      <c r="P476" s="118" t="s">
        <v>48</v>
      </c>
      <c r="Q476" s="100">
        <f>IF(P476="",1,(VLOOKUP(P476,LOOKUP!$A$16:$B$21,2,FALSE)))</f>
        <v>4</v>
      </c>
      <c r="R476" s="74">
        <f t="shared" si="16"/>
        <v>4</v>
      </c>
      <c r="S476" s="108">
        <v>0</v>
      </c>
      <c r="T476" s="108"/>
      <c r="U476" s="108">
        <v>0</v>
      </c>
      <c r="V476" s="108">
        <v>0</v>
      </c>
      <c r="W476" s="108">
        <v>0</v>
      </c>
      <c r="X476" s="102">
        <v>0</v>
      </c>
      <c r="Y476" s="114"/>
    </row>
    <row r="477" spans="1:25" ht="30" customHeight="1">
      <c r="A477" s="98" t="s">
        <v>254</v>
      </c>
      <c r="B477" s="98" t="s">
        <v>255</v>
      </c>
      <c r="C477" s="98" t="s">
        <v>255</v>
      </c>
      <c r="D477" s="98" t="s">
        <v>323</v>
      </c>
      <c r="E477" s="98" t="s">
        <v>1540</v>
      </c>
      <c r="F477" s="98" t="s">
        <v>478</v>
      </c>
      <c r="G477" s="98" t="s">
        <v>183</v>
      </c>
      <c r="H477" s="98" t="s">
        <v>36</v>
      </c>
      <c r="I477" s="98" t="s">
        <v>37</v>
      </c>
      <c r="K477" s="115">
        <v>41547</v>
      </c>
      <c r="L477" s="115" t="s">
        <v>177</v>
      </c>
      <c r="M477" s="100">
        <v>3</v>
      </c>
      <c r="N477" s="74">
        <f t="shared" si="15"/>
        <v>3</v>
      </c>
      <c r="O477" s="115">
        <v>41729</v>
      </c>
      <c r="P477" s="118" t="s">
        <v>48</v>
      </c>
      <c r="Q477" s="100">
        <f>IF(P477="",1,(VLOOKUP(P477,LOOKUP!$A$16:$B$21,2,FALSE)))</f>
        <v>4</v>
      </c>
      <c r="R477" s="74">
        <f t="shared" si="16"/>
        <v>4</v>
      </c>
      <c r="S477" s="108">
        <v>1.4</v>
      </c>
      <c r="T477" s="108"/>
      <c r="U477" s="108">
        <v>1.4</v>
      </c>
      <c r="V477" s="108">
        <v>0</v>
      </c>
      <c r="W477" s="108">
        <v>0</v>
      </c>
      <c r="X477" s="102">
        <v>1.4</v>
      </c>
      <c r="Y477" s="114"/>
    </row>
    <row r="478" spans="1:25" ht="30" customHeight="1">
      <c r="A478" s="98" t="s">
        <v>254</v>
      </c>
      <c r="B478" s="98" t="s">
        <v>255</v>
      </c>
      <c r="C478" s="98" t="s">
        <v>255</v>
      </c>
      <c r="D478" s="98" t="s">
        <v>388</v>
      </c>
      <c r="E478" s="98" t="s">
        <v>1541</v>
      </c>
      <c r="F478" s="98" t="s">
        <v>519</v>
      </c>
      <c r="G478" s="98" t="s">
        <v>185</v>
      </c>
      <c r="H478" s="98" t="s">
        <v>36</v>
      </c>
      <c r="I478" s="98" t="s">
        <v>37</v>
      </c>
      <c r="K478" s="115">
        <v>41730</v>
      </c>
      <c r="L478" s="115" t="s">
        <v>174</v>
      </c>
      <c r="M478" s="100">
        <v>2</v>
      </c>
      <c r="N478" s="74">
        <f t="shared" si="15"/>
        <v>2</v>
      </c>
      <c r="O478" s="115">
        <v>42094</v>
      </c>
      <c r="P478" s="118" t="s">
        <v>48</v>
      </c>
      <c r="Q478" s="100">
        <f>IF(P478="",1,(VLOOKUP(P478,LOOKUP!$A$16:$B$21,2,FALSE)))</f>
        <v>4</v>
      </c>
      <c r="R478" s="74">
        <f t="shared" si="16"/>
        <v>4</v>
      </c>
      <c r="S478" s="108">
        <v>0.4</v>
      </c>
      <c r="T478" s="108"/>
      <c r="U478" s="108">
        <v>0</v>
      </c>
      <c r="V478" s="108">
        <v>0.4</v>
      </c>
      <c r="W478" s="108">
        <v>0</v>
      </c>
      <c r="X478" s="102">
        <v>0.4</v>
      </c>
      <c r="Y478" s="114"/>
    </row>
    <row r="479" spans="1:25" ht="30" customHeight="1">
      <c r="A479" s="98" t="s">
        <v>254</v>
      </c>
      <c r="B479" s="98" t="s">
        <v>255</v>
      </c>
      <c r="C479" s="98" t="s">
        <v>255</v>
      </c>
      <c r="D479" s="98" t="s">
        <v>389</v>
      </c>
      <c r="E479" s="98" t="s">
        <v>1542</v>
      </c>
      <c r="F479" s="98" t="s">
        <v>520</v>
      </c>
      <c r="G479" s="98" t="s">
        <v>185</v>
      </c>
      <c r="H479" s="98" t="s">
        <v>36</v>
      </c>
      <c r="I479" s="98" t="s">
        <v>37</v>
      </c>
      <c r="K479" s="115">
        <v>41730</v>
      </c>
      <c r="L479" s="115" t="s">
        <v>174</v>
      </c>
      <c r="M479" s="100">
        <v>2</v>
      </c>
      <c r="N479" s="74">
        <f t="shared" si="15"/>
        <v>2</v>
      </c>
      <c r="O479" s="115">
        <v>42094</v>
      </c>
      <c r="P479" s="118" t="s">
        <v>48</v>
      </c>
      <c r="Q479" s="100">
        <f>IF(P479="",1,(VLOOKUP(P479,LOOKUP!$A$16:$B$21,2,FALSE)))</f>
        <v>4</v>
      </c>
      <c r="R479" s="74">
        <f t="shared" si="16"/>
        <v>4</v>
      </c>
      <c r="S479" s="108">
        <v>0.5</v>
      </c>
      <c r="T479" s="108"/>
      <c r="U479" s="108">
        <v>0</v>
      </c>
      <c r="V479" s="108">
        <v>0.5</v>
      </c>
      <c r="W479" s="108">
        <v>0</v>
      </c>
      <c r="X479" s="102">
        <v>0.5</v>
      </c>
      <c r="Y479" s="114"/>
    </row>
    <row r="480" spans="1:25" ht="30" customHeight="1">
      <c r="A480" s="98" t="s">
        <v>254</v>
      </c>
      <c r="B480" s="98" t="s">
        <v>255</v>
      </c>
      <c r="C480" s="98" t="s">
        <v>255</v>
      </c>
      <c r="D480" s="98" t="s">
        <v>342</v>
      </c>
      <c r="E480" s="98" t="s">
        <v>1543</v>
      </c>
      <c r="F480" s="98" t="s">
        <v>493</v>
      </c>
      <c r="G480" s="98" t="s">
        <v>490</v>
      </c>
      <c r="H480" s="98" t="s">
        <v>36</v>
      </c>
      <c r="I480" s="98" t="s">
        <v>37</v>
      </c>
      <c r="K480" s="115">
        <v>41547</v>
      </c>
      <c r="L480" s="115" t="s">
        <v>174</v>
      </c>
      <c r="M480" s="100">
        <v>2</v>
      </c>
      <c r="N480" s="74">
        <f t="shared" si="15"/>
        <v>2</v>
      </c>
      <c r="O480" s="115">
        <v>41729</v>
      </c>
      <c r="P480" s="118" t="s">
        <v>48</v>
      </c>
      <c r="Q480" s="100">
        <f>IF(P480="",1,(VLOOKUP(P480,LOOKUP!$A$16:$B$21,2,FALSE)))</f>
        <v>4</v>
      </c>
      <c r="R480" s="74">
        <f t="shared" si="16"/>
        <v>4</v>
      </c>
      <c r="S480" s="108">
        <v>0.25</v>
      </c>
      <c r="T480" s="108"/>
      <c r="U480" s="108">
        <v>0.25</v>
      </c>
      <c r="V480" s="108">
        <v>0</v>
      </c>
      <c r="W480" s="108">
        <v>0</v>
      </c>
      <c r="X480" s="102">
        <v>0.25</v>
      </c>
      <c r="Y480" s="114"/>
    </row>
    <row r="481" spans="1:38" ht="30" customHeight="1">
      <c r="A481" s="98" t="s">
        <v>254</v>
      </c>
      <c r="B481" s="98" t="s">
        <v>255</v>
      </c>
      <c r="C481" s="98" t="s">
        <v>255</v>
      </c>
      <c r="D481" s="98" t="s">
        <v>390</v>
      </c>
      <c r="E481" s="98" t="s">
        <v>1544</v>
      </c>
      <c r="F481" s="98" t="s">
        <v>521</v>
      </c>
      <c r="G481" s="98" t="s">
        <v>490</v>
      </c>
      <c r="H481" s="98" t="s">
        <v>36</v>
      </c>
      <c r="I481" s="98" t="s">
        <v>37</v>
      </c>
      <c r="K481" s="115">
        <v>41547</v>
      </c>
      <c r="L481" s="115" t="s">
        <v>177</v>
      </c>
      <c r="M481" s="100">
        <v>3</v>
      </c>
      <c r="N481" s="74">
        <f t="shared" si="15"/>
        <v>3</v>
      </c>
      <c r="O481" s="115">
        <v>41729</v>
      </c>
      <c r="P481" s="118" t="s">
        <v>48</v>
      </c>
      <c r="Q481" s="100">
        <f>IF(P481="",1,(VLOOKUP(P481,LOOKUP!$A$16:$B$21,2,FALSE)))</f>
        <v>4</v>
      </c>
      <c r="R481" s="74">
        <f t="shared" si="16"/>
        <v>4</v>
      </c>
      <c r="S481" s="108">
        <v>2</v>
      </c>
      <c r="T481" s="108"/>
      <c r="U481" s="108">
        <v>1</v>
      </c>
      <c r="V481" s="108">
        <v>1</v>
      </c>
      <c r="W481" s="108">
        <v>0</v>
      </c>
      <c r="X481" s="102">
        <v>2</v>
      </c>
      <c r="Y481" s="114"/>
    </row>
    <row r="482" spans="1:38" ht="30" customHeight="1">
      <c r="A482" s="98" t="s">
        <v>254</v>
      </c>
      <c r="B482" s="98" t="s">
        <v>255</v>
      </c>
      <c r="C482" s="98" t="s">
        <v>255</v>
      </c>
      <c r="D482" s="98" t="s">
        <v>391</v>
      </c>
      <c r="E482" s="98" t="s">
        <v>1545</v>
      </c>
      <c r="F482" s="98" t="s">
        <v>189</v>
      </c>
      <c r="G482" s="98" t="s">
        <v>490</v>
      </c>
      <c r="H482" s="98" t="s">
        <v>36</v>
      </c>
      <c r="I482" s="98" t="s">
        <v>37</v>
      </c>
      <c r="K482" s="115">
        <v>41547</v>
      </c>
      <c r="L482" s="115" t="s">
        <v>177</v>
      </c>
      <c r="M482" s="100">
        <v>3</v>
      </c>
      <c r="N482" s="74">
        <f t="shared" si="15"/>
        <v>3</v>
      </c>
      <c r="O482" s="115">
        <v>41729</v>
      </c>
      <c r="P482" s="118" t="s">
        <v>48</v>
      </c>
      <c r="Q482" s="100">
        <f>IF(P482="",1,(VLOOKUP(P482,LOOKUP!$A$16:$B$21,2,FALSE)))</f>
        <v>4</v>
      </c>
      <c r="R482" s="74">
        <f t="shared" si="16"/>
        <v>4</v>
      </c>
      <c r="S482" s="108">
        <v>0.25</v>
      </c>
      <c r="T482" s="108"/>
      <c r="U482" s="108">
        <v>0.25</v>
      </c>
      <c r="V482" s="108">
        <v>0</v>
      </c>
      <c r="W482" s="108">
        <v>0</v>
      </c>
      <c r="X482" s="102">
        <v>0.25</v>
      </c>
      <c r="Y482" s="114"/>
    </row>
    <row r="483" spans="1:38" ht="30" customHeight="1">
      <c r="A483" s="98" t="s">
        <v>254</v>
      </c>
      <c r="B483" s="98" t="s">
        <v>255</v>
      </c>
      <c r="C483" s="98" t="s">
        <v>255</v>
      </c>
      <c r="D483" s="98" t="s">
        <v>392</v>
      </c>
      <c r="E483" s="98" t="s">
        <v>1546</v>
      </c>
      <c r="F483" s="98" t="s">
        <v>492</v>
      </c>
      <c r="G483" s="98" t="s">
        <v>490</v>
      </c>
      <c r="H483" s="98" t="s">
        <v>36</v>
      </c>
      <c r="I483" s="98" t="s">
        <v>37</v>
      </c>
      <c r="K483" s="115">
        <v>41730</v>
      </c>
      <c r="L483" s="115" t="s">
        <v>174</v>
      </c>
      <c r="M483" s="100">
        <v>2</v>
      </c>
      <c r="N483" s="74">
        <f t="shared" si="15"/>
        <v>2</v>
      </c>
      <c r="O483" s="115">
        <v>42094</v>
      </c>
      <c r="P483" s="118" t="s">
        <v>48</v>
      </c>
      <c r="Q483" s="100">
        <f>IF(P483="",1,(VLOOKUP(P483,LOOKUP!$A$16:$B$21,2,FALSE)))</f>
        <v>4</v>
      </c>
      <c r="R483" s="74">
        <f t="shared" si="16"/>
        <v>4</v>
      </c>
      <c r="S483" s="108">
        <v>0.5</v>
      </c>
      <c r="T483" s="108"/>
      <c r="U483" s="108">
        <v>0</v>
      </c>
      <c r="V483" s="108">
        <v>0.5</v>
      </c>
      <c r="W483" s="108">
        <v>0</v>
      </c>
      <c r="X483" s="102">
        <v>0.5</v>
      </c>
      <c r="Y483" s="114"/>
    </row>
    <row r="484" spans="1:38" ht="30" customHeight="1">
      <c r="A484" s="98" t="s">
        <v>254</v>
      </c>
      <c r="B484" s="98" t="s">
        <v>255</v>
      </c>
      <c r="C484" s="98" t="s">
        <v>255</v>
      </c>
      <c r="D484" s="98" t="s">
        <v>393</v>
      </c>
      <c r="E484" s="98" t="s">
        <v>1547</v>
      </c>
      <c r="F484" s="98" t="s">
        <v>504</v>
      </c>
      <c r="G484" s="98" t="s">
        <v>180</v>
      </c>
      <c r="H484" s="98" t="s">
        <v>36</v>
      </c>
      <c r="I484" s="98" t="s">
        <v>37</v>
      </c>
      <c r="K484" s="115">
        <v>41547</v>
      </c>
      <c r="L484" s="115" t="s">
        <v>177</v>
      </c>
      <c r="M484" s="100">
        <v>3</v>
      </c>
      <c r="N484" s="74">
        <f t="shared" si="15"/>
        <v>3</v>
      </c>
      <c r="O484" s="115">
        <v>41729</v>
      </c>
      <c r="P484" s="118" t="s">
        <v>48</v>
      </c>
      <c r="Q484" s="100">
        <f>IF(P484="",1,(VLOOKUP(P484,LOOKUP!$A$16:$B$21,2,FALSE)))</f>
        <v>4</v>
      </c>
      <c r="R484" s="74">
        <f t="shared" si="16"/>
        <v>4</v>
      </c>
      <c r="S484" s="108">
        <v>0.17499799999999999</v>
      </c>
      <c r="T484" s="108"/>
      <c r="U484" s="108">
        <v>0.17499799999999999</v>
      </c>
      <c r="V484" s="108">
        <v>0</v>
      </c>
      <c r="W484" s="108">
        <v>0</v>
      </c>
      <c r="X484" s="102">
        <v>0.17499799999999999</v>
      </c>
      <c r="Y484" s="114"/>
    </row>
    <row r="485" spans="1:38" ht="30" customHeight="1">
      <c r="A485" s="98" t="s">
        <v>254</v>
      </c>
      <c r="B485" s="98" t="s">
        <v>255</v>
      </c>
      <c r="C485" s="98" t="s">
        <v>255</v>
      </c>
      <c r="D485" s="98" t="s">
        <v>394</v>
      </c>
      <c r="E485" s="98" t="s">
        <v>1548</v>
      </c>
      <c r="F485" s="98" t="s">
        <v>504</v>
      </c>
      <c r="G485" s="98" t="s">
        <v>180</v>
      </c>
      <c r="H485" s="98" t="s">
        <v>36</v>
      </c>
      <c r="I485" s="98" t="s">
        <v>37</v>
      </c>
      <c r="K485" s="115">
        <v>41547</v>
      </c>
      <c r="L485" s="115" t="s">
        <v>177</v>
      </c>
      <c r="M485" s="100">
        <v>3</v>
      </c>
      <c r="N485" s="74">
        <f t="shared" si="15"/>
        <v>3</v>
      </c>
      <c r="O485" s="115">
        <v>41729</v>
      </c>
      <c r="P485" s="118" t="s">
        <v>48</v>
      </c>
      <c r="Q485" s="100">
        <f>IF(P485="",1,(VLOOKUP(P485,LOOKUP!$A$16:$B$21,2,FALSE)))</f>
        <v>4</v>
      </c>
      <c r="R485" s="74">
        <f t="shared" si="16"/>
        <v>4</v>
      </c>
      <c r="S485" s="108">
        <v>0.39999800000000002</v>
      </c>
      <c r="T485" s="108"/>
      <c r="U485" s="108">
        <v>0.39999800000000002</v>
      </c>
      <c r="V485" s="108">
        <v>0</v>
      </c>
      <c r="W485" s="108">
        <v>0</v>
      </c>
      <c r="X485" s="102">
        <v>0.39999800000000002</v>
      </c>
      <c r="Y485" s="114"/>
    </row>
    <row r="486" spans="1:38" ht="30" customHeight="1">
      <c r="A486" s="98" t="s">
        <v>254</v>
      </c>
      <c r="B486" s="98" t="s">
        <v>255</v>
      </c>
      <c r="C486" s="98" t="s">
        <v>255</v>
      </c>
      <c r="D486" s="98" t="s">
        <v>395</v>
      </c>
      <c r="E486" s="98" t="s">
        <v>1547</v>
      </c>
      <c r="F486" s="98" t="s">
        <v>161</v>
      </c>
      <c r="G486" s="98" t="s">
        <v>180</v>
      </c>
      <c r="H486" s="98" t="s">
        <v>36</v>
      </c>
      <c r="I486" s="98" t="s">
        <v>37</v>
      </c>
      <c r="K486" s="115">
        <v>41547</v>
      </c>
      <c r="L486" s="115" t="s">
        <v>177</v>
      </c>
      <c r="M486" s="100">
        <v>3</v>
      </c>
      <c r="N486" s="74">
        <f t="shared" si="15"/>
        <v>3</v>
      </c>
      <c r="O486" s="115">
        <v>41729</v>
      </c>
      <c r="P486" s="118" t="s">
        <v>48</v>
      </c>
      <c r="Q486" s="100">
        <f>IF(P486="",1,(VLOOKUP(P486,LOOKUP!$A$16:$B$21,2,FALSE)))</f>
        <v>4</v>
      </c>
      <c r="R486" s="74">
        <f t="shared" si="16"/>
        <v>4</v>
      </c>
      <c r="S486" s="108">
        <v>0.25</v>
      </c>
      <c r="T486" s="108"/>
      <c r="U486" s="108">
        <v>0.25</v>
      </c>
      <c r="V486" s="108">
        <v>0</v>
      </c>
      <c r="W486" s="108">
        <v>0</v>
      </c>
      <c r="X486" s="102">
        <v>0.25</v>
      </c>
      <c r="Y486" s="114"/>
    </row>
    <row r="487" spans="1:38" ht="30" customHeight="1">
      <c r="A487" s="98" t="s">
        <v>254</v>
      </c>
      <c r="B487" s="98" t="s">
        <v>255</v>
      </c>
      <c r="C487" s="98" t="s">
        <v>255</v>
      </c>
      <c r="D487" s="98" t="s">
        <v>395</v>
      </c>
      <c r="E487" s="98" t="s">
        <v>1549</v>
      </c>
      <c r="F487" s="98" t="s">
        <v>161</v>
      </c>
      <c r="G487" s="98" t="s">
        <v>180</v>
      </c>
      <c r="H487" s="98" t="s">
        <v>36</v>
      </c>
      <c r="I487" s="98" t="s">
        <v>37</v>
      </c>
      <c r="K487" s="115">
        <v>41547</v>
      </c>
      <c r="L487" s="115" t="s">
        <v>177</v>
      </c>
      <c r="M487" s="100">
        <v>3</v>
      </c>
      <c r="N487" s="74">
        <f t="shared" si="15"/>
        <v>3</v>
      </c>
      <c r="O487" s="115">
        <v>41729</v>
      </c>
      <c r="P487" s="118" t="s">
        <v>48</v>
      </c>
      <c r="Q487" s="100">
        <f>IF(P487="",1,(VLOOKUP(P487,LOOKUP!$A$16:$B$21,2,FALSE)))</f>
        <v>4</v>
      </c>
      <c r="R487" s="74">
        <f t="shared" si="16"/>
        <v>4</v>
      </c>
      <c r="S487" s="108">
        <v>0.03</v>
      </c>
      <c r="T487" s="108"/>
      <c r="U487" s="108">
        <v>0.03</v>
      </c>
      <c r="V487" s="108">
        <v>0</v>
      </c>
      <c r="W487" s="108">
        <v>0</v>
      </c>
      <c r="X487" s="102">
        <v>0.03</v>
      </c>
      <c r="Y487" s="114"/>
    </row>
    <row r="488" spans="1:38" ht="30" customHeight="1">
      <c r="A488" s="98" t="s">
        <v>254</v>
      </c>
      <c r="B488" s="98" t="s">
        <v>255</v>
      </c>
      <c r="C488" s="98" t="s">
        <v>255</v>
      </c>
      <c r="D488" s="98" t="s">
        <v>396</v>
      </c>
      <c r="E488" s="98" t="s">
        <v>1502</v>
      </c>
      <c r="F488" s="98" t="s">
        <v>522</v>
      </c>
      <c r="G488" s="98" t="s">
        <v>180</v>
      </c>
      <c r="H488" s="98" t="s">
        <v>36</v>
      </c>
      <c r="I488" s="98" t="s">
        <v>37</v>
      </c>
      <c r="K488" s="115">
        <v>41547</v>
      </c>
      <c r="L488" s="115" t="s">
        <v>177</v>
      </c>
      <c r="M488" s="100">
        <v>3</v>
      </c>
      <c r="N488" s="74">
        <f t="shared" si="15"/>
        <v>3</v>
      </c>
      <c r="O488" s="115">
        <v>41729</v>
      </c>
      <c r="P488" s="118" t="s">
        <v>48</v>
      </c>
      <c r="Q488" s="100">
        <f>IF(P488="",1,(VLOOKUP(P488,LOOKUP!$A$16:$B$21,2,FALSE)))</f>
        <v>4</v>
      </c>
      <c r="R488" s="74">
        <f t="shared" si="16"/>
        <v>4</v>
      </c>
      <c r="S488" s="108">
        <v>0.42749999999999999</v>
      </c>
      <c r="T488" s="108"/>
      <c r="U488" s="108">
        <v>0.42749999999999999</v>
      </c>
      <c r="V488" s="108">
        <v>0</v>
      </c>
      <c r="W488" s="108">
        <v>0</v>
      </c>
      <c r="X488" s="102">
        <v>0.42749999999999999</v>
      </c>
      <c r="Y488" s="114"/>
    </row>
    <row r="489" spans="1:38" ht="30" customHeight="1">
      <c r="A489" s="98" t="s">
        <v>254</v>
      </c>
      <c r="B489" s="98" t="s">
        <v>255</v>
      </c>
      <c r="C489" s="98" t="s">
        <v>255</v>
      </c>
      <c r="D489" s="98" t="s">
        <v>395</v>
      </c>
      <c r="E489" s="98" t="s">
        <v>1550</v>
      </c>
      <c r="F489" s="98" t="s">
        <v>161</v>
      </c>
      <c r="G489" s="98" t="s">
        <v>180</v>
      </c>
      <c r="H489" s="98" t="s">
        <v>36</v>
      </c>
      <c r="I489" s="98" t="s">
        <v>37</v>
      </c>
      <c r="K489" s="115">
        <v>41547</v>
      </c>
      <c r="L489" s="115" t="s">
        <v>177</v>
      </c>
      <c r="M489" s="100">
        <v>3</v>
      </c>
      <c r="N489" s="74">
        <f t="shared" si="15"/>
        <v>3</v>
      </c>
      <c r="O489" s="115">
        <v>41729</v>
      </c>
      <c r="P489" s="118" t="s">
        <v>48</v>
      </c>
      <c r="Q489" s="100">
        <f>IF(P489="",1,(VLOOKUP(P489,LOOKUP!$A$16:$B$21,2,FALSE)))</f>
        <v>4</v>
      </c>
      <c r="R489" s="74">
        <f t="shared" si="16"/>
        <v>4</v>
      </c>
      <c r="S489" s="108">
        <v>1.5</v>
      </c>
      <c r="T489" s="108"/>
      <c r="U489" s="108">
        <v>0.5</v>
      </c>
      <c r="V489" s="108">
        <v>1</v>
      </c>
      <c r="W489" s="108">
        <v>0</v>
      </c>
      <c r="X489" s="102">
        <v>1.5</v>
      </c>
      <c r="Y489" s="114"/>
    </row>
    <row r="490" spans="1:38" ht="30" customHeight="1">
      <c r="A490" s="98" t="s">
        <v>254</v>
      </c>
      <c r="B490" s="98" t="s">
        <v>255</v>
      </c>
      <c r="C490" s="98" t="s">
        <v>255</v>
      </c>
      <c r="D490" s="98" t="s">
        <v>394</v>
      </c>
      <c r="E490" s="98" t="s">
        <v>1551</v>
      </c>
      <c r="F490" s="98" t="s">
        <v>504</v>
      </c>
      <c r="G490" s="98" t="s">
        <v>180</v>
      </c>
      <c r="H490" s="98" t="s">
        <v>36</v>
      </c>
      <c r="I490" s="98" t="s">
        <v>37</v>
      </c>
      <c r="K490" s="115">
        <v>41547</v>
      </c>
      <c r="L490" s="115" t="s">
        <v>177</v>
      </c>
      <c r="M490" s="100">
        <v>3</v>
      </c>
      <c r="N490" s="74">
        <f t="shared" si="15"/>
        <v>3</v>
      </c>
      <c r="O490" s="115">
        <v>41729</v>
      </c>
      <c r="P490" s="118" t="s">
        <v>48</v>
      </c>
      <c r="Q490" s="100">
        <f>IF(P490="",1,(VLOOKUP(P490,LOOKUP!$A$16:$B$21,2,FALSE)))</f>
        <v>4</v>
      </c>
      <c r="R490" s="74">
        <f t="shared" si="16"/>
        <v>4</v>
      </c>
      <c r="S490" s="108">
        <v>1.4999999999999999E-2</v>
      </c>
      <c r="T490" s="108"/>
      <c r="U490" s="108">
        <v>1.4999999999999999E-2</v>
      </c>
      <c r="V490" s="108">
        <v>0</v>
      </c>
      <c r="W490" s="108">
        <v>0</v>
      </c>
      <c r="X490" s="102">
        <v>1.4999999999999999E-2</v>
      </c>
      <c r="Y490" s="114"/>
    </row>
    <row r="491" spans="1:38" ht="30" customHeight="1">
      <c r="A491" s="98" t="s">
        <v>254</v>
      </c>
      <c r="B491" s="98" t="s">
        <v>255</v>
      </c>
      <c r="C491" s="98" t="s">
        <v>255</v>
      </c>
      <c r="D491" s="98" t="s">
        <v>395</v>
      </c>
      <c r="E491" s="98" t="s">
        <v>1552</v>
      </c>
      <c r="F491" s="98" t="s">
        <v>161</v>
      </c>
      <c r="G491" s="98" t="s">
        <v>180</v>
      </c>
      <c r="H491" s="98" t="s">
        <v>36</v>
      </c>
      <c r="I491" s="98" t="s">
        <v>37</v>
      </c>
      <c r="K491" s="115">
        <v>41547</v>
      </c>
      <c r="L491" s="115" t="s">
        <v>177</v>
      </c>
      <c r="M491" s="100">
        <v>3</v>
      </c>
      <c r="N491" s="74">
        <f t="shared" si="15"/>
        <v>3</v>
      </c>
      <c r="O491" s="115">
        <v>41729</v>
      </c>
      <c r="P491" s="118" t="s">
        <v>48</v>
      </c>
      <c r="Q491" s="100">
        <f>IF(P491="",1,(VLOOKUP(P491,LOOKUP!$A$16:$B$21,2,FALSE)))</f>
        <v>4</v>
      </c>
      <c r="R491" s="74">
        <f t="shared" si="16"/>
        <v>4</v>
      </c>
      <c r="S491" s="108">
        <v>0.05</v>
      </c>
      <c r="T491" s="108"/>
      <c r="U491" s="108">
        <v>0.05</v>
      </c>
      <c r="V491" s="108">
        <v>0</v>
      </c>
      <c r="W491" s="108">
        <v>0</v>
      </c>
      <c r="X491" s="102">
        <v>0.05</v>
      </c>
      <c r="Y491" s="114"/>
    </row>
    <row r="492" spans="1:38" ht="30" customHeight="1">
      <c r="A492" s="98" t="s">
        <v>254</v>
      </c>
      <c r="B492" s="98" t="s">
        <v>255</v>
      </c>
      <c r="C492" s="98" t="s">
        <v>255</v>
      </c>
      <c r="D492" s="98" t="s">
        <v>397</v>
      </c>
      <c r="E492" s="98" t="s">
        <v>1553</v>
      </c>
      <c r="F492" s="98" t="s">
        <v>205</v>
      </c>
      <c r="G492" s="98" t="s">
        <v>183</v>
      </c>
      <c r="H492" s="98" t="s">
        <v>36</v>
      </c>
      <c r="I492" s="98" t="s">
        <v>37</v>
      </c>
      <c r="K492" s="115">
        <v>41547</v>
      </c>
      <c r="L492" s="115" t="s">
        <v>177</v>
      </c>
      <c r="M492" s="100">
        <v>3</v>
      </c>
      <c r="N492" s="74">
        <f t="shared" si="15"/>
        <v>3</v>
      </c>
      <c r="O492" s="115">
        <v>41729</v>
      </c>
      <c r="P492" s="118" t="s">
        <v>48</v>
      </c>
      <c r="Q492" s="100">
        <f>IF(P492="",1,(VLOOKUP(P492,LOOKUP!$A$16:$B$21,2,FALSE)))</f>
        <v>4</v>
      </c>
      <c r="R492" s="74">
        <f t="shared" si="16"/>
        <v>4</v>
      </c>
      <c r="S492" s="108">
        <v>1.3664270000000001</v>
      </c>
      <c r="T492" s="108"/>
      <c r="U492" s="108">
        <v>1.3664270000000001</v>
      </c>
      <c r="V492" s="108">
        <v>0</v>
      </c>
      <c r="W492" s="108">
        <v>0</v>
      </c>
      <c r="X492" s="102">
        <v>1.3664270000000001</v>
      </c>
      <c r="Y492" s="114"/>
    </row>
    <row r="493" spans="1:38" ht="30" customHeight="1">
      <c r="A493" s="98" t="s">
        <v>254</v>
      </c>
      <c r="B493" s="98" t="s">
        <v>255</v>
      </c>
      <c r="C493" s="98" t="s">
        <v>255</v>
      </c>
      <c r="D493" s="98" t="s">
        <v>398</v>
      </c>
      <c r="E493" s="98" t="s">
        <v>1554</v>
      </c>
      <c r="F493" s="98" t="s">
        <v>523</v>
      </c>
      <c r="G493" s="98" t="s">
        <v>490</v>
      </c>
      <c r="H493" s="98" t="s">
        <v>36</v>
      </c>
      <c r="I493" s="98" t="s">
        <v>37</v>
      </c>
      <c r="K493" s="115">
        <v>41547</v>
      </c>
      <c r="L493" s="115" t="s">
        <v>177</v>
      </c>
      <c r="M493" s="100">
        <v>3</v>
      </c>
      <c r="N493" s="74">
        <f t="shared" si="15"/>
        <v>3</v>
      </c>
      <c r="O493" s="115">
        <v>41729</v>
      </c>
      <c r="P493" s="118" t="s">
        <v>48</v>
      </c>
      <c r="Q493" s="100">
        <f>IF(P493="",1,(VLOOKUP(P493,LOOKUP!$A$16:$B$21,2,FALSE)))</f>
        <v>4</v>
      </c>
      <c r="R493" s="74">
        <f t="shared" si="16"/>
        <v>4</v>
      </c>
      <c r="S493" s="108">
        <v>2.105</v>
      </c>
      <c r="T493" s="108"/>
      <c r="U493" s="108">
        <v>2.105</v>
      </c>
      <c r="V493" s="108">
        <v>0</v>
      </c>
      <c r="W493" s="108">
        <v>0</v>
      </c>
      <c r="X493" s="102">
        <v>2.105</v>
      </c>
      <c r="Y493" s="114"/>
    </row>
    <row r="494" spans="1:38" ht="30" customHeight="1">
      <c r="A494" s="98" t="s">
        <v>254</v>
      </c>
      <c r="B494" s="98" t="s">
        <v>255</v>
      </c>
      <c r="C494" s="98" t="s">
        <v>255</v>
      </c>
      <c r="D494" s="98" t="s">
        <v>121</v>
      </c>
      <c r="E494" s="98" t="s">
        <v>1555</v>
      </c>
      <c r="G494" s="98" t="s">
        <v>121</v>
      </c>
      <c r="H494" s="98" t="s">
        <v>36</v>
      </c>
      <c r="I494" s="98" t="s">
        <v>37</v>
      </c>
      <c r="K494" s="115">
        <v>42005</v>
      </c>
      <c r="L494" s="115" t="s">
        <v>174</v>
      </c>
      <c r="M494" s="100">
        <v>2</v>
      </c>
      <c r="N494" s="74">
        <f t="shared" si="15"/>
        <v>2</v>
      </c>
      <c r="O494" s="98" t="s">
        <v>541</v>
      </c>
      <c r="P494" s="118" t="s">
        <v>48</v>
      </c>
      <c r="Q494" s="100">
        <f>IF(P494="",1,(VLOOKUP(P494,LOOKUP!$A$16:$B$21,2,FALSE)))</f>
        <v>4</v>
      </c>
      <c r="R494" s="74">
        <f t="shared" si="16"/>
        <v>4</v>
      </c>
      <c r="S494" s="108">
        <v>3.6549</v>
      </c>
      <c r="T494" s="108"/>
      <c r="U494" s="108">
        <v>0</v>
      </c>
      <c r="V494" s="108">
        <v>2.0829</v>
      </c>
      <c r="W494" s="108">
        <v>1.5720000000000001</v>
      </c>
      <c r="X494" s="102">
        <v>3.6549</v>
      </c>
      <c r="Y494" s="114"/>
      <c r="AL494" s="118" t="s">
        <v>551</v>
      </c>
    </row>
    <row r="495" spans="1:38" ht="30" customHeight="1">
      <c r="A495" s="98" t="s">
        <v>254</v>
      </c>
      <c r="B495" s="98" t="s">
        <v>255</v>
      </c>
      <c r="C495" s="98" t="s">
        <v>255</v>
      </c>
      <c r="D495" s="98" t="s">
        <v>121</v>
      </c>
      <c r="E495" s="98" t="s">
        <v>1556</v>
      </c>
      <c r="G495" s="98" t="s">
        <v>121</v>
      </c>
      <c r="H495" s="98" t="s">
        <v>36</v>
      </c>
      <c r="I495" s="98" t="s">
        <v>37</v>
      </c>
      <c r="K495" s="115">
        <v>42005</v>
      </c>
      <c r="L495" s="115" t="s">
        <v>174</v>
      </c>
      <c r="M495" s="100">
        <v>2</v>
      </c>
      <c r="N495" s="74">
        <f t="shared" si="15"/>
        <v>2</v>
      </c>
      <c r="O495" s="98" t="s">
        <v>541</v>
      </c>
      <c r="P495" s="118" t="s">
        <v>48</v>
      </c>
      <c r="Q495" s="100">
        <f>IF(P495="",1,(VLOOKUP(P495,LOOKUP!$A$16:$B$21,2,FALSE)))</f>
        <v>4</v>
      </c>
      <c r="R495" s="74">
        <f t="shared" si="16"/>
        <v>4</v>
      </c>
      <c r="S495" s="108">
        <v>0.19358732000000001</v>
      </c>
      <c r="T495" s="108"/>
      <c r="U495" s="108">
        <v>0</v>
      </c>
      <c r="V495" s="108">
        <v>0.11032395656255194</v>
      </c>
      <c r="W495" s="108">
        <v>8.326336344343542E-2</v>
      </c>
      <c r="X495" s="102">
        <v>0.19358732000598736</v>
      </c>
      <c r="Y495" s="114"/>
      <c r="AL495" s="118" t="s">
        <v>551</v>
      </c>
    </row>
    <row r="496" spans="1:38" ht="30" customHeight="1">
      <c r="A496" s="98" t="s">
        <v>254</v>
      </c>
      <c r="B496" s="98" t="s">
        <v>255</v>
      </c>
      <c r="C496" s="98" t="s">
        <v>255</v>
      </c>
      <c r="D496" s="98" t="s">
        <v>121</v>
      </c>
      <c r="E496" s="98" t="s">
        <v>1557</v>
      </c>
      <c r="G496" s="98" t="s">
        <v>121</v>
      </c>
      <c r="H496" s="98" t="s">
        <v>36</v>
      </c>
      <c r="I496" s="98" t="s">
        <v>37</v>
      </c>
      <c r="K496" s="115">
        <v>42005</v>
      </c>
      <c r="L496" s="115" t="s">
        <v>174</v>
      </c>
      <c r="M496" s="100">
        <v>2</v>
      </c>
      <c r="N496" s="74">
        <f t="shared" si="15"/>
        <v>2</v>
      </c>
      <c r="O496" s="98" t="s">
        <v>541</v>
      </c>
      <c r="P496" s="118" t="s">
        <v>48</v>
      </c>
      <c r="Q496" s="100">
        <f>IF(P496="",1,(VLOOKUP(P496,LOOKUP!$A$16:$B$21,2,FALSE)))</f>
        <v>4</v>
      </c>
      <c r="R496" s="74">
        <f t="shared" si="16"/>
        <v>4</v>
      </c>
      <c r="S496" s="108">
        <v>1.547186159</v>
      </c>
      <c r="T496" s="108"/>
      <c r="U496" s="108">
        <v>0</v>
      </c>
      <c r="V496" s="108">
        <v>0.88172974658977044</v>
      </c>
      <c r="W496" s="108">
        <v>0.66545641252058141</v>
      </c>
      <c r="X496" s="102">
        <v>1.547186159110352</v>
      </c>
      <c r="Y496" s="114"/>
      <c r="AL496" s="118" t="s">
        <v>551</v>
      </c>
    </row>
    <row r="497" spans="1:38" ht="30" customHeight="1">
      <c r="A497" s="98" t="s">
        <v>254</v>
      </c>
      <c r="B497" s="98" t="s">
        <v>255</v>
      </c>
      <c r="C497" s="98" t="s">
        <v>255</v>
      </c>
      <c r="D497" s="98" t="s">
        <v>121</v>
      </c>
      <c r="E497" s="98" t="s">
        <v>1558</v>
      </c>
      <c r="G497" s="98" t="s">
        <v>121</v>
      </c>
      <c r="H497" s="98" t="s">
        <v>36</v>
      </c>
      <c r="I497" s="98" t="s">
        <v>37</v>
      </c>
      <c r="K497" s="115">
        <v>42005</v>
      </c>
      <c r="L497" s="115" t="s">
        <v>174</v>
      </c>
      <c r="M497" s="100">
        <v>2</v>
      </c>
      <c r="N497" s="74">
        <f t="shared" si="15"/>
        <v>2</v>
      </c>
      <c r="O497" s="98" t="s">
        <v>541</v>
      </c>
      <c r="P497" s="118" t="s">
        <v>48</v>
      </c>
      <c r="Q497" s="100">
        <f>IF(P497="",1,(VLOOKUP(P497,LOOKUP!$A$16:$B$21,2,FALSE)))</f>
        <v>4</v>
      </c>
      <c r="R497" s="74">
        <f t="shared" si="16"/>
        <v>4</v>
      </c>
      <c r="S497" s="108">
        <v>4.7111289200000002</v>
      </c>
      <c r="T497" s="108"/>
      <c r="U497" s="108">
        <v>0</v>
      </c>
      <c r="V497" s="108">
        <v>2.6848369116589788</v>
      </c>
      <c r="W497" s="108">
        <v>2.0262920087992291</v>
      </c>
      <c r="X497" s="102">
        <v>4.7111289204582079</v>
      </c>
      <c r="Y497" s="114"/>
      <c r="AL497" s="118" t="s">
        <v>551</v>
      </c>
    </row>
    <row r="498" spans="1:38" ht="30" customHeight="1">
      <c r="A498" s="98" t="s">
        <v>254</v>
      </c>
      <c r="B498" s="98" t="s">
        <v>255</v>
      </c>
      <c r="C498" s="98" t="s">
        <v>255</v>
      </c>
      <c r="D498" s="98" t="s">
        <v>121</v>
      </c>
      <c r="E498" s="98" t="s">
        <v>1559</v>
      </c>
      <c r="G498" s="98" t="s">
        <v>121</v>
      </c>
      <c r="H498" s="98" t="s">
        <v>36</v>
      </c>
      <c r="I498" s="98" t="s">
        <v>37</v>
      </c>
      <c r="K498" s="115">
        <v>42005</v>
      </c>
      <c r="L498" s="115" t="s">
        <v>174</v>
      </c>
      <c r="M498" s="100">
        <v>2</v>
      </c>
      <c r="N498" s="74">
        <f t="shared" si="15"/>
        <v>2</v>
      </c>
      <c r="O498" s="98" t="s">
        <v>541</v>
      </c>
      <c r="P498" s="118" t="s">
        <v>48</v>
      </c>
      <c r="Q498" s="100">
        <f>IF(P498="",1,(VLOOKUP(P498,LOOKUP!$A$16:$B$21,2,FALSE)))</f>
        <v>4</v>
      </c>
      <c r="R498" s="74">
        <f t="shared" si="16"/>
        <v>4</v>
      </c>
      <c r="S498" s="108">
        <v>2.8912191269999998</v>
      </c>
      <c r="T498" s="108"/>
      <c r="U498" s="108">
        <v>0</v>
      </c>
      <c r="V498" s="108">
        <v>1.6476840183631607</v>
      </c>
      <c r="W498" s="108">
        <v>1.2435351081986119</v>
      </c>
      <c r="X498" s="102">
        <v>2.8912191265617726</v>
      </c>
      <c r="Y498" s="114"/>
      <c r="AL498" s="118" t="s">
        <v>551</v>
      </c>
    </row>
    <row r="499" spans="1:38" ht="30" customHeight="1">
      <c r="A499" s="98" t="s">
        <v>254</v>
      </c>
      <c r="B499" s="98" t="s">
        <v>255</v>
      </c>
      <c r="C499" s="98" t="s">
        <v>255</v>
      </c>
      <c r="D499" s="98" t="s">
        <v>121</v>
      </c>
      <c r="E499" s="98" t="s">
        <v>1560</v>
      </c>
      <c r="G499" s="98" t="s">
        <v>121</v>
      </c>
      <c r="H499" s="98" t="s">
        <v>36</v>
      </c>
      <c r="I499" s="98" t="s">
        <v>37</v>
      </c>
      <c r="K499" s="115">
        <v>42005</v>
      </c>
      <c r="L499" s="115" t="s">
        <v>174</v>
      </c>
      <c r="M499" s="100">
        <v>2</v>
      </c>
      <c r="N499" s="74">
        <f t="shared" si="15"/>
        <v>2</v>
      </c>
      <c r="O499" s="98" t="s">
        <v>541</v>
      </c>
      <c r="P499" s="118" t="s">
        <v>48</v>
      </c>
      <c r="Q499" s="100">
        <f>IF(P499="",1,(VLOOKUP(P499,LOOKUP!$A$16:$B$21,2,FALSE)))</f>
        <v>4</v>
      </c>
      <c r="R499" s="74">
        <f t="shared" si="16"/>
        <v>4</v>
      </c>
      <c r="S499" s="108">
        <v>3.0032783700000003</v>
      </c>
      <c r="T499" s="108"/>
      <c r="U499" s="108">
        <v>0</v>
      </c>
      <c r="V499" s="108">
        <v>17.115425846185019</v>
      </c>
      <c r="W499" s="108">
        <v>12.917302525422652</v>
      </c>
      <c r="X499" s="102">
        <v>30.032728371607671</v>
      </c>
      <c r="Y499" s="114"/>
      <c r="AL499" s="118" t="s">
        <v>551</v>
      </c>
    </row>
    <row r="500" spans="1:38" ht="30" customHeight="1">
      <c r="A500" s="98" t="s">
        <v>254</v>
      </c>
      <c r="B500" s="98" t="s">
        <v>255</v>
      </c>
      <c r="C500" s="98" t="s">
        <v>255</v>
      </c>
      <c r="D500" s="98" t="s">
        <v>121</v>
      </c>
      <c r="E500" s="98" t="s">
        <v>806</v>
      </c>
      <c r="G500" s="98" t="s">
        <v>121</v>
      </c>
      <c r="H500" s="98" t="s">
        <v>36</v>
      </c>
      <c r="I500" s="98" t="s">
        <v>37</v>
      </c>
      <c r="K500" s="115">
        <v>42005</v>
      </c>
      <c r="L500" s="115" t="s">
        <v>174</v>
      </c>
      <c r="M500" s="100">
        <v>2</v>
      </c>
      <c r="N500" s="74">
        <f t="shared" si="15"/>
        <v>2</v>
      </c>
      <c r="O500" s="98" t="s">
        <v>541</v>
      </c>
      <c r="P500" s="118" t="s">
        <v>48</v>
      </c>
      <c r="Q500" s="100">
        <f>IF(P500="",1,(VLOOKUP(P500,LOOKUP!$A$16:$B$21,2,FALSE)))</f>
        <v>4</v>
      </c>
      <c r="R500" s="74">
        <f t="shared" si="16"/>
        <v>4</v>
      </c>
      <c r="S500" s="108">
        <v>3.5684597299999998</v>
      </c>
      <c r="T500" s="108"/>
      <c r="U500" s="108">
        <v>0</v>
      </c>
      <c r="V500" s="108">
        <v>20.3214878002855</v>
      </c>
      <c r="W500" s="108">
        <v>15.336971924743771</v>
      </c>
      <c r="X500" s="102">
        <v>35.658459725029275</v>
      </c>
      <c r="Y500" s="114"/>
      <c r="AL500" s="118" t="s">
        <v>551</v>
      </c>
    </row>
    <row r="501" spans="1:38" ht="30" customHeight="1">
      <c r="A501" s="98" t="s">
        <v>254</v>
      </c>
      <c r="B501" s="98" t="s">
        <v>255</v>
      </c>
      <c r="C501" s="98" t="s">
        <v>255</v>
      </c>
      <c r="D501" s="98" t="s">
        <v>121</v>
      </c>
      <c r="E501" s="98" t="s">
        <v>602</v>
      </c>
      <c r="G501" s="98" t="s">
        <v>121</v>
      </c>
      <c r="H501" s="98" t="s">
        <v>36</v>
      </c>
      <c r="I501" s="98" t="s">
        <v>37</v>
      </c>
      <c r="K501" s="115">
        <v>42005</v>
      </c>
      <c r="L501" s="115" t="s">
        <v>174</v>
      </c>
      <c r="M501" s="100">
        <v>2</v>
      </c>
      <c r="N501" s="74">
        <f t="shared" si="15"/>
        <v>2</v>
      </c>
      <c r="O501" s="98" t="s">
        <v>541</v>
      </c>
      <c r="P501" s="118" t="s">
        <v>48</v>
      </c>
      <c r="Q501" s="100">
        <f>IF(P501="",1,(VLOOKUP(P501,LOOKUP!$A$16:$B$21,2,FALSE)))</f>
        <v>4</v>
      </c>
      <c r="R501" s="74">
        <f t="shared" si="16"/>
        <v>4</v>
      </c>
      <c r="S501" s="108">
        <v>3.1217664360000001</v>
      </c>
      <c r="T501" s="108"/>
      <c r="U501" s="108">
        <v>0</v>
      </c>
      <c r="V501" s="108">
        <v>1.7790711949390527</v>
      </c>
      <c r="W501" s="108">
        <v>1.3426952414634361</v>
      </c>
      <c r="X501" s="102">
        <v>3.1217664364024889</v>
      </c>
      <c r="Y501" s="114"/>
      <c r="AL501" s="118" t="s">
        <v>551</v>
      </c>
    </row>
    <row r="502" spans="1:38" ht="30" customHeight="1">
      <c r="A502" s="98" t="s">
        <v>254</v>
      </c>
      <c r="B502" s="98" t="s">
        <v>255</v>
      </c>
      <c r="C502" s="98" t="s">
        <v>255</v>
      </c>
      <c r="D502" s="98" t="s">
        <v>121</v>
      </c>
      <c r="E502" s="98" t="s">
        <v>1561</v>
      </c>
      <c r="G502" s="98" t="s">
        <v>121</v>
      </c>
      <c r="H502" s="98" t="s">
        <v>36</v>
      </c>
      <c r="I502" s="98" t="s">
        <v>37</v>
      </c>
      <c r="K502" s="115">
        <v>42005</v>
      </c>
      <c r="L502" s="115" t="s">
        <v>174</v>
      </c>
      <c r="M502" s="100">
        <v>2</v>
      </c>
      <c r="N502" s="74">
        <f t="shared" si="15"/>
        <v>2</v>
      </c>
      <c r="O502" s="98" t="s">
        <v>541</v>
      </c>
      <c r="P502" s="118" t="s">
        <v>48</v>
      </c>
      <c r="Q502" s="100">
        <f>IF(P502="",1,(VLOOKUP(P502,LOOKUP!$A$16:$B$21,2,FALSE)))</f>
        <v>4</v>
      </c>
      <c r="R502" s="74">
        <f t="shared" si="16"/>
        <v>4</v>
      </c>
      <c r="S502" s="108">
        <v>8.3690123799999991</v>
      </c>
      <c r="T502" s="108"/>
      <c r="U502" s="108">
        <v>0</v>
      </c>
      <c r="V502" s="108">
        <v>4.7694371627324088</v>
      </c>
      <c r="W502" s="108">
        <v>3.5995752171565352</v>
      </c>
      <c r="X502" s="102">
        <v>8.3690123798889431</v>
      </c>
      <c r="Y502" s="114"/>
      <c r="AL502" s="118" t="s">
        <v>551</v>
      </c>
    </row>
    <row r="503" spans="1:38" ht="30" customHeight="1">
      <c r="A503" s="98" t="s">
        <v>254</v>
      </c>
      <c r="B503" s="98" t="s">
        <v>255</v>
      </c>
      <c r="C503" s="98" t="s">
        <v>255</v>
      </c>
      <c r="D503" s="98" t="s">
        <v>121</v>
      </c>
      <c r="E503" s="98" t="s">
        <v>1562</v>
      </c>
      <c r="G503" s="98" t="s">
        <v>121</v>
      </c>
      <c r="H503" s="98" t="s">
        <v>36</v>
      </c>
      <c r="I503" s="98" t="s">
        <v>37</v>
      </c>
      <c r="K503" s="115">
        <v>42005</v>
      </c>
      <c r="L503" s="115" t="s">
        <v>174</v>
      </c>
      <c r="M503" s="100">
        <v>2</v>
      </c>
      <c r="N503" s="74">
        <f t="shared" si="15"/>
        <v>2</v>
      </c>
      <c r="O503" s="98" t="s">
        <v>541</v>
      </c>
      <c r="P503" s="118" t="s">
        <v>48</v>
      </c>
      <c r="Q503" s="100">
        <f>IF(P503="",1,(VLOOKUP(P503,LOOKUP!$A$16:$B$21,2,FALSE)))</f>
        <v>4</v>
      </c>
      <c r="R503" s="74">
        <f t="shared" si="16"/>
        <v>4</v>
      </c>
      <c r="S503" s="108">
        <v>0.42688725999999999</v>
      </c>
      <c r="T503" s="108"/>
      <c r="U503" s="108">
        <v>0</v>
      </c>
      <c r="V503" s="108">
        <v>0.24327983852681861</v>
      </c>
      <c r="W503" s="108">
        <v>0.18360742530325933</v>
      </c>
      <c r="X503" s="102">
        <v>0.42688726383007791</v>
      </c>
      <c r="Y503" s="114"/>
      <c r="AL503" s="118" t="s">
        <v>551</v>
      </c>
    </row>
    <row r="504" spans="1:38" ht="30" customHeight="1">
      <c r="A504" s="98" t="s">
        <v>254</v>
      </c>
      <c r="B504" s="98" t="s">
        <v>255</v>
      </c>
      <c r="C504" s="98" t="s">
        <v>255</v>
      </c>
      <c r="D504" s="98" t="s">
        <v>121</v>
      </c>
      <c r="E504" s="98" t="s">
        <v>1563</v>
      </c>
      <c r="G504" s="98" t="s">
        <v>121</v>
      </c>
      <c r="H504" s="98" t="s">
        <v>36</v>
      </c>
      <c r="I504" s="98" t="s">
        <v>37</v>
      </c>
      <c r="K504" s="115">
        <v>42005</v>
      </c>
      <c r="L504" s="115" t="s">
        <v>174</v>
      </c>
      <c r="M504" s="100">
        <v>2</v>
      </c>
      <c r="N504" s="74">
        <f t="shared" si="15"/>
        <v>2</v>
      </c>
      <c r="O504" s="98" t="s">
        <v>541</v>
      </c>
      <c r="P504" s="118" t="s">
        <v>48</v>
      </c>
      <c r="Q504" s="100">
        <f>IF(P504="",1,(VLOOKUP(P504,LOOKUP!$A$16:$B$21,2,FALSE)))</f>
        <v>4</v>
      </c>
      <c r="R504" s="74">
        <f t="shared" si="16"/>
        <v>4</v>
      </c>
      <c r="S504" s="108">
        <v>2.3898112599999997</v>
      </c>
      <c r="T504" s="108"/>
      <c r="U504" s="108">
        <v>0</v>
      </c>
      <c r="V504" s="108">
        <v>1.3619354532701331</v>
      </c>
      <c r="W504" s="108">
        <v>1.0278758137887798</v>
      </c>
      <c r="X504" s="102">
        <v>2.3898112670589127</v>
      </c>
      <c r="Y504" s="114"/>
      <c r="AL504" s="118" t="s">
        <v>551</v>
      </c>
    </row>
    <row r="505" spans="1:38" ht="30" customHeight="1">
      <c r="A505" s="98" t="s">
        <v>254</v>
      </c>
      <c r="B505" s="98" t="s">
        <v>255</v>
      </c>
      <c r="C505" s="98" t="s">
        <v>255</v>
      </c>
      <c r="D505" s="98" t="s">
        <v>121</v>
      </c>
      <c r="E505" s="98" t="s">
        <v>1564</v>
      </c>
      <c r="G505" s="98" t="s">
        <v>121</v>
      </c>
      <c r="H505" s="98" t="s">
        <v>36</v>
      </c>
      <c r="I505" s="98" t="s">
        <v>37</v>
      </c>
      <c r="K505" s="115">
        <v>42005</v>
      </c>
      <c r="L505" s="115" t="s">
        <v>174</v>
      </c>
      <c r="M505" s="100">
        <v>2</v>
      </c>
      <c r="N505" s="74">
        <f t="shared" si="15"/>
        <v>2</v>
      </c>
      <c r="O505" s="98" t="s">
        <v>541</v>
      </c>
      <c r="P505" s="118" t="s">
        <v>48</v>
      </c>
      <c r="Q505" s="100">
        <f>IF(P505="",1,(VLOOKUP(P505,LOOKUP!$A$16:$B$21,2,FALSE)))</f>
        <v>4</v>
      </c>
      <c r="R505" s="74">
        <f t="shared" si="16"/>
        <v>4</v>
      </c>
      <c r="S505" s="108">
        <v>18</v>
      </c>
      <c r="T505" s="108"/>
      <c r="U505" s="108">
        <v>10</v>
      </c>
      <c r="V505" s="108">
        <v>8</v>
      </c>
      <c r="W505" s="108">
        <v>0</v>
      </c>
      <c r="X505" s="102">
        <v>18</v>
      </c>
      <c r="Y505" s="114"/>
      <c r="AL505" s="118" t="s">
        <v>551</v>
      </c>
    </row>
    <row r="506" spans="1:38" ht="30" customHeight="1">
      <c r="A506" s="98" t="s">
        <v>254</v>
      </c>
      <c r="B506" s="98" t="s">
        <v>399</v>
      </c>
      <c r="C506" s="98" t="s">
        <v>399</v>
      </c>
      <c r="D506" s="98" t="s">
        <v>400</v>
      </c>
      <c r="E506" s="98" t="s">
        <v>1565</v>
      </c>
      <c r="F506" s="98" t="s">
        <v>524</v>
      </c>
      <c r="G506" s="98" t="s">
        <v>35</v>
      </c>
      <c r="H506" s="98" t="s">
        <v>36</v>
      </c>
      <c r="I506" s="98" t="s">
        <v>37</v>
      </c>
      <c r="K506" s="115">
        <v>41487</v>
      </c>
      <c r="L506" s="115" t="s">
        <v>177</v>
      </c>
      <c r="M506" s="100">
        <v>3</v>
      </c>
      <c r="N506" s="74">
        <f t="shared" si="15"/>
        <v>3</v>
      </c>
      <c r="O506" s="115">
        <v>41719</v>
      </c>
      <c r="P506" s="118" t="s">
        <v>48</v>
      </c>
      <c r="Q506" s="100">
        <f>IF(P506="",1,(VLOOKUP(P506,LOOKUP!$A$16:$B$21,2,FALSE)))</f>
        <v>4</v>
      </c>
      <c r="R506" s="74">
        <f t="shared" si="16"/>
        <v>4</v>
      </c>
      <c r="S506" s="108">
        <v>1.5431999999999999</v>
      </c>
      <c r="T506" s="108"/>
      <c r="U506" s="108">
        <v>1.5431999999999999</v>
      </c>
      <c r="V506" s="108">
        <v>0</v>
      </c>
      <c r="W506" s="108">
        <v>0</v>
      </c>
      <c r="X506" s="102">
        <v>1.5431999999999999</v>
      </c>
      <c r="Y506" s="114"/>
    </row>
    <row r="507" spans="1:38" ht="30" customHeight="1">
      <c r="A507" s="98" t="s">
        <v>254</v>
      </c>
      <c r="B507" s="98" t="s">
        <v>399</v>
      </c>
      <c r="C507" s="98" t="s">
        <v>399</v>
      </c>
      <c r="D507" s="98" t="s">
        <v>401</v>
      </c>
      <c r="E507" s="98" t="s">
        <v>1566</v>
      </c>
      <c r="F507" s="98" t="s">
        <v>187</v>
      </c>
      <c r="G507" s="98" t="s">
        <v>197</v>
      </c>
      <c r="H507" s="98" t="s">
        <v>36</v>
      </c>
      <c r="I507" s="98" t="s">
        <v>37</v>
      </c>
      <c r="K507" s="115">
        <v>41487</v>
      </c>
      <c r="L507" s="115" t="s">
        <v>177</v>
      </c>
      <c r="M507" s="100">
        <v>3</v>
      </c>
      <c r="N507" s="74">
        <f t="shared" si="15"/>
        <v>3</v>
      </c>
      <c r="O507" s="115">
        <v>41582</v>
      </c>
      <c r="P507" s="118" t="s">
        <v>48</v>
      </c>
      <c r="Q507" s="100">
        <f>IF(P507="",1,(VLOOKUP(P507,LOOKUP!$A$16:$B$21,2,FALSE)))</f>
        <v>4</v>
      </c>
      <c r="R507" s="74">
        <f t="shared" si="16"/>
        <v>4</v>
      </c>
      <c r="S507" s="108">
        <v>0.79125699999999999</v>
      </c>
      <c r="T507" s="108"/>
      <c r="U507" s="108">
        <v>0.79125699999999999</v>
      </c>
      <c r="V507" s="108">
        <v>0</v>
      </c>
      <c r="W507" s="108">
        <v>0</v>
      </c>
      <c r="X507" s="102">
        <v>0.79125699999999999</v>
      </c>
      <c r="Y507" s="114"/>
    </row>
    <row r="508" spans="1:38" ht="30" customHeight="1">
      <c r="A508" s="98" t="s">
        <v>254</v>
      </c>
      <c r="B508" s="98" t="s">
        <v>399</v>
      </c>
      <c r="C508" s="98" t="s">
        <v>399</v>
      </c>
      <c r="D508" s="98" t="s">
        <v>402</v>
      </c>
      <c r="E508" s="98" t="s">
        <v>1567</v>
      </c>
      <c r="F508" s="98" t="s">
        <v>525</v>
      </c>
      <c r="G508" s="98" t="s">
        <v>490</v>
      </c>
      <c r="H508" s="98" t="s">
        <v>36</v>
      </c>
      <c r="I508" s="98" t="s">
        <v>37</v>
      </c>
      <c r="K508" s="115">
        <v>41487</v>
      </c>
      <c r="L508" s="115" t="s">
        <v>177</v>
      </c>
      <c r="M508" s="100">
        <v>3</v>
      </c>
      <c r="N508" s="74">
        <f t="shared" si="15"/>
        <v>3</v>
      </c>
      <c r="O508" s="115">
        <v>41805</v>
      </c>
      <c r="P508" s="118" t="s">
        <v>48</v>
      </c>
      <c r="Q508" s="100">
        <f>IF(P508="",1,(VLOOKUP(P508,LOOKUP!$A$16:$B$21,2,FALSE)))</f>
        <v>4</v>
      </c>
      <c r="R508" s="74">
        <f t="shared" si="16"/>
        <v>4</v>
      </c>
      <c r="S508" s="108">
        <v>3.0258989999999999</v>
      </c>
      <c r="T508" s="108"/>
      <c r="U508" s="108">
        <v>2.7712119999999998</v>
      </c>
      <c r="V508" s="108">
        <v>0.254687</v>
      </c>
      <c r="W508" s="108">
        <v>0</v>
      </c>
      <c r="X508" s="102">
        <v>3.0258989999999999</v>
      </c>
      <c r="Y508" s="114"/>
    </row>
    <row r="509" spans="1:38" ht="30" customHeight="1">
      <c r="A509" s="98" t="s">
        <v>254</v>
      </c>
      <c r="B509" s="98" t="s">
        <v>399</v>
      </c>
      <c r="C509" s="98" t="s">
        <v>399</v>
      </c>
      <c r="D509" s="98" t="s">
        <v>403</v>
      </c>
      <c r="E509" s="98" t="s">
        <v>1568</v>
      </c>
      <c r="F509" s="98" t="s">
        <v>440</v>
      </c>
      <c r="G509" s="98" t="s">
        <v>180</v>
      </c>
      <c r="H509" s="98" t="s">
        <v>36</v>
      </c>
      <c r="I509" s="98" t="s">
        <v>37</v>
      </c>
      <c r="K509" s="115">
        <v>41487</v>
      </c>
      <c r="L509" s="115" t="s">
        <v>177</v>
      </c>
      <c r="M509" s="100">
        <v>3</v>
      </c>
      <c r="N509" s="74">
        <f t="shared" si="15"/>
        <v>3</v>
      </c>
      <c r="O509" s="115">
        <v>41516</v>
      </c>
      <c r="P509" s="118" t="s">
        <v>48</v>
      </c>
      <c r="Q509" s="100">
        <f>IF(P509="",1,(VLOOKUP(P509,LOOKUP!$A$16:$B$21,2,FALSE)))</f>
        <v>4</v>
      </c>
      <c r="R509" s="74">
        <f t="shared" si="16"/>
        <v>4</v>
      </c>
      <c r="S509" s="108">
        <v>0.49029</v>
      </c>
      <c r="T509" s="108"/>
      <c r="U509" s="108">
        <v>0.49092000000000002</v>
      </c>
      <c r="V509" s="108">
        <v>0</v>
      </c>
      <c r="W509" s="108">
        <v>0</v>
      </c>
      <c r="X509" s="102">
        <v>0.49092000000000002</v>
      </c>
      <c r="Y509" s="114"/>
    </row>
    <row r="510" spans="1:38" ht="30" customHeight="1">
      <c r="A510" s="98" t="s">
        <v>254</v>
      </c>
      <c r="B510" s="98" t="s">
        <v>399</v>
      </c>
      <c r="C510" s="98" t="s">
        <v>399</v>
      </c>
      <c r="D510" s="98" t="s">
        <v>404</v>
      </c>
      <c r="E510" s="98" t="s">
        <v>1569</v>
      </c>
      <c r="F510" s="98" t="s">
        <v>404</v>
      </c>
      <c r="G510" s="98" t="s">
        <v>183</v>
      </c>
      <c r="H510" s="98" t="s">
        <v>36</v>
      </c>
      <c r="I510" s="98" t="s">
        <v>37</v>
      </c>
      <c r="K510" s="115">
        <v>41487</v>
      </c>
      <c r="L510" s="115" t="s">
        <v>177</v>
      </c>
      <c r="M510" s="100">
        <v>3</v>
      </c>
      <c r="N510" s="74">
        <f t="shared" si="15"/>
        <v>3</v>
      </c>
      <c r="O510" s="115">
        <v>41561</v>
      </c>
      <c r="P510" s="118" t="s">
        <v>48</v>
      </c>
      <c r="Q510" s="100">
        <f>IF(P510="",1,(VLOOKUP(P510,LOOKUP!$A$16:$B$21,2,FALSE)))</f>
        <v>4</v>
      </c>
      <c r="R510" s="74">
        <f t="shared" si="16"/>
        <v>4</v>
      </c>
      <c r="S510" s="108">
        <v>0</v>
      </c>
      <c r="T510" s="108"/>
      <c r="U510" s="108">
        <v>0</v>
      </c>
      <c r="V510" s="108">
        <v>0</v>
      </c>
      <c r="W510" s="108">
        <v>0</v>
      </c>
      <c r="X510" s="102">
        <v>0</v>
      </c>
      <c r="Y510" s="114"/>
    </row>
    <row r="511" spans="1:38" ht="30" customHeight="1">
      <c r="A511" s="98" t="s">
        <v>254</v>
      </c>
      <c r="B511" s="98" t="s">
        <v>399</v>
      </c>
      <c r="C511" s="98" t="s">
        <v>399</v>
      </c>
      <c r="D511" s="98" t="s">
        <v>405</v>
      </c>
      <c r="E511" s="98" t="s">
        <v>1570</v>
      </c>
      <c r="F511" s="98" t="s">
        <v>526</v>
      </c>
      <c r="G511" s="98" t="s">
        <v>185</v>
      </c>
      <c r="H511" s="98" t="s">
        <v>36</v>
      </c>
      <c r="I511" s="98" t="s">
        <v>37</v>
      </c>
      <c r="K511" s="115">
        <v>41487</v>
      </c>
      <c r="L511" s="115" t="s">
        <v>177</v>
      </c>
      <c r="M511" s="100">
        <v>3</v>
      </c>
      <c r="N511" s="74">
        <f t="shared" si="15"/>
        <v>3</v>
      </c>
      <c r="O511" s="115">
        <v>41862</v>
      </c>
      <c r="P511" s="118" t="s">
        <v>48</v>
      </c>
      <c r="Q511" s="100">
        <f>IF(P511="",1,(VLOOKUP(P511,LOOKUP!$A$16:$B$21,2,FALSE)))</f>
        <v>4</v>
      </c>
      <c r="R511" s="74">
        <f t="shared" si="16"/>
        <v>4</v>
      </c>
      <c r="S511" s="108">
        <v>7.5887789999999997</v>
      </c>
      <c r="T511" s="108"/>
      <c r="U511" s="108">
        <v>6.0230490000000003</v>
      </c>
      <c r="V511" s="108">
        <v>1.5657300000000001</v>
      </c>
      <c r="W511" s="108">
        <v>0</v>
      </c>
      <c r="X511" s="102">
        <v>7.5887790000000006</v>
      </c>
      <c r="Y511" s="114"/>
    </row>
    <row r="512" spans="1:38" ht="30" customHeight="1">
      <c r="A512" s="98" t="s">
        <v>254</v>
      </c>
      <c r="B512" s="98" t="s">
        <v>399</v>
      </c>
      <c r="C512" s="98" t="s">
        <v>399</v>
      </c>
      <c r="D512" s="98" t="s">
        <v>406</v>
      </c>
      <c r="E512" s="98" t="s">
        <v>1571</v>
      </c>
      <c r="F512" s="98" t="s">
        <v>412</v>
      </c>
      <c r="G512" s="98" t="s">
        <v>171</v>
      </c>
      <c r="H512" s="98" t="s">
        <v>36</v>
      </c>
      <c r="I512" s="98" t="s">
        <v>37</v>
      </c>
      <c r="K512" s="115">
        <v>41487</v>
      </c>
      <c r="L512" s="115" t="s">
        <v>177</v>
      </c>
      <c r="M512" s="100">
        <v>3</v>
      </c>
      <c r="N512" s="74">
        <f t="shared" si="15"/>
        <v>3</v>
      </c>
      <c r="O512" s="115">
        <v>42079</v>
      </c>
      <c r="P512" s="118" t="s">
        <v>48</v>
      </c>
      <c r="Q512" s="100">
        <f>IF(P512="",1,(VLOOKUP(P512,LOOKUP!$A$16:$B$21,2,FALSE)))</f>
        <v>4</v>
      </c>
      <c r="R512" s="74">
        <f t="shared" si="16"/>
        <v>4</v>
      </c>
      <c r="S512" s="108">
        <v>3.4815963790000004</v>
      </c>
      <c r="T512" s="108"/>
      <c r="U512" s="108">
        <v>2.0310796433</v>
      </c>
      <c r="V512" s="108">
        <v>1.396319732</v>
      </c>
      <c r="W512" s="108">
        <v>5.4197004E-2</v>
      </c>
      <c r="X512" s="102">
        <v>3.4815963793000004</v>
      </c>
      <c r="Y512" s="114"/>
    </row>
    <row r="513" spans="1:25" ht="30" customHeight="1">
      <c r="A513" s="98" t="s">
        <v>254</v>
      </c>
      <c r="B513" s="98" t="s">
        <v>399</v>
      </c>
      <c r="C513" s="98" t="s">
        <v>399</v>
      </c>
      <c r="D513" s="98" t="s">
        <v>407</v>
      </c>
      <c r="E513" s="98" t="s">
        <v>1572</v>
      </c>
      <c r="F513" s="98" t="s">
        <v>527</v>
      </c>
      <c r="G513" s="98" t="s">
        <v>176</v>
      </c>
      <c r="H513" s="98" t="s">
        <v>36</v>
      </c>
      <c r="I513" s="98" t="s">
        <v>37</v>
      </c>
      <c r="K513" s="115">
        <v>41487</v>
      </c>
      <c r="L513" s="115" t="s">
        <v>177</v>
      </c>
      <c r="M513" s="100">
        <v>3</v>
      </c>
      <c r="N513" s="74">
        <f t="shared" si="15"/>
        <v>3</v>
      </c>
      <c r="O513" s="115">
        <v>41759</v>
      </c>
      <c r="P513" s="118" t="s">
        <v>48</v>
      </c>
      <c r="Q513" s="100">
        <f>IF(P513="",1,(VLOOKUP(P513,LOOKUP!$A$16:$B$21,2,FALSE)))</f>
        <v>4</v>
      </c>
      <c r="R513" s="74">
        <f t="shared" si="16"/>
        <v>4</v>
      </c>
      <c r="S513" s="108">
        <v>5.4245799999999997</v>
      </c>
      <c r="T513" s="108"/>
      <c r="U513" s="108">
        <v>5.3227520000000004</v>
      </c>
      <c r="V513" s="108">
        <v>0.101828</v>
      </c>
      <c r="W513" s="108">
        <v>0</v>
      </c>
      <c r="X513" s="102">
        <v>5.4245800000000006</v>
      </c>
      <c r="Y513" s="114"/>
    </row>
    <row r="514" spans="1:25" ht="30" customHeight="1">
      <c r="A514" s="98" t="s">
        <v>254</v>
      </c>
      <c r="B514" s="98" t="s">
        <v>399</v>
      </c>
      <c r="C514" s="98" t="s">
        <v>399</v>
      </c>
      <c r="D514" s="98" t="s">
        <v>408</v>
      </c>
      <c r="E514" s="98" t="s">
        <v>1573</v>
      </c>
      <c r="F514" s="98" t="s">
        <v>142</v>
      </c>
      <c r="G514" s="98" t="s">
        <v>199</v>
      </c>
      <c r="H514" s="98" t="s">
        <v>36</v>
      </c>
      <c r="I514" s="98" t="s">
        <v>37</v>
      </c>
      <c r="K514" s="115">
        <v>41487</v>
      </c>
      <c r="L514" s="115" t="s">
        <v>177</v>
      </c>
      <c r="M514" s="100">
        <v>3</v>
      </c>
      <c r="N514" s="74">
        <f t="shared" si="15"/>
        <v>3</v>
      </c>
      <c r="O514" s="115">
        <v>41697</v>
      </c>
      <c r="P514" s="118" t="s">
        <v>48</v>
      </c>
      <c r="Q514" s="100">
        <f>IF(P514="",1,(VLOOKUP(P514,LOOKUP!$A$16:$B$21,2,FALSE)))</f>
        <v>4</v>
      </c>
      <c r="R514" s="74">
        <f t="shared" si="16"/>
        <v>4</v>
      </c>
      <c r="S514" s="108">
        <v>1.5649999999999999</v>
      </c>
      <c r="T514" s="108"/>
      <c r="U514" s="108">
        <v>1.5649999999999999</v>
      </c>
      <c r="V514" s="108">
        <v>0</v>
      </c>
      <c r="W514" s="108">
        <v>0</v>
      </c>
      <c r="X514" s="102">
        <v>1.5649999999999999</v>
      </c>
      <c r="Y514" s="114"/>
    </row>
    <row r="515" spans="1:25" ht="30" customHeight="1">
      <c r="A515" s="98" t="s">
        <v>254</v>
      </c>
      <c r="B515" s="98" t="s">
        <v>399</v>
      </c>
      <c r="C515" s="98" t="s">
        <v>399</v>
      </c>
      <c r="D515" s="98" t="s">
        <v>409</v>
      </c>
      <c r="E515" s="98" t="s">
        <v>1574</v>
      </c>
      <c r="F515" s="98" t="s">
        <v>528</v>
      </c>
      <c r="G515" s="98" t="s">
        <v>171</v>
      </c>
      <c r="H515" s="98" t="s">
        <v>36</v>
      </c>
      <c r="I515" s="98" t="s">
        <v>37</v>
      </c>
      <c r="K515" s="115">
        <v>41487</v>
      </c>
      <c r="L515" s="115" t="s">
        <v>177</v>
      </c>
      <c r="M515" s="100">
        <v>3</v>
      </c>
      <c r="N515" s="74">
        <f t="shared" ref="N515:N578" si="17">M515</f>
        <v>3</v>
      </c>
      <c r="O515" s="115">
        <v>41880</v>
      </c>
      <c r="P515" s="118" t="s">
        <v>48</v>
      </c>
      <c r="Q515" s="100">
        <f>IF(P515="",1,(VLOOKUP(P515,LOOKUP!$A$16:$B$21,2,FALSE)))</f>
        <v>4</v>
      </c>
      <c r="R515" s="74">
        <f t="shared" si="16"/>
        <v>4</v>
      </c>
      <c r="S515" s="108">
        <v>4.2528440669999998</v>
      </c>
      <c r="T515" s="108"/>
      <c r="U515" s="108">
        <v>2.8802791631</v>
      </c>
      <c r="V515" s="108">
        <v>1.3061479043000002</v>
      </c>
      <c r="W515" s="108">
        <v>6.6417000000000004E-2</v>
      </c>
      <c r="X515" s="102">
        <v>4.2528440674000008</v>
      </c>
      <c r="Y515" s="114"/>
    </row>
    <row r="516" spans="1:25" ht="30" customHeight="1">
      <c r="A516" s="98" t="s">
        <v>254</v>
      </c>
      <c r="B516" s="98" t="s">
        <v>399</v>
      </c>
      <c r="C516" s="98" t="s">
        <v>399</v>
      </c>
      <c r="D516" s="98" t="s">
        <v>410</v>
      </c>
      <c r="E516" s="98" t="s">
        <v>1575</v>
      </c>
      <c r="F516" s="98" t="s">
        <v>529</v>
      </c>
      <c r="G516" s="98" t="s">
        <v>183</v>
      </c>
      <c r="H516" s="98" t="s">
        <v>36</v>
      </c>
      <c r="I516" s="98" t="s">
        <v>37</v>
      </c>
      <c r="K516" s="115">
        <v>41487</v>
      </c>
      <c r="L516" s="115" t="s">
        <v>177</v>
      </c>
      <c r="M516" s="100">
        <v>3</v>
      </c>
      <c r="N516" s="74">
        <f t="shared" si="17"/>
        <v>3</v>
      </c>
      <c r="O516" s="115">
        <v>42004</v>
      </c>
      <c r="P516" s="118" t="s">
        <v>48</v>
      </c>
      <c r="Q516" s="100">
        <f>IF(P516="",1,(VLOOKUP(P516,LOOKUP!$A$16:$B$21,2,FALSE)))</f>
        <v>4</v>
      </c>
      <c r="R516" s="74">
        <f t="shared" si="16"/>
        <v>4</v>
      </c>
      <c r="S516" s="108">
        <v>1.4803919999999999</v>
      </c>
      <c r="T516" s="108"/>
      <c r="U516" s="108">
        <v>0.94499999999999995</v>
      </c>
      <c r="V516" s="108">
        <v>0.53539199999999998</v>
      </c>
      <c r="W516" s="108">
        <v>0</v>
      </c>
      <c r="X516" s="102">
        <v>1.4803919999999999</v>
      </c>
      <c r="Y516" s="114"/>
    </row>
    <row r="517" spans="1:25" ht="30" customHeight="1">
      <c r="A517" s="98" t="s">
        <v>254</v>
      </c>
      <c r="B517" s="98" t="s">
        <v>399</v>
      </c>
      <c r="C517" s="98" t="s">
        <v>399</v>
      </c>
      <c r="D517" s="98" t="s">
        <v>410</v>
      </c>
      <c r="E517" s="98" t="s">
        <v>1576</v>
      </c>
      <c r="F517" s="98" t="s">
        <v>529</v>
      </c>
      <c r="G517" s="98" t="s">
        <v>183</v>
      </c>
      <c r="H517" s="98" t="s">
        <v>36</v>
      </c>
      <c r="I517" s="98" t="s">
        <v>37</v>
      </c>
      <c r="K517" s="115">
        <v>41487</v>
      </c>
      <c r="L517" s="115" t="s">
        <v>177</v>
      </c>
      <c r="M517" s="100">
        <v>3</v>
      </c>
      <c r="N517" s="74">
        <f t="shared" si="17"/>
        <v>3</v>
      </c>
      <c r="O517" s="115">
        <v>42004</v>
      </c>
      <c r="P517" s="118" t="s">
        <v>48</v>
      </c>
      <c r="Q517" s="100">
        <f>IF(P517="",1,(VLOOKUP(P517,LOOKUP!$A$16:$B$21,2,FALSE)))</f>
        <v>4</v>
      </c>
      <c r="R517" s="74">
        <f t="shared" si="16"/>
        <v>4</v>
      </c>
      <c r="S517" s="108">
        <v>29.142962000000001</v>
      </c>
      <c r="T517" s="108"/>
      <c r="U517" s="108">
        <v>22.368670000000002</v>
      </c>
      <c r="V517" s="108">
        <v>6.774292</v>
      </c>
      <c r="W517" s="108">
        <v>0</v>
      </c>
      <c r="X517" s="102">
        <v>29.142962000000001</v>
      </c>
      <c r="Y517" s="114"/>
    </row>
    <row r="518" spans="1:25" ht="30" customHeight="1">
      <c r="A518" s="98" t="s">
        <v>254</v>
      </c>
      <c r="B518" s="98" t="s">
        <v>399</v>
      </c>
      <c r="C518" s="98" t="s">
        <v>399</v>
      </c>
      <c r="D518" s="98" t="s">
        <v>411</v>
      </c>
      <c r="E518" s="98" t="s">
        <v>1577</v>
      </c>
      <c r="F518" s="98" t="s">
        <v>454</v>
      </c>
      <c r="G518" s="98" t="s">
        <v>173</v>
      </c>
      <c r="H518" s="98" t="s">
        <v>36</v>
      </c>
      <c r="I518" s="98" t="s">
        <v>37</v>
      </c>
      <c r="K518" s="115">
        <v>41487</v>
      </c>
      <c r="L518" s="115" t="s">
        <v>177</v>
      </c>
      <c r="M518" s="100">
        <v>3</v>
      </c>
      <c r="N518" s="74">
        <f t="shared" si="17"/>
        <v>3</v>
      </c>
      <c r="O518" s="115">
        <v>42165</v>
      </c>
      <c r="P518" s="118" t="s">
        <v>48</v>
      </c>
      <c r="Q518" s="100">
        <f>IF(P518="",1,(VLOOKUP(P518,LOOKUP!$A$16:$B$21,2,FALSE)))</f>
        <v>4</v>
      </c>
      <c r="R518" s="74">
        <f t="shared" si="16"/>
        <v>4</v>
      </c>
      <c r="S518" s="108">
        <v>3.8434170000000001</v>
      </c>
      <c r="T518" s="108"/>
      <c r="U518" s="108">
        <v>2.11</v>
      </c>
      <c r="V518" s="108">
        <v>1.733417</v>
      </c>
      <c r="W518" s="108">
        <v>0</v>
      </c>
      <c r="X518" s="102">
        <v>3.8434169999999996</v>
      </c>
      <c r="Y518" s="114"/>
    </row>
    <row r="519" spans="1:25" ht="30" customHeight="1">
      <c r="A519" s="98" t="s">
        <v>254</v>
      </c>
      <c r="B519" s="98" t="s">
        <v>399</v>
      </c>
      <c r="C519" s="98" t="s">
        <v>399</v>
      </c>
      <c r="D519" s="98" t="s">
        <v>412</v>
      </c>
      <c r="E519" s="98" t="s">
        <v>1578</v>
      </c>
      <c r="F519" s="98" t="s">
        <v>412</v>
      </c>
      <c r="G519" s="98" t="s">
        <v>171</v>
      </c>
      <c r="H519" s="98" t="s">
        <v>36</v>
      </c>
      <c r="I519" s="98" t="s">
        <v>37</v>
      </c>
      <c r="K519" s="115">
        <v>41487</v>
      </c>
      <c r="L519" s="115" t="s">
        <v>177</v>
      </c>
      <c r="M519" s="100">
        <v>3</v>
      </c>
      <c r="N519" s="74">
        <f t="shared" si="17"/>
        <v>3</v>
      </c>
      <c r="O519" s="115">
        <v>42090</v>
      </c>
      <c r="P519" s="118" t="s">
        <v>48</v>
      </c>
      <c r="Q519" s="100">
        <f>IF(P519="",1,(VLOOKUP(P519,LOOKUP!$A$16:$B$21,2,FALSE)))</f>
        <v>4</v>
      </c>
      <c r="R519" s="74">
        <f t="shared" ref="R519:R582" si="18">Q519</f>
        <v>4</v>
      </c>
      <c r="S519" s="108">
        <v>4.2258786800000001</v>
      </c>
      <c r="T519" s="108"/>
      <c r="U519" s="108">
        <v>2.1783394386000001</v>
      </c>
      <c r="V519" s="108">
        <v>1.9818800000000001</v>
      </c>
      <c r="W519" s="108">
        <v>6.5659248000000003E-2</v>
      </c>
      <c r="X519" s="102">
        <v>4.2258786866000007</v>
      </c>
      <c r="Y519" s="114"/>
    </row>
    <row r="520" spans="1:25" ht="30" customHeight="1">
      <c r="A520" s="98" t="s">
        <v>254</v>
      </c>
      <c r="B520" s="98" t="s">
        <v>399</v>
      </c>
      <c r="C520" s="98" t="s">
        <v>399</v>
      </c>
      <c r="D520" s="98" t="s">
        <v>411</v>
      </c>
      <c r="E520" s="98" t="s">
        <v>1579</v>
      </c>
      <c r="F520" s="98" t="s">
        <v>454</v>
      </c>
      <c r="G520" s="98" t="s">
        <v>173</v>
      </c>
      <c r="H520" s="98" t="s">
        <v>36</v>
      </c>
      <c r="I520" s="98" t="s">
        <v>37</v>
      </c>
      <c r="K520" s="115">
        <v>41487</v>
      </c>
      <c r="L520" s="115" t="s">
        <v>177</v>
      </c>
      <c r="M520" s="100">
        <v>3</v>
      </c>
      <c r="N520" s="74">
        <f t="shared" si="17"/>
        <v>3</v>
      </c>
      <c r="O520" s="115">
        <v>42165</v>
      </c>
      <c r="P520" s="118" t="s">
        <v>48</v>
      </c>
      <c r="Q520" s="100">
        <f>IF(P520="",1,(VLOOKUP(P520,LOOKUP!$A$16:$B$21,2,FALSE)))</f>
        <v>4</v>
      </c>
      <c r="R520" s="74">
        <f t="shared" si="18"/>
        <v>4</v>
      </c>
      <c r="S520" s="108">
        <v>0</v>
      </c>
      <c r="T520" s="108"/>
      <c r="U520" s="108">
        <v>0</v>
      </c>
      <c r="V520" s="108">
        <v>0</v>
      </c>
      <c r="W520" s="108">
        <v>0</v>
      </c>
      <c r="X520" s="102">
        <v>0</v>
      </c>
      <c r="Y520" s="114"/>
    </row>
    <row r="521" spans="1:25" ht="30" customHeight="1">
      <c r="A521" s="98" t="s">
        <v>254</v>
      </c>
      <c r="B521" s="98" t="s">
        <v>399</v>
      </c>
      <c r="C521" s="98" t="s">
        <v>399</v>
      </c>
      <c r="D521" s="98" t="s">
        <v>413</v>
      </c>
      <c r="E521" s="98" t="s">
        <v>1580</v>
      </c>
      <c r="F521" s="98" t="s">
        <v>415</v>
      </c>
      <c r="G521" s="98" t="s">
        <v>199</v>
      </c>
      <c r="H521" s="98" t="s">
        <v>36</v>
      </c>
      <c r="I521" s="98" t="s">
        <v>37</v>
      </c>
      <c r="K521" s="115">
        <v>41492</v>
      </c>
      <c r="L521" s="115" t="s">
        <v>177</v>
      </c>
      <c r="M521" s="100">
        <v>3</v>
      </c>
      <c r="N521" s="74">
        <f t="shared" si="17"/>
        <v>3</v>
      </c>
      <c r="O521" s="115">
        <v>42010</v>
      </c>
      <c r="P521" s="118" t="s">
        <v>48</v>
      </c>
      <c r="Q521" s="100">
        <f>IF(P521="",1,(VLOOKUP(P521,LOOKUP!$A$16:$B$21,2,FALSE)))</f>
        <v>4</v>
      </c>
      <c r="R521" s="74">
        <f t="shared" si="18"/>
        <v>4</v>
      </c>
      <c r="S521" s="108">
        <v>3.0940319999999999</v>
      </c>
      <c r="T521" s="108"/>
      <c r="U521" s="108">
        <v>1.402431</v>
      </c>
      <c r="V521" s="108">
        <v>1.6916009999999999</v>
      </c>
      <c r="W521" s="108">
        <v>0</v>
      </c>
      <c r="X521" s="102">
        <v>3.0940319999999999</v>
      </c>
      <c r="Y521" s="114"/>
    </row>
    <row r="522" spans="1:25" ht="30" customHeight="1">
      <c r="A522" s="98" t="s">
        <v>254</v>
      </c>
      <c r="B522" s="98" t="s">
        <v>399</v>
      </c>
      <c r="C522" s="98" t="s">
        <v>399</v>
      </c>
      <c r="D522" s="98" t="s">
        <v>414</v>
      </c>
      <c r="E522" s="98" t="s">
        <v>1581</v>
      </c>
      <c r="F522" s="98" t="s">
        <v>530</v>
      </c>
      <c r="G522" s="98" t="s">
        <v>180</v>
      </c>
      <c r="H522" s="98" t="s">
        <v>36</v>
      </c>
      <c r="I522" s="98" t="s">
        <v>37</v>
      </c>
      <c r="K522" s="115">
        <v>41499</v>
      </c>
      <c r="L522" s="115" t="s">
        <v>177</v>
      </c>
      <c r="M522" s="100">
        <v>3</v>
      </c>
      <c r="N522" s="74">
        <f t="shared" si="17"/>
        <v>3</v>
      </c>
      <c r="O522" s="115">
        <v>41729</v>
      </c>
      <c r="P522" s="118" t="s">
        <v>48</v>
      </c>
      <c r="Q522" s="100">
        <f>IF(P522="",1,(VLOOKUP(P522,LOOKUP!$A$16:$B$21,2,FALSE)))</f>
        <v>4</v>
      </c>
      <c r="R522" s="74">
        <f t="shared" si="18"/>
        <v>4</v>
      </c>
      <c r="S522" s="108">
        <v>1.6630100000000001</v>
      </c>
      <c r="T522" s="108"/>
      <c r="U522" s="108">
        <v>1.6630100000000001</v>
      </c>
      <c r="V522" s="108">
        <v>0</v>
      </c>
      <c r="W522" s="108">
        <v>0</v>
      </c>
      <c r="X522" s="102">
        <v>1.6630100000000001</v>
      </c>
      <c r="Y522" s="114"/>
    </row>
    <row r="523" spans="1:25" ht="30" customHeight="1">
      <c r="A523" s="98" t="s">
        <v>254</v>
      </c>
      <c r="B523" s="98" t="s">
        <v>399</v>
      </c>
      <c r="C523" s="98" t="s">
        <v>399</v>
      </c>
      <c r="D523" s="98" t="s">
        <v>415</v>
      </c>
      <c r="E523" s="98" t="s">
        <v>1582</v>
      </c>
      <c r="F523" s="98" t="s">
        <v>415</v>
      </c>
      <c r="G523" s="98" t="s">
        <v>199</v>
      </c>
      <c r="H523" s="98" t="s">
        <v>36</v>
      </c>
      <c r="I523" s="98" t="s">
        <v>37</v>
      </c>
      <c r="K523" s="115">
        <v>41501</v>
      </c>
      <c r="L523" s="115" t="s">
        <v>177</v>
      </c>
      <c r="M523" s="100">
        <v>3</v>
      </c>
      <c r="N523" s="74">
        <f t="shared" si="17"/>
        <v>3</v>
      </c>
      <c r="O523" s="115">
        <v>41781</v>
      </c>
      <c r="P523" s="118" t="s">
        <v>48</v>
      </c>
      <c r="Q523" s="100">
        <f>IF(P523="",1,(VLOOKUP(P523,LOOKUP!$A$16:$B$21,2,FALSE)))</f>
        <v>4</v>
      </c>
      <c r="R523" s="74">
        <f t="shared" si="18"/>
        <v>4</v>
      </c>
      <c r="S523" s="108">
        <v>0.90189399999999997</v>
      </c>
      <c r="T523" s="108"/>
      <c r="U523" s="108">
        <v>0.727271</v>
      </c>
      <c r="V523" s="108">
        <v>0.174623</v>
      </c>
      <c r="W523" s="108">
        <v>0</v>
      </c>
      <c r="X523" s="102">
        <v>0.90189399999999997</v>
      </c>
      <c r="Y523" s="114"/>
    </row>
    <row r="524" spans="1:25" ht="30" customHeight="1">
      <c r="A524" s="98" t="s">
        <v>254</v>
      </c>
      <c r="B524" s="98" t="s">
        <v>399</v>
      </c>
      <c r="C524" s="98" t="s">
        <v>399</v>
      </c>
      <c r="D524" s="98" t="s">
        <v>416</v>
      </c>
      <c r="E524" s="98" t="s">
        <v>1583</v>
      </c>
      <c r="F524" s="98" t="s">
        <v>531</v>
      </c>
      <c r="G524" s="98" t="s">
        <v>183</v>
      </c>
      <c r="H524" s="98" t="s">
        <v>36</v>
      </c>
      <c r="I524" s="98" t="s">
        <v>37</v>
      </c>
      <c r="K524" s="115">
        <v>41540</v>
      </c>
      <c r="L524" s="115" t="s">
        <v>177</v>
      </c>
      <c r="M524" s="100">
        <v>3</v>
      </c>
      <c r="N524" s="74">
        <f t="shared" si="17"/>
        <v>3</v>
      </c>
      <c r="O524" s="115">
        <v>41771</v>
      </c>
      <c r="P524" s="118" t="s">
        <v>48</v>
      </c>
      <c r="Q524" s="100">
        <f>IF(P524="",1,(VLOOKUP(P524,LOOKUP!$A$16:$B$21,2,FALSE)))</f>
        <v>4</v>
      </c>
      <c r="R524" s="74">
        <f t="shared" si="18"/>
        <v>4</v>
      </c>
      <c r="S524" s="108">
        <v>3.3041320000000001</v>
      </c>
      <c r="T524" s="108"/>
      <c r="U524" s="108">
        <v>2.6266940000000001</v>
      </c>
      <c r="V524" s="108">
        <v>0.67743799999999998</v>
      </c>
      <c r="W524" s="108">
        <v>0</v>
      </c>
      <c r="X524" s="102">
        <v>3.3041320000000001</v>
      </c>
      <c r="Y524" s="114"/>
    </row>
    <row r="525" spans="1:25" ht="30" customHeight="1">
      <c r="A525" s="98" t="s">
        <v>254</v>
      </c>
      <c r="B525" s="98" t="s">
        <v>399</v>
      </c>
      <c r="C525" s="98" t="s">
        <v>399</v>
      </c>
      <c r="D525" s="98" t="s">
        <v>417</v>
      </c>
      <c r="E525" s="98" t="s">
        <v>1584</v>
      </c>
      <c r="F525" s="98" t="s">
        <v>417</v>
      </c>
      <c r="G525" s="98" t="s">
        <v>199</v>
      </c>
      <c r="H525" s="98" t="s">
        <v>36</v>
      </c>
      <c r="I525" s="98" t="s">
        <v>37</v>
      </c>
      <c r="K525" s="115">
        <v>41548</v>
      </c>
      <c r="L525" s="115" t="s">
        <v>177</v>
      </c>
      <c r="M525" s="100">
        <v>3</v>
      </c>
      <c r="N525" s="74">
        <f t="shared" si="17"/>
        <v>3</v>
      </c>
      <c r="O525" s="115">
        <v>41856</v>
      </c>
      <c r="P525" s="118" t="s">
        <v>48</v>
      </c>
      <c r="Q525" s="100">
        <f>IF(P525="",1,(VLOOKUP(P525,LOOKUP!$A$16:$B$21,2,FALSE)))</f>
        <v>4</v>
      </c>
      <c r="R525" s="74">
        <f t="shared" si="18"/>
        <v>4</v>
      </c>
      <c r="S525" s="108">
        <v>2.0667070000000001</v>
      </c>
      <c r="T525" s="108"/>
      <c r="U525" s="108">
        <v>1.75</v>
      </c>
      <c r="V525" s="108">
        <v>0.31670732000000001</v>
      </c>
      <c r="W525" s="108">
        <v>0</v>
      </c>
      <c r="X525" s="102">
        <v>2.0667073199999999</v>
      </c>
      <c r="Y525" s="114"/>
    </row>
    <row r="526" spans="1:25" ht="30" customHeight="1">
      <c r="A526" s="98" t="s">
        <v>254</v>
      </c>
      <c r="B526" s="98" t="s">
        <v>399</v>
      </c>
      <c r="C526" s="98" t="s">
        <v>399</v>
      </c>
      <c r="D526" s="98" t="s">
        <v>418</v>
      </c>
      <c r="E526" s="98" t="s">
        <v>1585</v>
      </c>
      <c r="F526" s="98" t="s">
        <v>161</v>
      </c>
      <c r="G526" s="98" t="s">
        <v>180</v>
      </c>
      <c r="H526" s="98" t="s">
        <v>36</v>
      </c>
      <c r="I526" s="98" t="s">
        <v>37</v>
      </c>
      <c r="K526" s="115">
        <v>41556</v>
      </c>
      <c r="L526" s="115" t="s">
        <v>177</v>
      </c>
      <c r="M526" s="100">
        <v>3</v>
      </c>
      <c r="N526" s="74">
        <f t="shared" si="17"/>
        <v>3</v>
      </c>
      <c r="O526" s="115">
        <v>42063</v>
      </c>
      <c r="P526" s="118" t="s">
        <v>48</v>
      </c>
      <c r="Q526" s="100">
        <f>IF(P526="",1,(VLOOKUP(P526,LOOKUP!$A$16:$B$21,2,FALSE)))</f>
        <v>4</v>
      </c>
      <c r="R526" s="74">
        <f t="shared" si="18"/>
        <v>4</v>
      </c>
      <c r="S526" s="108">
        <v>2.442615</v>
      </c>
      <c r="T526" s="108"/>
      <c r="U526" s="108">
        <v>0.77918600000000005</v>
      </c>
      <c r="V526" s="108">
        <v>1.663429</v>
      </c>
      <c r="W526" s="108">
        <v>0</v>
      </c>
      <c r="X526" s="102">
        <v>2.442615</v>
      </c>
      <c r="Y526" s="114"/>
    </row>
    <row r="527" spans="1:25" ht="30" customHeight="1">
      <c r="A527" s="98" t="s">
        <v>254</v>
      </c>
      <c r="B527" s="98" t="s">
        <v>399</v>
      </c>
      <c r="C527" s="98" t="s">
        <v>399</v>
      </c>
      <c r="D527" s="98" t="s">
        <v>413</v>
      </c>
      <c r="E527" s="98" t="s">
        <v>1586</v>
      </c>
      <c r="F527" s="98" t="s">
        <v>415</v>
      </c>
      <c r="G527" s="98" t="s">
        <v>199</v>
      </c>
      <c r="H527" s="98" t="s">
        <v>36</v>
      </c>
      <c r="I527" s="98" t="s">
        <v>37</v>
      </c>
      <c r="K527" s="115">
        <v>41558</v>
      </c>
      <c r="L527" s="115" t="s">
        <v>177</v>
      </c>
      <c r="M527" s="100">
        <v>3</v>
      </c>
      <c r="N527" s="74">
        <f t="shared" si="17"/>
        <v>3</v>
      </c>
      <c r="O527" s="115">
        <v>41729</v>
      </c>
      <c r="P527" s="118" t="s">
        <v>48</v>
      </c>
      <c r="Q527" s="100">
        <f>IF(P527="",1,(VLOOKUP(P527,LOOKUP!$A$16:$B$21,2,FALSE)))</f>
        <v>4</v>
      </c>
      <c r="R527" s="74">
        <f t="shared" si="18"/>
        <v>4</v>
      </c>
      <c r="S527" s="108">
        <v>0.53879999999999995</v>
      </c>
      <c r="T527" s="108"/>
      <c r="U527" s="108">
        <v>0.53879999999999995</v>
      </c>
      <c r="V527" s="108">
        <v>0</v>
      </c>
      <c r="W527" s="108">
        <v>0</v>
      </c>
      <c r="X527" s="102">
        <v>0.53879999999999995</v>
      </c>
      <c r="Y527" s="114"/>
    </row>
    <row r="528" spans="1:25" ht="30" customHeight="1">
      <c r="A528" s="98" t="s">
        <v>254</v>
      </c>
      <c r="B528" s="98" t="s">
        <v>399</v>
      </c>
      <c r="C528" s="98" t="s">
        <v>399</v>
      </c>
      <c r="D528" s="98" t="s">
        <v>419</v>
      </c>
      <c r="E528" s="98" t="s">
        <v>1585</v>
      </c>
      <c r="F528" s="98" t="s">
        <v>532</v>
      </c>
      <c r="G528" s="98" t="s">
        <v>180</v>
      </c>
      <c r="H528" s="98" t="s">
        <v>36</v>
      </c>
      <c r="I528" s="98" t="s">
        <v>37</v>
      </c>
      <c r="K528" s="115">
        <v>41561</v>
      </c>
      <c r="L528" s="115" t="s">
        <v>177</v>
      </c>
      <c r="M528" s="100">
        <v>3</v>
      </c>
      <c r="N528" s="74">
        <f t="shared" si="17"/>
        <v>3</v>
      </c>
      <c r="O528" s="115">
        <v>42107</v>
      </c>
      <c r="P528" s="118" t="s">
        <v>48</v>
      </c>
      <c r="Q528" s="100">
        <f>IF(P528="",1,(VLOOKUP(P528,LOOKUP!$A$16:$B$21,2,FALSE)))</f>
        <v>4</v>
      </c>
      <c r="R528" s="74">
        <f t="shared" si="18"/>
        <v>4</v>
      </c>
      <c r="S528" s="108">
        <v>2.010046</v>
      </c>
      <c r="T528" s="108"/>
      <c r="U528" s="108">
        <v>0.667493</v>
      </c>
      <c r="V528" s="108">
        <v>1.307069</v>
      </c>
      <c r="W528" s="108">
        <v>3.5484000000000002E-2</v>
      </c>
      <c r="X528" s="102">
        <v>2.010046</v>
      </c>
      <c r="Y528" s="114"/>
    </row>
    <row r="529" spans="1:25" ht="30" customHeight="1">
      <c r="A529" s="98" t="s">
        <v>254</v>
      </c>
      <c r="B529" s="98" t="s">
        <v>399</v>
      </c>
      <c r="C529" s="98" t="s">
        <v>399</v>
      </c>
      <c r="D529" s="98" t="s">
        <v>420</v>
      </c>
      <c r="E529" s="98" t="s">
        <v>1587</v>
      </c>
      <c r="F529" s="98" t="s">
        <v>533</v>
      </c>
      <c r="G529" s="98" t="s">
        <v>180</v>
      </c>
      <c r="H529" s="98" t="s">
        <v>36</v>
      </c>
      <c r="I529" s="98" t="s">
        <v>37</v>
      </c>
      <c r="K529" s="115">
        <v>41564</v>
      </c>
      <c r="L529" s="115" t="s">
        <v>177</v>
      </c>
      <c r="M529" s="100">
        <v>3</v>
      </c>
      <c r="N529" s="74">
        <f t="shared" si="17"/>
        <v>3</v>
      </c>
      <c r="O529" s="115">
        <v>42137</v>
      </c>
      <c r="P529" s="118" t="s">
        <v>48</v>
      </c>
      <c r="Q529" s="100">
        <f>IF(P529="",1,(VLOOKUP(P529,LOOKUP!$A$16:$B$21,2,FALSE)))</f>
        <v>4</v>
      </c>
      <c r="R529" s="74">
        <f t="shared" si="18"/>
        <v>4</v>
      </c>
      <c r="S529" s="108">
        <v>5.2068899999999996</v>
      </c>
      <c r="T529" s="108"/>
      <c r="U529" s="108">
        <v>1.466218</v>
      </c>
      <c r="V529" s="108">
        <v>3.3594789999999999</v>
      </c>
      <c r="W529" s="108">
        <v>0.381193</v>
      </c>
      <c r="X529" s="102">
        <v>5.2068899999999996</v>
      </c>
      <c r="Y529" s="114"/>
    </row>
    <row r="530" spans="1:25" ht="30" customHeight="1">
      <c r="A530" s="98" t="s">
        <v>254</v>
      </c>
      <c r="B530" s="98" t="s">
        <v>399</v>
      </c>
      <c r="C530" s="98" t="s">
        <v>399</v>
      </c>
      <c r="D530" s="98" t="s">
        <v>421</v>
      </c>
      <c r="E530" s="98" t="s">
        <v>1588</v>
      </c>
      <c r="F530" s="98" t="s">
        <v>421</v>
      </c>
      <c r="G530" s="98" t="s">
        <v>35</v>
      </c>
      <c r="H530" s="98" t="s">
        <v>36</v>
      </c>
      <c r="I530" s="98" t="s">
        <v>37</v>
      </c>
      <c r="K530" s="115">
        <v>41565</v>
      </c>
      <c r="L530" s="115" t="s">
        <v>177</v>
      </c>
      <c r="M530" s="100">
        <v>3</v>
      </c>
      <c r="N530" s="74">
        <f t="shared" si="17"/>
        <v>3</v>
      </c>
      <c r="O530" s="115">
        <v>42041</v>
      </c>
      <c r="P530" s="118" t="s">
        <v>48</v>
      </c>
      <c r="Q530" s="100">
        <f>IF(P530="",1,(VLOOKUP(P530,LOOKUP!$A$16:$B$21,2,FALSE)))</f>
        <v>4</v>
      </c>
      <c r="R530" s="74">
        <f t="shared" si="18"/>
        <v>4</v>
      </c>
      <c r="S530" s="108">
        <v>3.0927739999999999</v>
      </c>
      <c r="T530" s="108"/>
      <c r="U530" s="108">
        <v>1.5521499999999999</v>
      </c>
      <c r="V530" s="108">
        <v>1.540624</v>
      </c>
      <c r="W530" s="108">
        <v>0</v>
      </c>
      <c r="X530" s="102">
        <v>3.0927739999999999</v>
      </c>
      <c r="Y530" s="114"/>
    </row>
    <row r="531" spans="1:25" ht="30" customHeight="1">
      <c r="A531" s="98" t="s">
        <v>254</v>
      </c>
      <c r="B531" s="98" t="s">
        <v>399</v>
      </c>
      <c r="C531" s="98" t="s">
        <v>399</v>
      </c>
      <c r="D531" s="98" t="s">
        <v>421</v>
      </c>
      <c r="E531" s="98" t="s">
        <v>1589</v>
      </c>
      <c r="F531" s="98" t="s">
        <v>421</v>
      </c>
      <c r="G531" s="98" t="s">
        <v>35</v>
      </c>
      <c r="H531" s="98" t="s">
        <v>36</v>
      </c>
      <c r="I531" s="98" t="s">
        <v>37</v>
      </c>
      <c r="K531" s="115">
        <v>41565</v>
      </c>
      <c r="L531" s="115" t="s">
        <v>177</v>
      </c>
      <c r="M531" s="100">
        <v>3</v>
      </c>
      <c r="N531" s="74">
        <f t="shared" si="17"/>
        <v>3</v>
      </c>
      <c r="O531" s="115">
        <v>41698</v>
      </c>
      <c r="P531" s="118" t="s">
        <v>48</v>
      </c>
      <c r="Q531" s="100">
        <f>IF(P531="",1,(VLOOKUP(P531,LOOKUP!$A$16:$B$21,2,FALSE)))</f>
        <v>4</v>
      </c>
      <c r="R531" s="74">
        <f t="shared" si="18"/>
        <v>4</v>
      </c>
      <c r="S531" s="108">
        <v>0.27600000000000002</v>
      </c>
      <c r="T531" s="108"/>
      <c r="U531" s="108">
        <v>0.27600000000000002</v>
      </c>
      <c r="V531" s="108">
        <v>0</v>
      </c>
      <c r="W531" s="108">
        <v>0</v>
      </c>
      <c r="X531" s="102">
        <v>0.27600000000000002</v>
      </c>
      <c r="Y531" s="114"/>
    </row>
    <row r="532" spans="1:25" ht="30" customHeight="1">
      <c r="A532" s="98" t="s">
        <v>254</v>
      </c>
      <c r="B532" s="98" t="s">
        <v>399</v>
      </c>
      <c r="C532" s="98" t="s">
        <v>399</v>
      </c>
      <c r="D532" s="98" t="s">
        <v>422</v>
      </c>
      <c r="E532" s="98" t="s">
        <v>1590</v>
      </c>
      <c r="F532" s="98" t="s">
        <v>417</v>
      </c>
      <c r="G532" s="98" t="s">
        <v>199</v>
      </c>
      <c r="H532" s="98" t="s">
        <v>36</v>
      </c>
      <c r="I532" s="98" t="s">
        <v>37</v>
      </c>
      <c r="K532" s="115">
        <v>41577</v>
      </c>
      <c r="L532" s="115" t="s">
        <v>177</v>
      </c>
      <c r="M532" s="100">
        <v>3</v>
      </c>
      <c r="N532" s="74">
        <f t="shared" si="17"/>
        <v>3</v>
      </c>
      <c r="O532" s="115">
        <v>41862</v>
      </c>
      <c r="P532" s="118" t="s">
        <v>48</v>
      </c>
      <c r="Q532" s="100">
        <f>IF(P532="",1,(VLOOKUP(P532,LOOKUP!$A$16:$B$21,2,FALSE)))</f>
        <v>4</v>
      </c>
      <c r="R532" s="74">
        <f t="shared" si="18"/>
        <v>4</v>
      </c>
      <c r="S532" s="108">
        <v>1.3707971999999999</v>
      </c>
      <c r="T532" s="108"/>
      <c r="U532" s="108">
        <v>0.53231899999999999</v>
      </c>
      <c r="V532" s="108">
        <v>0.83847819999999995</v>
      </c>
      <c r="W532" s="108">
        <v>0</v>
      </c>
      <c r="X532" s="102">
        <v>1.3707971999999999</v>
      </c>
      <c r="Y532" s="114"/>
    </row>
    <row r="533" spans="1:25" ht="30" customHeight="1">
      <c r="A533" s="98" t="s">
        <v>254</v>
      </c>
      <c r="B533" s="98" t="s">
        <v>399</v>
      </c>
      <c r="C533" s="98" t="s">
        <v>399</v>
      </c>
      <c r="D533" s="98" t="s">
        <v>423</v>
      </c>
      <c r="E533" s="98" t="s">
        <v>1591</v>
      </c>
      <c r="F533" s="98" t="s">
        <v>534</v>
      </c>
      <c r="G533" s="98" t="s">
        <v>176</v>
      </c>
      <c r="H533" s="98" t="s">
        <v>36</v>
      </c>
      <c r="I533" s="98" t="s">
        <v>37</v>
      </c>
      <c r="K533" s="115">
        <v>41580</v>
      </c>
      <c r="L533" s="115" t="s">
        <v>177</v>
      </c>
      <c r="M533" s="100">
        <v>3</v>
      </c>
      <c r="N533" s="74">
        <f t="shared" si="17"/>
        <v>3</v>
      </c>
      <c r="O533" s="115">
        <v>42056</v>
      </c>
      <c r="P533" s="118" t="s">
        <v>48</v>
      </c>
      <c r="Q533" s="100">
        <f>IF(P533="",1,(VLOOKUP(P533,LOOKUP!$A$16:$B$21,2,FALSE)))</f>
        <v>4</v>
      </c>
      <c r="R533" s="74">
        <f t="shared" si="18"/>
        <v>4</v>
      </c>
      <c r="S533" s="108">
        <v>7.1184329999999996</v>
      </c>
      <c r="T533" s="108"/>
      <c r="U533" s="108">
        <v>2.04</v>
      </c>
      <c r="V533" s="108">
        <v>5.0784330000000004</v>
      </c>
      <c r="W533" s="108">
        <v>0</v>
      </c>
      <c r="X533" s="102">
        <v>7.1184330000000005</v>
      </c>
      <c r="Y533" s="114"/>
    </row>
    <row r="534" spans="1:25" ht="30" customHeight="1">
      <c r="A534" s="98" t="s">
        <v>254</v>
      </c>
      <c r="B534" s="98" t="s">
        <v>399</v>
      </c>
      <c r="C534" s="98" t="s">
        <v>399</v>
      </c>
      <c r="D534" s="98" t="s">
        <v>423</v>
      </c>
      <c r="E534" s="98" t="s">
        <v>1592</v>
      </c>
      <c r="F534" s="98" t="s">
        <v>534</v>
      </c>
      <c r="G534" s="98" t="s">
        <v>176</v>
      </c>
      <c r="H534" s="98" t="s">
        <v>36</v>
      </c>
      <c r="I534" s="98" t="s">
        <v>37</v>
      </c>
      <c r="K534" s="115">
        <v>41580</v>
      </c>
      <c r="L534" s="115" t="s">
        <v>177</v>
      </c>
      <c r="M534" s="100">
        <v>3</v>
      </c>
      <c r="N534" s="74">
        <f t="shared" si="17"/>
        <v>3</v>
      </c>
      <c r="O534" s="115">
        <v>42056</v>
      </c>
      <c r="P534" s="118" t="s">
        <v>48</v>
      </c>
      <c r="Q534" s="100">
        <f>IF(P534="",1,(VLOOKUP(P534,LOOKUP!$A$16:$B$21,2,FALSE)))</f>
        <v>4</v>
      </c>
      <c r="R534" s="74">
        <f t="shared" si="18"/>
        <v>4</v>
      </c>
      <c r="S534" s="108">
        <v>0</v>
      </c>
      <c r="T534" s="108"/>
      <c r="U534" s="108">
        <v>0</v>
      </c>
      <c r="V534" s="108">
        <v>0</v>
      </c>
      <c r="W534" s="108">
        <v>0</v>
      </c>
      <c r="X534" s="102">
        <v>0</v>
      </c>
      <c r="Y534" s="114"/>
    </row>
    <row r="535" spans="1:25" ht="30" customHeight="1">
      <c r="A535" s="98" t="s">
        <v>254</v>
      </c>
      <c r="B535" s="98" t="s">
        <v>399</v>
      </c>
      <c r="C535" s="98" t="s">
        <v>399</v>
      </c>
      <c r="D535" s="98" t="s">
        <v>424</v>
      </c>
      <c r="E535" s="98" t="s">
        <v>1593</v>
      </c>
      <c r="F535" s="98" t="s">
        <v>145</v>
      </c>
      <c r="G535" s="98" t="s">
        <v>199</v>
      </c>
      <c r="H535" s="98" t="s">
        <v>36</v>
      </c>
      <c r="I535" s="98" t="s">
        <v>37</v>
      </c>
      <c r="K535" s="115">
        <v>41589</v>
      </c>
      <c r="L535" s="115" t="s">
        <v>177</v>
      </c>
      <c r="M535" s="100">
        <v>3</v>
      </c>
      <c r="N535" s="74">
        <f t="shared" si="17"/>
        <v>3</v>
      </c>
      <c r="O535" s="115">
        <v>41712</v>
      </c>
      <c r="P535" s="118" t="s">
        <v>48</v>
      </c>
      <c r="Q535" s="100">
        <f>IF(P535="",1,(VLOOKUP(P535,LOOKUP!$A$16:$B$21,2,FALSE)))</f>
        <v>4</v>
      </c>
      <c r="R535" s="74">
        <f t="shared" si="18"/>
        <v>4</v>
      </c>
      <c r="S535" s="108">
        <v>0.67430800000000002</v>
      </c>
      <c r="T535" s="108"/>
      <c r="U535" s="108">
        <v>0.58630800000000005</v>
      </c>
      <c r="V535" s="108">
        <v>8.7999999999999995E-2</v>
      </c>
      <c r="W535" s="108">
        <v>0</v>
      </c>
      <c r="X535" s="102">
        <v>0.67430800000000002</v>
      </c>
      <c r="Y535" s="114"/>
    </row>
    <row r="536" spans="1:25" ht="30" customHeight="1">
      <c r="A536" s="98" t="s">
        <v>254</v>
      </c>
      <c r="B536" s="98" t="s">
        <v>399</v>
      </c>
      <c r="C536" s="98" t="s">
        <v>399</v>
      </c>
      <c r="D536" s="98" t="s">
        <v>425</v>
      </c>
      <c r="E536" s="98" t="s">
        <v>1594</v>
      </c>
      <c r="F536" s="98" t="s">
        <v>535</v>
      </c>
      <c r="G536" s="98" t="s">
        <v>183</v>
      </c>
      <c r="H536" s="98" t="s">
        <v>36</v>
      </c>
      <c r="I536" s="98" t="s">
        <v>37</v>
      </c>
      <c r="K536" s="115">
        <v>41589</v>
      </c>
      <c r="L536" s="115" t="s">
        <v>177</v>
      </c>
      <c r="M536" s="100">
        <v>3</v>
      </c>
      <c r="N536" s="74">
        <f t="shared" si="17"/>
        <v>3</v>
      </c>
      <c r="O536" s="115">
        <v>41992</v>
      </c>
      <c r="P536" s="118" t="s">
        <v>48</v>
      </c>
      <c r="Q536" s="100">
        <f>IF(P536="",1,(VLOOKUP(P536,LOOKUP!$A$16:$B$21,2,FALSE)))</f>
        <v>4</v>
      </c>
      <c r="R536" s="74">
        <f t="shared" si="18"/>
        <v>4</v>
      </c>
      <c r="S536" s="108">
        <v>6</v>
      </c>
      <c r="T536" s="108"/>
      <c r="U536" s="108">
        <v>1.8</v>
      </c>
      <c r="V536" s="108">
        <v>4.2</v>
      </c>
      <c r="W536" s="108">
        <v>0</v>
      </c>
      <c r="X536" s="102">
        <v>6</v>
      </c>
      <c r="Y536" s="114"/>
    </row>
    <row r="537" spans="1:25" ht="30" customHeight="1">
      <c r="A537" s="98" t="s">
        <v>254</v>
      </c>
      <c r="B537" s="98" t="s">
        <v>399</v>
      </c>
      <c r="C537" s="98" t="s">
        <v>399</v>
      </c>
      <c r="D537" s="98" t="s">
        <v>426</v>
      </c>
      <c r="E537" s="98" t="s">
        <v>1595</v>
      </c>
      <c r="F537" s="98" t="s">
        <v>448</v>
      </c>
      <c r="G537" s="98" t="s">
        <v>197</v>
      </c>
      <c r="H537" s="98" t="s">
        <v>36</v>
      </c>
      <c r="I537" s="98" t="s">
        <v>37</v>
      </c>
      <c r="K537" s="115">
        <v>41596</v>
      </c>
      <c r="L537" s="115" t="s">
        <v>177</v>
      </c>
      <c r="M537" s="100">
        <v>3</v>
      </c>
      <c r="N537" s="74">
        <f t="shared" si="17"/>
        <v>3</v>
      </c>
      <c r="O537" s="115">
        <v>41873</v>
      </c>
      <c r="P537" s="118" t="s">
        <v>48</v>
      </c>
      <c r="Q537" s="100">
        <f>IF(P537="",1,(VLOOKUP(P537,LOOKUP!$A$16:$B$21,2,FALSE)))</f>
        <v>4</v>
      </c>
      <c r="R537" s="74">
        <f t="shared" si="18"/>
        <v>4</v>
      </c>
      <c r="S537" s="108">
        <v>3.4177</v>
      </c>
      <c r="T537" s="108"/>
      <c r="U537" s="108">
        <v>1.7084999999999999</v>
      </c>
      <c r="V537" s="108">
        <v>1.7092000000000001</v>
      </c>
      <c r="W537" s="108">
        <v>0</v>
      </c>
      <c r="X537" s="102">
        <v>3.4177</v>
      </c>
      <c r="Y537" s="114"/>
    </row>
    <row r="538" spans="1:25" ht="30" customHeight="1">
      <c r="A538" s="98" t="s">
        <v>254</v>
      </c>
      <c r="B538" s="98" t="s">
        <v>399</v>
      </c>
      <c r="C538" s="98" t="s">
        <v>399</v>
      </c>
      <c r="D538" s="98" t="s">
        <v>170</v>
      </c>
      <c r="E538" s="98" t="s">
        <v>1596</v>
      </c>
      <c r="F538" s="98" t="s">
        <v>170</v>
      </c>
      <c r="G538" s="98" t="s">
        <v>171</v>
      </c>
      <c r="H538" s="98" t="s">
        <v>36</v>
      </c>
      <c r="I538" s="98" t="s">
        <v>37</v>
      </c>
      <c r="K538" s="115">
        <v>41596</v>
      </c>
      <c r="L538" s="115" t="s">
        <v>177</v>
      </c>
      <c r="M538" s="100">
        <v>3</v>
      </c>
      <c r="N538" s="74">
        <f t="shared" si="17"/>
        <v>3</v>
      </c>
      <c r="O538" s="115">
        <v>41688</v>
      </c>
      <c r="P538" s="118" t="s">
        <v>48</v>
      </c>
      <c r="Q538" s="100">
        <f>IF(P538="",1,(VLOOKUP(P538,LOOKUP!$A$16:$B$21,2,FALSE)))</f>
        <v>4</v>
      </c>
      <c r="R538" s="74">
        <f t="shared" si="18"/>
        <v>4</v>
      </c>
      <c r="S538" s="108">
        <v>0.46826099999999998</v>
      </c>
      <c r="T538" s="108"/>
      <c r="U538" s="108">
        <v>0.46826099999999998</v>
      </c>
      <c r="V538" s="108">
        <v>0</v>
      </c>
      <c r="W538" s="108">
        <v>0</v>
      </c>
      <c r="X538" s="102">
        <v>0.46826099999999998</v>
      </c>
      <c r="Y538" s="114"/>
    </row>
    <row r="539" spans="1:25" ht="30" customHeight="1">
      <c r="A539" s="98" t="s">
        <v>254</v>
      </c>
      <c r="B539" s="98" t="s">
        <v>399</v>
      </c>
      <c r="C539" s="98" t="s">
        <v>399</v>
      </c>
      <c r="D539" s="98" t="s">
        <v>427</v>
      </c>
      <c r="E539" s="98" t="s">
        <v>1597</v>
      </c>
      <c r="F539" s="98" t="s">
        <v>473</v>
      </c>
      <c r="G539" s="98" t="s">
        <v>171</v>
      </c>
      <c r="H539" s="98" t="s">
        <v>36</v>
      </c>
      <c r="I539" s="98" t="s">
        <v>37</v>
      </c>
      <c r="K539" s="115">
        <v>41610</v>
      </c>
      <c r="L539" s="115" t="s">
        <v>177</v>
      </c>
      <c r="M539" s="100">
        <v>3</v>
      </c>
      <c r="N539" s="74">
        <f t="shared" si="17"/>
        <v>3</v>
      </c>
      <c r="O539" s="115">
        <v>41806</v>
      </c>
      <c r="P539" s="118" t="s">
        <v>48</v>
      </c>
      <c r="Q539" s="100">
        <f>IF(P539="",1,(VLOOKUP(P539,LOOKUP!$A$16:$B$21,2,FALSE)))</f>
        <v>4</v>
      </c>
      <c r="R539" s="74">
        <f t="shared" si="18"/>
        <v>4</v>
      </c>
      <c r="S539" s="108">
        <v>2.117747</v>
      </c>
      <c r="T539" s="108"/>
      <c r="U539" s="108">
        <v>0.63548400000000005</v>
      </c>
      <c r="V539" s="108">
        <v>1.4822630000000001</v>
      </c>
      <c r="W539" s="108">
        <v>0</v>
      </c>
      <c r="X539" s="102">
        <v>2.117747</v>
      </c>
      <c r="Y539" s="114"/>
    </row>
    <row r="540" spans="1:25" ht="30" customHeight="1">
      <c r="A540" s="98" t="s">
        <v>254</v>
      </c>
      <c r="B540" s="98" t="s">
        <v>399</v>
      </c>
      <c r="C540" s="98" t="s">
        <v>399</v>
      </c>
      <c r="D540" s="98" t="s">
        <v>428</v>
      </c>
      <c r="E540" s="98" t="s">
        <v>1598</v>
      </c>
      <c r="F540" s="98" t="s">
        <v>536</v>
      </c>
      <c r="G540" s="98" t="s">
        <v>171</v>
      </c>
      <c r="H540" s="98" t="s">
        <v>36</v>
      </c>
      <c r="I540" s="98" t="s">
        <v>37</v>
      </c>
      <c r="K540" s="115">
        <v>41612</v>
      </c>
      <c r="L540" s="115" t="s">
        <v>177</v>
      </c>
      <c r="M540" s="100">
        <v>3</v>
      </c>
      <c r="N540" s="74">
        <f t="shared" si="17"/>
        <v>3</v>
      </c>
      <c r="O540" s="115">
        <v>41800</v>
      </c>
      <c r="P540" s="118" t="s">
        <v>48</v>
      </c>
      <c r="Q540" s="100">
        <f>IF(P540="",1,(VLOOKUP(P540,LOOKUP!$A$16:$B$21,2,FALSE)))</f>
        <v>4</v>
      </c>
      <c r="R540" s="74">
        <f t="shared" si="18"/>
        <v>4</v>
      </c>
      <c r="S540" s="108">
        <v>1.666264</v>
      </c>
      <c r="T540" s="108"/>
      <c r="U540" s="108">
        <v>0.78207139999999997</v>
      </c>
      <c r="V540" s="108">
        <v>0.8841926</v>
      </c>
      <c r="W540" s="108">
        <v>0</v>
      </c>
      <c r="X540" s="102">
        <v>1.666264</v>
      </c>
      <c r="Y540" s="114"/>
    </row>
    <row r="541" spans="1:25" ht="30" customHeight="1">
      <c r="A541" s="98" t="s">
        <v>254</v>
      </c>
      <c r="B541" s="98" t="s">
        <v>399</v>
      </c>
      <c r="C541" s="98" t="s">
        <v>399</v>
      </c>
      <c r="D541" s="98" t="s">
        <v>420</v>
      </c>
      <c r="E541" s="98" t="s">
        <v>1599</v>
      </c>
      <c r="F541" s="98" t="s">
        <v>533</v>
      </c>
      <c r="G541" s="98" t="s">
        <v>180</v>
      </c>
      <c r="H541" s="98" t="s">
        <v>36</v>
      </c>
      <c r="I541" s="98" t="s">
        <v>37</v>
      </c>
      <c r="K541" s="115">
        <v>41630</v>
      </c>
      <c r="L541" s="115" t="s">
        <v>177</v>
      </c>
      <c r="M541" s="100">
        <v>3</v>
      </c>
      <c r="N541" s="74">
        <f t="shared" si="17"/>
        <v>3</v>
      </c>
      <c r="O541" s="115">
        <v>41820</v>
      </c>
      <c r="P541" s="118" t="s">
        <v>48</v>
      </c>
      <c r="Q541" s="100">
        <f>IF(P541="",1,(VLOOKUP(P541,LOOKUP!$A$16:$B$21,2,FALSE)))</f>
        <v>4</v>
      </c>
      <c r="R541" s="74">
        <f t="shared" si="18"/>
        <v>4</v>
      </c>
      <c r="S541" s="108">
        <v>2.1318100000000002</v>
      </c>
      <c r="T541" s="108"/>
      <c r="U541" s="108">
        <v>0.64800000000000002</v>
      </c>
      <c r="V541" s="108">
        <v>1.4838100000000001</v>
      </c>
      <c r="W541" s="108">
        <v>0</v>
      </c>
      <c r="X541" s="102">
        <v>2.1318100000000002</v>
      </c>
      <c r="Y541" s="114"/>
    </row>
    <row r="542" spans="1:25" ht="30" customHeight="1">
      <c r="A542" s="98" t="s">
        <v>254</v>
      </c>
      <c r="B542" s="98" t="s">
        <v>399</v>
      </c>
      <c r="C542" s="98" t="s">
        <v>399</v>
      </c>
      <c r="D542" s="98" t="s">
        <v>429</v>
      </c>
      <c r="E542" s="98" t="s">
        <v>1573</v>
      </c>
      <c r="F542" s="98" t="s">
        <v>526</v>
      </c>
      <c r="G542" s="98" t="s">
        <v>185</v>
      </c>
      <c r="H542" s="98" t="s">
        <v>36</v>
      </c>
      <c r="I542" s="98" t="s">
        <v>37</v>
      </c>
      <c r="K542" s="115">
        <v>41645</v>
      </c>
      <c r="L542" s="115" t="s">
        <v>174</v>
      </c>
      <c r="M542" s="100">
        <v>2</v>
      </c>
      <c r="N542" s="74">
        <f t="shared" si="17"/>
        <v>2</v>
      </c>
      <c r="O542" s="115">
        <v>41813</v>
      </c>
      <c r="P542" s="118" t="s">
        <v>48</v>
      </c>
      <c r="Q542" s="100">
        <f>IF(P542="",1,(VLOOKUP(P542,LOOKUP!$A$16:$B$21,2,FALSE)))</f>
        <v>4</v>
      </c>
      <c r="R542" s="74">
        <f t="shared" si="18"/>
        <v>4</v>
      </c>
      <c r="S542" s="108">
        <v>3.3159999999999998</v>
      </c>
      <c r="T542" s="108"/>
      <c r="U542" s="108">
        <v>0</v>
      </c>
      <c r="V542" s="108">
        <v>3.3159999999999998</v>
      </c>
      <c r="W542" s="108">
        <v>0</v>
      </c>
      <c r="X542" s="102">
        <v>3.3159999999999998</v>
      </c>
      <c r="Y542" s="114"/>
    </row>
    <row r="543" spans="1:25" ht="30" customHeight="1">
      <c r="A543" s="98" t="s">
        <v>254</v>
      </c>
      <c r="B543" s="98" t="s">
        <v>399</v>
      </c>
      <c r="C543" s="98" t="s">
        <v>399</v>
      </c>
      <c r="D543" s="98" t="s">
        <v>209</v>
      </c>
      <c r="E543" s="98" t="s">
        <v>1600</v>
      </c>
      <c r="F543" s="98" t="s">
        <v>209</v>
      </c>
      <c r="G543" s="98" t="s">
        <v>199</v>
      </c>
      <c r="H543" s="98" t="s">
        <v>36</v>
      </c>
      <c r="I543" s="98" t="s">
        <v>37</v>
      </c>
      <c r="K543" s="115">
        <v>41656</v>
      </c>
      <c r="L543" s="115" t="s">
        <v>177</v>
      </c>
      <c r="M543" s="100">
        <v>3</v>
      </c>
      <c r="N543" s="74">
        <f t="shared" si="17"/>
        <v>3</v>
      </c>
      <c r="O543" s="115">
        <v>41936</v>
      </c>
      <c r="P543" s="118" t="s">
        <v>48</v>
      </c>
      <c r="Q543" s="100">
        <f>IF(P543="",1,(VLOOKUP(P543,LOOKUP!$A$16:$B$21,2,FALSE)))</f>
        <v>4</v>
      </c>
      <c r="R543" s="74">
        <f t="shared" si="18"/>
        <v>4</v>
      </c>
      <c r="S543" s="108">
        <v>4.6367135199999998</v>
      </c>
      <c r="T543" s="108"/>
      <c r="U543" s="108">
        <v>1.48963172</v>
      </c>
      <c r="V543" s="108">
        <v>3.1470817999999996</v>
      </c>
      <c r="W543" s="108">
        <v>0</v>
      </c>
      <c r="X543" s="102">
        <v>4.6367135199999998</v>
      </c>
      <c r="Y543" s="114"/>
    </row>
    <row r="544" spans="1:25" ht="30" customHeight="1">
      <c r="A544" s="98" t="s">
        <v>254</v>
      </c>
      <c r="B544" s="98" t="s">
        <v>399</v>
      </c>
      <c r="C544" s="98" t="s">
        <v>399</v>
      </c>
      <c r="D544" s="98" t="s">
        <v>170</v>
      </c>
      <c r="E544" s="98" t="s">
        <v>1601</v>
      </c>
      <c r="F544" s="98" t="s">
        <v>170</v>
      </c>
      <c r="G544" s="98" t="s">
        <v>171</v>
      </c>
      <c r="H544" s="98" t="s">
        <v>36</v>
      </c>
      <c r="I544" s="98" t="s">
        <v>37</v>
      </c>
      <c r="K544" s="115">
        <v>41659</v>
      </c>
      <c r="L544" s="115" t="s">
        <v>177</v>
      </c>
      <c r="M544" s="100">
        <v>3</v>
      </c>
      <c r="N544" s="74">
        <f t="shared" si="17"/>
        <v>3</v>
      </c>
      <c r="O544" s="115">
        <v>42215</v>
      </c>
      <c r="P544" s="118" t="s">
        <v>48</v>
      </c>
      <c r="Q544" s="100">
        <f>IF(P544="",1,(VLOOKUP(P544,LOOKUP!$A$16:$B$21,2,FALSE)))</f>
        <v>4</v>
      </c>
      <c r="R544" s="74">
        <f t="shared" si="18"/>
        <v>4</v>
      </c>
      <c r="S544" s="108">
        <v>6.766</v>
      </c>
      <c r="T544" s="108"/>
      <c r="U544" s="108">
        <v>0.71803499999999998</v>
      </c>
      <c r="V544" s="108">
        <v>5.4116309999999999</v>
      </c>
      <c r="W544" s="108">
        <v>0.63633399999999996</v>
      </c>
      <c r="X544" s="102">
        <v>6.766</v>
      </c>
      <c r="Y544" s="114"/>
    </row>
    <row r="545" spans="1:25" ht="30" customHeight="1">
      <c r="A545" s="98" t="s">
        <v>254</v>
      </c>
      <c r="B545" s="98" t="s">
        <v>399</v>
      </c>
      <c r="C545" s="98" t="s">
        <v>399</v>
      </c>
      <c r="D545" s="98" t="s">
        <v>170</v>
      </c>
      <c r="E545" s="98" t="s">
        <v>1602</v>
      </c>
      <c r="F545" s="98" t="s">
        <v>170</v>
      </c>
      <c r="G545" s="98" t="s">
        <v>171</v>
      </c>
      <c r="H545" s="98" t="s">
        <v>36</v>
      </c>
      <c r="I545" s="98" t="s">
        <v>37</v>
      </c>
      <c r="K545" s="115">
        <v>41659</v>
      </c>
      <c r="L545" s="115" t="s">
        <v>177</v>
      </c>
      <c r="M545" s="100">
        <v>3</v>
      </c>
      <c r="N545" s="74">
        <f t="shared" si="17"/>
        <v>3</v>
      </c>
      <c r="O545" s="115">
        <v>41970</v>
      </c>
      <c r="P545" s="118" t="s">
        <v>48</v>
      </c>
      <c r="Q545" s="100">
        <f>IF(P545="",1,(VLOOKUP(P545,LOOKUP!$A$16:$B$21,2,FALSE)))</f>
        <v>4</v>
      </c>
      <c r="R545" s="74">
        <f t="shared" si="18"/>
        <v>4</v>
      </c>
      <c r="S545" s="108">
        <v>1.304</v>
      </c>
      <c r="T545" s="108"/>
      <c r="U545" s="108">
        <v>0.53506699999999996</v>
      </c>
      <c r="V545" s="108">
        <v>0.76893299999999998</v>
      </c>
      <c r="W545" s="108">
        <v>0</v>
      </c>
      <c r="X545" s="102">
        <v>1.3039999999999998</v>
      </c>
      <c r="Y545" s="114"/>
    </row>
    <row r="546" spans="1:25" ht="30" customHeight="1">
      <c r="A546" s="98" t="s">
        <v>254</v>
      </c>
      <c r="B546" s="98" t="s">
        <v>399</v>
      </c>
      <c r="C546" s="98" t="s">
        <v>399</v>
      </c>
      <c r="D546" s="98" t="s">
        <v>424</v>
      </c>
      <c r="E546" s="98" t="s">
        <v>1603</v>
      </c>
      <c r="F546" s="98" t="s">
        <v>145</v>
      </c>
      <c r="G546" s="98" t="s">
        <v>199</v>
      </c>
      <c r="H546" s="98" t="s">
        <v>36</v>
      </c>
      <c r="I546" s="98" t="s">
        <v>37</v>
      </c>
      <c r="K546" s="115">
        <v>41670</v>
      </c>
      <c r="L546" s="115" t="s">
        <v>177</v>
      </c>
      <c r="M546" s="100">
        <v>3</v>
      </c>
      <c r="N546" s="74">
        <f t="shared" si="17"/>
        <v>3</v>
      </c>
      <c r="O546" s="115">
        <v>41782</v>
      </c>
      <c r="P546" s="118" t="s">
        <v>48</v>
      </c>
      <c r="Q546" s="100">
        <f>IF(P546="",1,(VLOOKUP(P546,LOOKUP!$A$16:$B$21,2,FALSE)))</f>
        <v>4</v>
      </c>
      <c r="R546" s="74">
        <f t="shared" si="18"/>
        <v>4</v>
      </c>
      <c r="S546" s="108">
        <v>0.65</v>
      </c>
      <c r="T546" s="108"/>
      <c r="U546" s="108">
        <v>0</v>
      </c>
      <c r="V546" s="108">
        <v>0.65</v>
      </c>
      <c r="W546" s="108">
        <v>0</v>
      </c>
      <c r="X546" s="102">
        <v>0.65</v>
      </c>
      <c r="Y546" s="114"/>
    </row>
    <row r="547" spans="1:25" ht="30" customHeight="1">
      <c r="A547" s="98" t="s">
        <v>254</v>
      </c>
      <c r="B547" s="98" t="s">
        <v>399</v>
      </c>
      <c r="C547" s="98" t="s">
        <v>399</v>
      </c>
      <c r="D547" s="98" t="s">
        <v>424</v>
      </c>
      <c r="E547" s="98" t="s">
        <v>1604</v>
      </c>
      <c r="F547" s="98" t="s">
        <v>145</v>
      </c>
      <c r="G547" s="98" t="s">
        <v>199</v>
      </c>
      <c r="H547" s="98" t="s">
        <v>36</v>
      </c>
      <c r="I547" s="98" t="s">
        <v>37</v>
      </c>
      <c r="K547" s="115">
        <v>41699</v>
      </c>
      <c r="L547" s="115" t="s">
        <v>177</v>
      </c>
      <c r="M547" s="100">
        <v>3</v>
      </c>
      <c r="N547" s="74">
        <f t="shared" si="17"/>
        <v>3</v>
      </c>
      <c r="O547" s="115">
        <v>42094</v>
      </c>
      <c r="P547" s="118" t="s">
        <v>48</v>
      </c>
      <c r="Q547" s="100">
        <f>IF(P547="",1,(VLOOKUP(P547,LOOKUP!$A$16:$B$21,2,FALSE)))</f>
        <v>4</v>
      </c>
      <c r="R547" s="74">
        <f t="shared" si="18"/>
        <v>4</v>
      </c>
      <c r="S547" s="108">
        <v>0.389322</v>
      </c>
      <c r="T547" s="108"/>
      <c r="U547" s="108">
        <v>0</v>
      </c>
      <c r="V547" s="108">
        <v>0.389322</v>
      </c>
      <c r="W547" s="108">
        <v>0</v>
      </c>
      <c r="X547" s="102">
        <v>0.389322</v>
      </c>
      <c r="Y547" s="114"/>
    </row>
    <row r="548" spans="1:25" ht="30" customHeight="1">
      <c r="A548" s="98" t="s">
        <v>254</v>
      </c>
      <c r="B548" s="98" t="s">
        <v>399</v>
      </c>
      <c r="C548" s="98" t="s">
        <v>399</v>
      </c>
      <c r="D548" s="98" t="s">
        <v>430</v>
      </c>
      <c r="E548" s="98" t="s">
        <v>1605</v>
      </c>
      <c r="F548" s="98" t="s">
        <v>537</v>
      </c>
      <c r="G548" s="98" t="s">
        <v>199</v>
      </c>
      <c r="H548" s="98" t="s">
        <v>36</v>
      </c>
      <c r="I548" s="98" t="s">
        <v>37</v>
      </c>
      <c r="K548" s="115">
        <v>41730</v>
      </c>
      <c r="L548" s="115" t="s">
        <v>177</v>
      </c>
      <c r="M548" s="100">
        <v>3</v>
      </c>
      <c r="N548" s="74">
        <f t="shared" si="17"/>
        <v>3</v>
      </c>
      <c r="O548" s="115">
        <v>42094</v>
      </c>
      <c r="P548" s="118" t="s">
        <v>48</v>
      </c>
      <c r="Q548" s="100">
        <f>IF(P548="",1,(VLOOKUP(P548,LOOKUP!$A$16:$B$21,2,FALSE)))</f>
        <v>4</v>
      </c>
      <c r="R548" s="74">
        <f t="shared" si="18"/>
        <v>4</v>
      </c>
      <c r="S548" s="108">
        <v>1.31</v>
      </c>
      <c r="T548" s="108"/>
      <c r="U548" s="108">
        <v>0.02</v>
      </c>
      <c r="V548" s="108">
        <v>1.29</v>
      </c>
      <c r="W548" s="108">
        <v>0</v>
      </c>
      <c r="X548" s="102">
        <v>1.31</v>
      </c>
      <c r="Y548" s="114"/>
    </row>
    <row r="549" spans="1:25" ht="30" customHeight="1">
      <c r="A549" s="98" t="s">
        <v>254</v>
      </c>
      <c r="B549" s="98" t="s">
        <v>399</v>
      </c>
      <c r="C549" s="98" t="s">
        <v>399</v>
      </c>
      <c r="D549" s="98" t="s">
        <v>406</v>
      </c>
      <c r="E549" s="98" t="s">
        <v>1606</v>
      </c>
      <c r="F549" s="98" t="s">
        <v>412</v>
      </c>
      <c r="G549" s="98" t="s">
        <v>171</v>
      </c>
      <c r="H549" s="98" t="s">
        <v>36</v>
      </c>
      <c r="I549" s="98" t="s">
        <v>37</v>
      </c>
      <c r="K549" s="115">
        <v>41730</v>
      </c>
      <c r="L549" s="115" t="s">
        <v>177</v>
      </c>
      <c r="M549" s="100">
        <v>3</v>
      </c>
      <c r="N549" s="74">
        <f t="shared" si="17"/>
        <v>3</v>
      </c>
      <c r="O549" s="115">
        <v>42095</v>
      </c>
      <c r="P549" s="118" t="s">
        <v>48</v>
      </c>
      <c r="Q549" s="100">
        <f>IF(P549="",1,(VLOOKUP(P549,LOOKUP!$A$16:$B$21,2,FALSE)))</f>
        <v>4</v>
      </c>
      <c r="R549" s="74">
        <f t="shared" si="18"/>
        <v>4</v>
      </c>
      <c r="S549" s="108">
        <v>0.21140400000000001</v>
      </c>
      <c r="T549" s="108"/>
      <c r="U549" s="108">
        <v>0</v>
      </c>
      <c r="V549" s="108">
        <v>0</v>
      </c>
      <c r="W549" s="108">
        <v>0.21140400000000001</v>
      </c>
      <c r="X549" s="102">
        <v>0.21140400000000001</v>
      </c>
      <c r="Y549" s="114"/>
    </row>
    <row r="550" spans="1:25" ht="30" customHeight="1">
      <c r="A550" s="98" t="s">
        <v>254</v>
      </c>
      <c r="B550" s="98" t="s">
        <v>399</v>
      </c>
      <c r="C550" s="98" t="s">
        <v>399</v>
      </c>
      <c r="D550" s="98" t="s">
        <v>406</v>
      </c>
      <c r="E550" s="98" t="s">
        <v>1607</v>
      </c>
      <c r="F550" s="98" t="s">
        <v>412</v>
      </c>
      <c r="G550" s="98" t="s">
        <v>171</v>
      </c>
      <c r="H550" s="98" t="s">
        <v>36</v>
      </c>
      <c r="I550" s="98" t="s">
        <v>37</v>
      </c>
      <c r="K550" s="115">
        <v>41730</v>
      </c>
      <c r="L550" s="115" t="s">
        <v>177</v>
      </c>
      <c r="M550" s="100">
        <v>3</v>
      </c>
      <c r="N550" s="74">
        <f t="shared" si="17"/>
        <v>3</v>
      </c>
      <c r="O550" s="115">
        <v>42095</v>
      </c>
      <c r="P550" s="118" t="s">
        <v>48</v>
      </c>
      <c r="Q550" s="100">
        <f>IF(P550="",1,(VLOOKUP(P550,LOOKUP!$A$16:$B$21,2,FALSE)))</f>
        <v>4</v>
      </c>
      <c r="R550" s="74">
        <f t="shared" si="18"/>
        <v>4</v>
      </c>
      <c r="S550" s="108">
        <v>6.7614029999999996</v>
      </c>
      <c r="T550" s="108"/>
      <c r="U550" s="108">
        <v>0</v>
      </c>
      <c r="V550" s="108">
        <v>0</v>
      </c>
      <c r="W550" s="108">
        <v>6.7614029999999996</v>
      </c>
      <c r="X550" s="102">
        <v>6.7614029999999996</v>
      </c>
      <c r="Y550" s="114"/>
    </row>
    <row r="551" spans="1:25" ht="30" customHeight="1">
      <c r="A551" s="98" t="s">
        <v>254</v>
      </c>
      <c r="B551" s="98" t="s">
        <v>399</v>
      </c>
      <c r="C551" s="98" t="s">
        <v>399</v>
      </c>
      <c r="D551" s="98" t="s">
        <v>431</v>
      </c>
      <c r="E551" s="98" t="s">
        <v>1608</v>
      </c>
      <c r="F551" s="98" t="s">
        <v>133</v>
      </c>
      <c r="G551" s="98" t="s">
        <v>35</v>
      </c>
      <c r="H551" s="98" t="s">
        <v>36</v>
      </c>
      <c r="I551" s="98" t="s">
        <v>37</v>
      </c>
      <c r="K551" s="115">
        <v>41730</v>
      </c>
      <c r="L551" s="115" t="s">
        <v>177</v>
      </c>
      <c r="M551" s="100">
        <v>3</v>
      </c>
      <c r="N551" s="74">
        <f t="shared" si="17"/>
        <v>3</v>
      </c>
      <c r="O551" s="115">
        <v>42282</v>
      </c>
      <c r="P551" s="118" t="s">
        <v>48</v>
      </c>
      <c r="Q551" s="100">
        <f>IF(P551="",1,(VLOOKUP(P551,LOOKUP!$A$16:$B$21,2,FALSE)))</f>
        <v>4</v>
      </c>
      <c r="R551" s="74">
        <f t="shared" si="18"/>
        <v>4</v>
      </c>
      <c r="S551" s="108">
        <v>4.8834</v>
      </c>
      <c r="T551" s="108"/>
      <c r="U551" s="108">
        <v>0.2</v>
      </c>
      <c r="V551" s="108">
        <v>4.6833999999999998</v>
      </c>
      <c r="W551" s="108">
        <v>0</v>
      </c>
      <c r="X551" s="102">
        <v>4.8834</v>
      </c>
      <c r="Y551" s="114"/>
    </row>
    <row r="552" spans="1:25" ht="30" customHeight="1">
      <c r="A552" s="98" t="s">
        <v>254</v>
      </c>
      <c r="B552" s="98" t="s">
        <v>399</v>
      </c>
      <c r="C552" s="98" t="s">
        <v>399</v>
      </c>
      <c r="D552" s="98" t="s">
        <v>420</v>
      </c>
      <c r="E552" s="98" t="s">
        <v>1609</v>
      </c>
      <c r="F552" s="98" t="s">
        <v>533</v>
      </c>
      <c r="G552" s="98" t="s">
        <v>180</v>
      </c>
      <c r="H552" s="98" t="s">
        <v>36</v>
      </c>
      <c r="I552" s="98" t="s">
        <v>37</v>
      </c>
      <c r="K552" s="115">
        <v>41730</v>
      </c>
      <c r="L552" s="115" t="s">
        <v>177</v>
      </c>
      <c r="M552" s="100">
        <v>3</v>
      </c>
      <c r="N552" s="74">
        <f t="shared" si="17"/>
        <v>3</v>
      </c>
      <c r="O552" s="115">
        <v>42095</v>
      </c>
      <c r="P552" s="118" t="s">
        <v>48</v>
      </c>
      <c r="Q552" s="100">
        <f>IF(P552="",1,(VLOOKUP(P552,LOOKUP!$A$16:$B$21,2,FALSE)))</f>
        <v>4</v>
      </c>
      <c r="R552" s="74">
        <f t="shared" si="18"/>
        <v>4</v>
      </c>
      <c r="S552" s="108">
        <v>1.3907389999999999</v>
      </c>
      <c r="T552" s="108"/>
      <c r="U552" s="108">
        <v>0.03</v>
      </c>
      <c r="V552" s="108">
        <v>1.3607389999999999</v>
      </c>
      <c r="W552" s="108">
        <v>0</v>
      </c>
      <c r="X552" s="102">
        <v>1.3907389999999999</v>
      </c>
      <c r="Y552" s="114"/>
    </row>
    <row r="553" spans="1:25" ht="30" customHeight="1">
      <c r="A553" s="98" t="s">
        <v>254</v>
      </c>
      <c r="B553" s="98" t="s">
        <v>399</v>
      </c>
      <c r="C553" s="98" t="s">
        <v>399</v>
      </c>
      <c r="D553" s="98" t="s">
        <v>420</v>
      </c>
      <c r="E553" s="98" t="s">
        <v>1610</v>
      </c>
      <c r="F553" s="98" t="s">
        <v>533</v>
      </c>
      <c r="G553" s="98" t="s">
        <v>180</v>
      </c>
      <c r="H553" s="98" t="s">
        <v>36</v>
      </c>
      <c r="I553" s="98" t="s">
        <v>37</v>
      </c>
      <c r="K553" s="115">
        <v>41736</v>
      </c>
      <c r="L553" s="115" t="s">
        <v>177</v>
      </c>
      <c r="M553" s="100">
        <v>3</v>
      </c>
      <c r="N553" s="74">
        <f t="shared" si="17"/>
        <v>3</v>
      </c>
      <c r="O553" s="115">
        <v>41852</v>
      </c>
      <c r="P553" s="118" t="s">
        <v>48</v>
      </c>
      <c r="Q553" s="100">
        <f>IF(P553="",1,(VLOOKUP(P553,LOOKUP!$A$16:$B$21,2,FALSE)))</f>
        <v>4</v>
      </c>
      <c r="R553" s="74">
        <f t="shared" si="18"/>
        <v>4</v>
      </c>
      <c r="S553" s="108">
        <v>0.48099999999999998</v>
      </c>
      <c r="T553" s="108"/>
      <c r="U553" s="108">
        <v>0</v>
      </c>
      <c r="V553" s="108">
        <v>0.48099999999999998</v>
      </c>
      <c r="W553" s="108">
        <v>0</v>
      </c>
      <c r="X553" s="102">
        <v>0.48099999999999998</v>
      </c>
      <c r="Y553" s="114"/>
    </row>
    <row r="554" spans="1:25" ht="30" customHeight="1">
      <c r="A554" s="98" t="s">
        <v>254</v>
      </c>
      <c r="B554" s="98" t="s">
        <v>399</v>
      </c>
      <c r="C554" s="98" t="s">
        <v>399</v>
      </c>
      <c r="D554" s="98" t="s">
        <v>432</v>
      </c>
      <c r="E554" s="98" t="s">
        <v>1611</v>
      </c>
      <c r="F554" s="98" t="s">
        <v>538</v>
      </c>
      <c r="G554" s="98" t="s">
        <v>185</v>
      </c>
      <c r="H554" s="98" t="s">
        <v>36</v>
      </c>
      <c r="I554" s="98" t="s">
        <v>37</v>
      </c>
      <c r="K554" s="115">
        <v>41736</v>
      </c>
      <c r="L554" s="115" t="s">
        <v>174</v>
      </c>
      <c r="M554" s="100">
        <v>2</v>
      </c>
      <c r="N554" s="74">
        <f t="shared" si="17"/>
        <v>2</v>
      </c>
      <c r="O554" s="115">
        <v>41894</v>
      </c>
      <c r="P554" s="118" t="s">
        <v>48</v>
      </c>
      <c r="Q554" s="100">
        <f>IF(P554="",1,(VLOOKUP(P554,LOOKUP!$A$16:$B$21,2,FALSE)))</f>
        <v>4</v>
      </c>
      <c r="R554" s="74">
        <f t="shared" si="18"/>
        <v>4</v>
      </c>
      <c r="S554" s="108">
        <v>0.75</v>
      </c>
      <c r="T554" s="108"/>
      <c r="U554" s="108">
        <v>0</v>
      </c>
      <c r="V554" s="108">
        <v>0.75</v>
      </c>
      <c r="W554" s="108">
        <v>0.75</v>
      </c>
      <c r="X554" s="102">
        <v>1.5</v>
      </c>
      <c r="Y554" s="114"/>
    </row>
    <row r="555" spans="1:25" ht="30" customHeight="1">
      <c r="A555" s="98" t="s">
        <v>254</v>
      </c>
      <c r="B555" s="98" t="s">
        <v>399</v>
      </c>
      <c r="C555" s="98" t="s">
        <v>399</v>
      </c>
      <c r="D555" s="98" t="s">
        <v>433</v>
      </c>
      <c r="E555" s="98" t="s">
        <v>1612</v>
      </c>
      <c r="F555" s="98" t="s">
        <v>539</v>
      </c>
      <c r="G555" s="98" t="s">
        <v>173</v>
      </c>
      <c r="H555" s="98" t="s">
        <v>36</v>
      </c>
      <c r="I555" s="98" t="s">
        <v>37</v>
      </c>
      <c r="K555" s="115">
        <v>41737</v>
      </c>
      <c r="L555" s="115" t="s">
        <v>174</v>
      </c>
      <c r="M555" s="100">
        <v>2</v>
      </c>
      <c r="N555" s="74">
        <f t="shared" si="17"/>
        <v>2</v>
      </c>
      <c r="O555" s="115">
        <v>42095</v>
      </c>
      <c r="P555" s="118" t="s">
        <v>48</v>
      </c>
      <c r="Q555" s="100">
        <f>IF(P555="",1,(VLOOKUP(P555,LOOKUP!$A$16:$B$21,2,FALSE)))</f>
        <v>4</v>
      </c>
      <c r="R555" s="74">
        <f t="shared" si="18"/>
        <v>4</v>
      </c>
      <c r="S555" s="108">
        <v>1.2</v>
      </c>
      <c r="T555" s="108"/>
      <c r="U555" s="108">
        <v>0</v>
      </c>
      <c r="V555" s="108">
        <v>1.2</v>
      </c>
      <c r="W555" s="108">
        <v>0</v>
      </c>
      <c r="X555" s="102">
        <v>1.2</v>
      </c>
      <c r="Y555" s="114"/>
    </row>
    <row r="556" spans="1:25" ht="30" customHeight="1">
      <c r="A556" s="98" t="s">
        <v>254</v>
      </c>
      <c r="B556" s="98" t="s">
        <v>399</v>
      </c>
      <c r="C556" s="98" t="s">
        <v>399</v>
      </c>
      <c r="D556" s="98" t="s">
        <v>434</v>
      </c>
      <c r="E556" s="98" t="s">
        <v>1613</v>
      </c>
      <c r="F556" s="98" t="s">
        <v>434</v>
      </c>
      <c r="G556" s="98" t="s">
        <v>176</v>
      </c>
      <c r="H556" s="98" t="s">
        <v>36</v>
      </c>
      <c r="I556" s="98" t="s">
        <v>37</v>
      </c>
      <c r="K556" s="115">
        <v>41749</v>
      </c>
      <c r="L556" s="115" t="s">
        <v>177</v>
      </c>
      <c r="M556" s="100">
        <v>3</v>
      </c>
      <c r="N556" s="74">
        <f t="shared" si="17"/>
        <v>3</v>
      </c>
      <c r="O556" s="115">
        <v>42508</v>
      </c>
      <c r="P556" s="118" t="s">
        <v>48</v>
      </c>
      <c r="Q556" s="100">
        <f>IF(P556="",1,(VLOOKUP(P556,LOOKUP!$A$16:$B$21,2,FALSE)))</f>
        <v>4</v>
      </c>
      <c r="R556" s="74">
        <f t="shared" si="18"/>
        <v>4</v>
      </c>
      <c r="S556" s="108">
        <v>6.6875669999999996</v>
      </c>
      <c r="T556" s="108"/>
      <c r="U556" s="108">
        <v>0.114</v>
      </c>
      <c r="V556" s="108">
        <v>2.6423999999999999</v>
      </c>
      <c r="W556" s="108">
        <v>3.9311669999999999</v>
      </c>
      <c r="X556" s="102">
        <v>6.6875669999999996</v>
      </c>
      <c r="Y556" s="114"/>
    </row>
    <row r="557" spans="1:25" ht="30" customHeight="1">
      <c r="A557" s="98" t="s">
        <v>254</v>
      </c>
      <c r="B557" s="98" t="s">
        <v>399</v>
      </c>
      <c r="C557" s="98" t="s">
        <v>399</v>
      </c>
      <c r="D557" s="98" t="s">
        <v>209</v>
      </c>
      <c r="E557" s="98" t="s">
        <v>1614</v>
      </c>
      <c r="F557" s="98" t="s">
        <v>209</v>
      </c>
      <c r="G557" s="98" t="s">
        <v>199</v>
      </c>
      <c r="H557" s="98" t="s">
        <v>36</v>
      </c>
      <c r="I557" s="98" t="s">
        <v>37</v>
      </c>
      <c r="K557" s="115">
        <v>41792</v>
      </c>
      <c r="L557" s="115" t="s">
        <v>177</v>
      </c>
      <c r="M557" s="100">
        <v>3</v>
      </c>
      <c r="N557" s="74">
        <f t="shared" si="17"/>
        <v>3</v>
      </c>
      <c r="O557" s="115">
        <v>42156</v>
      </c>
      <c r="P557" s="118" t="s">
        <v>48</v>
      </c>
      <c r="Q557" s="100">
        <f>IF(P557="",1,(VLOOKUP(P557,LOOKUP!$A$16:$B$21,2,FALSE)))</f>
        <v>4</v>
      </c>
      <c r="R557" s="74">
        <f t="shared" si="18"/>
        <v>4</v>
      </c>
      <c r="S557" s="108">
        <v>3.8380000000000001</v>
      </c>
      <c r="T557" s="108"/>
      <c r="U557" s="108">
        <v>0.29499999999999998</v>
      </c>
      <c r="V557" s="108">
        <v>3.5430000000000001</v>
      </c>
      <c r="W557" s="108">
        <v>0</v>
      </c>
      <c r="X557" s="102">
        <v>3.8380000000000001</v>
      </c>
      <c r="Y557" s="114"/>
    </row>
    <row r="558" spans="1:25" ht="30" customHeight="1">
      <c r="A558" s="98" t="s">
        <v>254</v>
      </c>
      <c r="B558" s="98" t="s">
        <v>399</v>
      </c>
      <c r="C558" s="98" t="s">
        <v>399</v>
      </c>
      <c r="D558" s="98" t="s">
        <v>435</v>
      </c>
      <c r="E558" s="98" t="s">
        <v>1615</v>
      </c>
      <c r="F558" s="98" t="s">
        <v>540</v>
      </c>
      <c r="G558" s="98" t="s">
        <v>197</v>
      </c>
      <c r="H558" s="98" t="s">
        <v>36</v>
      </c>
      <c r="I558" s="98" t="s">
        <v>37</v>
      </c>
      <c r="K558" s="115">
        <v>41844</v>
      </c>
      <c r="L558" s="115" t="s">
        <v>174</v>
      </c>
      <c r="M558" s="100">
        <v>2</v>
      </c>
      <c r="N558" s="74">
        <f t="shared" si="17"/>
        <v>2</v>
      </c>
      <c r="O558" s="115">
        <v>42054</v>
      </c>
      <c r="P558" s="118" t="s">
        <v>48</v>
      </c>
      <c r="Q558" s="100">
        <f>IF(P558="",1,(VLOOKUP(P558,LOOKUP!$A$16:$B$21,2,FALSE)))</f>
        <v>4</v>
      </c>
      <c r="R558" s="74">
        <f t="shared" si="18"/>
        <v>4</v>
      </c>
      <c r="S558" s="108">
        <v>1</v>
      </c>
      <c r="T558" s="108"/>
      <c r="U558" s="108">
        <v>0</v>
      </c>
      <c r="V558" s="108">
        <v>1</v>
      </c>
      <c r="W558" s="108">
        <v>0</v>
      </c>
      <c r="X558" s="102">
        <v>1</v>
      </c>
      <c r="Y558" s="114"/>
    </row>
    <row r="559" spans="1:25" ht="30" customHeight="1">
      <c r="A559" s="98" t="s">
        <v>254</v>
      </c>
      <c r="B559" s="98" t="s">
        <v>399</v>
      </c>
      <c r="C559" s="98" t="s">
        <v>399</v>
      </c>
      <c r="D559" s="98" t="s">
        <v>436</v>
      </c>
      <c r="E559" s="98" t="s">
        <v>1616</v>
      </c>
      <c r="F559" s="98" t="s">
        <v>436</v>
      </c>
      <c r="G559" s="98" t="s">
        <v>176</v>
      </c>
      <c r="H559" s="98" t="s">
        <v>36</v>
      </c>
      <c r="I559" s="98" t="s">
        <v>37</v>
      </c>
      <c r="K559" s="107">
        <v>42370</v>
      </c>
      <c r="L559" s="107" t="s">
        <v>174</v>
      </c>
      <c r="M559" s="100">
        <v>2</v>
      </c>
      <c r="N559" s="74">
        <f t="shared" si="17"/>
        <v>2</v>
      </c>
      <c r="O559" s="115">
        <v>43466</v>
      </c>
      <c r="P559" s="118" t="s">
        <v>48</v>
      </c>
      <c r="Q559" s="100">
        <f>IF(P559="",1,(VLOOKUP(P559,LOOKUP!$A$16:$B$21,2,FALSE)))</f>
        <v>4</v>
      </c>
      <c r="R559" s="74">
        <f t="shared" si="18"/>
        <v>4</v>
      </c>
      <c r="S559" s="108">
        <v>1</v>
      </c>
      <c r="T559" s="108"/>
      <c r="U559" s="108">
        <v>0</v>
      </c>
      <c r="V559" s="108">
        <v>0</v>
      </c>
      <c r="W559" s="108">
        <v>14</v>
      </c>
      <c r="X559" s="102">
        <v>14</v>
      </c>
      <c r="Y559" s="114"/>
    </row>
    <row r="560" spans="1:25" ht="30" customHeight="1">
      <c r="A560" s="98" t="s">
        <v>254</v>
      </c>
      <c r="B560" s="98" t="s">
        <v>399</v>
      </c>
      <c r="C560" s="98" t="s">
        <v>399</v>
      </c>
      <c r="D560" s="98" t="s">
        <v>121</v>
      </c>
      <c r="E560" s="98" t="s">
        <v>1617</v>
      </c>
      <c r="G560" s="98" t="s">
        <v>121</v>
      </c>
      <c r="H560" s="98" t="s">
        <v>36</v>
      </c>
      <c r="I560" s="98" t="s">
        <v>37</v>
      </c>
      <c r="K560" s="115">
        <v>40909</v>
      </c>
      <c r="L560" s="115" t="s">
        <v>177</v>
      </c>
      <c r="M560" s="100">
        <v>3</v>
      </c>
      <c r="N560" s="74">
        <f t="shared" si="17"/>
        <v>3</v>
      </c>
      <c r="O560" s="115">
        <v>42004</v>
      </c>
      <c r="P560" s="118" t="s">
        <v>48</v>
      </c>
      <c r="Q560" s="100">
        <f>IF(P560="",1,(VLOOKUP(P560,LOOKUP!$A$16:$B$21,2,FALSE)))</f>
        <v>4</v>
      </c>
      <c r="R560" s="74">
        <f t="shared" si="18"/>
        <v>4</v>
      </c>
      <c r="S560" s="108">
        <v>12</v>
      </c>
      <c r="T560" s="108"/>
      <c r="U560" s="108">
        <v>60</v>
      </c>
      <c r="V560" s="108">
        <v>60</v>
      </c>
      <c r="W560" s="108">
        <v>0</v>
      </c>
      <c r="X560" s="102">
        <v>120</v>
      </c>
      <c r="Y560" s="114"/>
    </row>
    <row r="561" spans="1:38" ht="30" customHeight="1">
      <c r="A561" s="98" t="s">
        <v>254</v>
      </c>
      <c r="B561" s="98" t="s">
        <v>399</v>
      </c>
      <c r="C561" s="98" t="s">
        <v>399</v>
      </c>
      <c r="D561" s="98" t="s">
        <v>121</v>
      </c>
      <c r="E561" s="98" t="s">
        <v>121</v>
      </c>
      <c r="G561" s="98" t="s">
        <v>121</v>
      </c>
      <c r="H561" s="98" t="s">
        <v>36</v>
      </c>
      <c r="I561" s="98" t="s">
        <v>37</v>
      </c>
      <c r="K561" s="115">
        <v>42005</v>
      </c>
      <c r="L561" s="115" t="s">
        <v>177</v>
      </c>
      <c r="M561" s="100">
        <v>3</v>
      </c>
      <c r="N561" s="74">
        <f t="shared" si="17"/>
        <v>3</v>
      </c>
      <c r="O561" s="98" t="s">
        <v>541</v>
      </c>
      <c r="P561" s="118" t="s">
        <v>48</v>
      </c>
      <c r="Q561" s="100">
        <f>IF(P561="",1,(VLOOKUP(P561,LOOKUP!$A$16:$B$21,2,FALSE)))</f>
        <v>4</v>
      </c>
      <c r="R561" s="74">
        <f t="shared" si="18"/>
        <v>4</v>
      </c>
      <c r="S561" s="108">
        <v>22.6</v>
      </c>
      <c r="T561" s="108"/>
      <c r="U561" s="108">
        <v>0</v>
      </c>
      <c r="V561" s="108">
        <v>0</v>
      </c>
      <c r="W561" s="108">
        <v>22.6</v>
      </c>
      <c r="X561" s="102">
        <v>22.6</v>
      </c>
      <c r="Y561" s="114"/>
      <c r="AL561" s="118" t="s">
        <v>551</v>
      </c>
    </row>
    <row r="562" spans="1:38" ht="30" customHeight="1">
      <c r="A562" s="98" t="s">
        <v>254</v>
      </c>
      <c r="B562" s="98" t="s">
        <v>399</v>
      </c>
      <c r="C562" s="98" t="s">
        <v>399</v>
      </c>
      <c r="D562" s="98" t="s">
        <v>121</v>
      </c>
      <c r="E562" s="98" t="s">
        <v>121</v>
      </c>
      <c r="G562" s="98" t="s">
        <v>121</v>
      </c>
      <c r="H562" s="98" t="s">
        <v>36</v>
      </c>
      <c r="I562" s="98" t="s">
        <v>37</v>
      </c>
      <c r="K562" s="115">
        <v>42005</v>
      </c>
      <c r="L562" s="115" t="s">
        <v>177</v>
      </c>
      <c r="M562" s="100">
        <v>3</v>
      </c>
      <c r="N562" s="74">
        <f t="shared" si="17"/>
        <v>3</v>
      </c>
      <c r="O562" s="98" t="s">
        <v>541</v>
      </c>
      <c r="P562" s="118" t="s">
        <v>48</v>
      </c>
      <c r="Q562" s="100">
        <f>IF(P562="",1,(VLOOKUP(P562,LOOKUP!$A$16:$B$21,2,FALSE)))</f>
        <v>4</v>
      </c>
      <c r="R562" s="74">
        <f t="shared" si="18"/>
        <v>4</v>
      </c>
      <c r="S562" s="108">
        <v>0.8</v>
      </c>
      <c r="T562" s="108"/>
      <c r="U562" s="108">
        <v>0</v>
      </c>
      <c r="V562" s="108">
        <v>0</v>
      </c>
      <c r="W562" s="108">
        <v>0.8</v>
      </c>
      <c r="X562" s="102">
        <v>0.8</v>
      </c>
      <c r="Y562" s="114"/>
      <c r="AL562" s="118" t="s">
        <v>551</v>
      </c>
    </row>
    <row r="563" spans="1:38" ht="30" customHeight="1">
      <c r="A563" s="98" t="s">
        <v>254</v>
      </c>
      <c r="B563" s="98" t="s">
        <v>399</v>
      </c>
      <c r="C563" s="98" t="s">
        <v>399</v>
      </c>
      <c r="D563" s="98" t="s">
        <v>121</v>
      </c>
      <c r="E563" s="98" t="s">
        <v>121</v>
      </c>
      <c r="G563" s="98" t="s">
        <v>121</v>
      </c>
      <c r="H563" s="98" t="s">
        <v>36</v>
      </c>
      <c r="I563" s="98" t="s">
        <v>37</v>
      </c>
      <c r="K563" s="115">
        <v>42005</v>
      </c>
      <c r="L563" s="115" t="s">
        <v>177</v>
      </c>
      <c r="M563" s="100">
        <v>3</v>
      </c>
      <c r="N563" s="74">
        <f t="shared" si="17"/>
        <v>3</v>
      </c>
      <c r="O563" s="98" t="s">
        <v>541</v>
      </c>
      <c r="P563" s="118" t="s">
        <v>48</v>
      </c>
      <c r="Q563" s="100">
        <f>IF(P563="",1,(VLOOKUP(P563,LOOKUP!$A$16:$B$21,2,FALSE)))</f>
        <v>4</v>
      </c>
      <c r="R563" s="74">
        <f t="shared" si="18"/>
        <v>4</v>
      </c>
      <c r="S563" s="108">
        <v>2.4</v>
      </c>
      <c r="T563" s="108"/>
      <c r="U563" s="108">
        <v>0</v>
      </c>
      <c r="V563" s="108">
        <v>0</v>
      </c>
      <c r="W563" s="108">
        <v>2.4</v>
      </c>
      <c r="X563" s="102">
        <v>2.4</v>
      </c>
      <c r="Y563" s="114"/>
      <c r="AL563" s="118" t="s">
        <v>551</v>
      </c>
    </row>
    <row r="564" spans="1:38" ht="30" customHeight="1">
      <c r="A564" s="98" t="s">
        <v>254</v>
      </c>
      <c r="B564" s="98" t="s">
        <v>399</v>
      </c>
      <c r="C564" s="98" t="s">
        <v>399</v>
      </c>
      <c r="D564" s="98" t="s">
        <v>121</v>
      </c>
      <c r="E564" s="98" t="s">
        <v>121</v>
      </c>
      <c r="G564" s="98" t="s">
        <v>121</v>
      </c>
      <c r="H564" s="98" t="s">
        <v>36</v>
      </c>
      <c r="I564" s="98" t="s">
        <v>37</v>
      </c>
      <c r="K564" s="115">
        <v>42005</v>
      </c>
      <c r="L564" s="115" t="s">
        <v>177</v>
      </c>
      <c r="M564" s="100">
        <v>3</v>
      </c>
      <c r="N564" s="74">
        <f t="shared" si="17"/>
        <v>3</v>
      </c>
      <c r="O564" s="98" t="s">
        <v>541</v>
      </c>
      <c r="P564" s="118" t="s">
        <v>48</v>
      </c>
      <c r="Q564" s="100">
        <f>IF(P564="",1,(VLOOKUP(P564,LOOKUP!$A$16:$B$21,2,FALSE)))</f>
        <v>4</v>
      </c>
      <c r="R564" s="74">
        <f t="shared" si="18"/>
        <v>4</v>
      </c>
      <c r="S564" s="108">
        <v>1.2</v>
      </c>
      <c r="T564" s="108"/>
      <c r="U564" s="108">
        <v>0</v>
      </c>
      <c r="V564" s="108">
        <v>0</v>
      </c>
      <c r="W564" s="108">
        <v>1.2</v>
      </c>
      <c r="X564" s="102">
        <v>1.2</v>
      </c>
      <c r="Y564" s="114"/>
      <c r="AL564" s="118" t="s">
        <v>551</v>
      </c>
    </row>
    <row r="565" spans="1:38" ht="30" customHeight="1">
      <c r="A565" s="98" t="s">
        <v>254</v>
      </c>
      <c r="B565" s="98" t="s">
        <v>399</v>
      </c>
      <c r="C565" s="98" t="s">
        <v>399</v>
      </c>
      <c r="D565" s="98" t="s">
        <v>121</v>
      </c>
      <c r="E565" s="98" t="s">
        <v>121</v>
      </c>
      <c r="G565" s="98" t="s">
        <v>121</v>
      </c>
      <c r="H565" s="98" t="s">
        <v>36</v>
      </c>
      <c r="I565" s="98" t="s">
        <v>37</v>
      </c>
      <c r="K565" s="115">
        <v>42005</v>
      </c>
      <c r="L565" s="115" t="s">
        <v>177</v>
      </c>
      <c r="M565" s="100">
        <v>3</v>
      </c>
      <c r="N565" s="74">
        <f t="shared" si="17"/>
        <v>3</v>
      </c>
      <c r="O565" s="98" t="s">
        <v>541</v>
      </c>
      <c r="P565" s="118" t="s">
        <v>48</v>
      </c>
      <c r="Q565" s="100">
        <f>IF(P565="",1,(VLOOKUP(P565,LOOKUP!$A$16:$B$21,2,FALSE)))</f>
        <v>4</v>
      </c>
      <c r="R565" s="74">
        <f t="shared" si="18"/>
        <v>4</v>
      </c>
      <c r="S565" s="108">
        <v>21.4</v>
      </c>
      <c r="T565" s="108"/>
      <c r="U565" s="108">
        <v>0</v>
      </c>
      <c r="V565" s="108">
        <v>0</v>
      </c>
      <c r="W565" s="108">
        <v>21.4</v>
      </c>
      <c r="X565" s="102">
        <v>21.4</v>
      </c>
      <c r="Y565" s="114"/>
      <c r="AL565" s="118" t="s">
        <v>551</v>
      </c>
    </row>
    <row r="566" spans="1:38" ht="30" customHeight="1">
      <c r="A566" s="98" t="s">
        <v>254</v>
      </c>
      <c r="B566" s="98" t="s">
        <v>399</v>
      </c>
      <c r="C566" s="98" t="s">
        <v>399</v>
      </c>
      <c r="D566" s="98" t="s">
        <v>121</v>
      </c>
      <c r="E566" s="98" t="s">
        <v>121</v>
      </c>
      <c r="G566" s="98" t="s">
        <v>121</v>
      </c>
      <c r="H566" s="98" t="s">
        <v>36</v>
      </c>
      <c r="I566" s="98" t="s">
        <v>37</v>
      </c>
      <c r="K566" s="115">
        <v>42005</v>
      </c>
      <c r="L566" s="115" t="s">
        <v>177</v>
      </c>
      <c r="M566" s="100">
        <v>3</v>
      </c>
      <c r="N566" s="74">
        <f t="shared" si="17"/>
        <v>3</v>
      </c>
      <c r="O566" s="98" t="s">
        <v>541</v>
      </c>
      <c r="P566" s="118" t="s">
        <v>48</v>
      </c>
      <c r="Q566" s="100">
        <f>IF(P566="",1,(VLOOKUP(P566,LOOKUP!$A$16:$B$21,2,FALSE)))</f>
        <v>4</v>
      </c>
      <c r="R566" s="74">
        <f t="shared" si="18"/>
        <v>4</v>
      </c>
      <c r="S566" s="108">
        <v>6</v>
      </c>
      <c r="T566" s="108"/>
      <c r="U566" s="108">
        <v>0</v>
      </c>
      <c r="V566" s="108">
        <v>0</v>
      </c>
      <c r="W566" s="108">
        <v>6</v>
      </c>
      <c r="X566" s="102">
        <v>6</v>
      </c>
      <c r="Y566" s="114"/>
      <c r="AL566" s="118" t="s">
        <v>551</v>
      </c>
    </row>
    <row r="567" spans="1:38" ht="30" customHeight="1">
      <c r="A567" s="98" t="s">
        <v>254</v>
      </c>
      <c r="B567" s="98" t="s">
        <v>399</v>
      </c>
      <c r="C567" s="98" t="s">
        <v>399</v>
      </c>
      <c r="D567" s="98" t="s">
        <v>121</v>
      </c>
      <c r="E567" s="98" t="s">
        <v>121</v>
      </c>
      <c r="G567" s="98" t="s">
        <v>121</v>
      </c>
      <c r="H567" s="98" t="s">
        <v>36</v>
      </c>
      <c r="I567" s="98" t="s">
        <v>37</v>
      </c>
      <c r="K567" s="115">
        <v>42005</v>
      </c>
      <c r="L567" s="115" t="s">
        <v>177</v>
      </c>
      <c r="M567" s="100">
        <v>3</v>
      </c>
      <c r="N567" s="74">
        <f t="shared" si="17"/>
        <v>3</v>
      </c>
      <c r="O567" s="98" t="s">
        <v>541</v>
      </c>
      <c r="P567" s="118" t="s">
        <v>48</v>
      </c>
      <c r="Q567" s="100">
        <f>IF(P567="",1,(VLOOKUP(P567,LOOKUP!$A$16:$B$21,2,FALSE)))</f>
        <v>4</v>
      </c>
      <c r="R567" s="74">
        <f t="shared" si="18"/>
        <v>4</v>
      </c>
      <c r="S567" s="108">
        <v>4.5999999999999996</v>
      </c>
      <c r="T567" s="108"/>
      <c r="U567" s="108">
        <v>0</v>
      </c>
      <c r="V567" s="108">
        <v>0</v>
      </c>
      <c r="W567" s="108">
        <v>4.5999999999999996</v>
      </c>
      <c r="X567" s="102">
        <v>4.5999999999999996</v>
      </c>
      <c r="Y567" s="114"/>
      <c r="AL567" s="118" t="s">
        <v>551</v>
      </c>
    </row>
    <row r="568" spans="1:38" ht="30" customHeight="1">
      <c r="A568" s="98" t="s">
        <v>254</v>
      </c>
      <c r="B568" s="98" t="s">
        <v>399</v>
      </c>
      <c r="C568" s="98" t="s">
        <v>399</v>
      </c>
      <c r="D568" s="98" t="s">
        <v>121</v>
      </c>
      <c r="E568" s="98" t="s">
        <v>121</v>
      </c>
      <c r="G568" s="98" t="s">
        <v>121</v>
      </c>
      <c r="H568" s="98" t="s">
        <v>36</v>
      </c>
      <c r="I568" s="98" t="s">
        <v>37</v>
      </c>
      <c r="K568" s="115">
        <v>42005</v>
      </c>
      <c r="L568" s="115" t="s">
        <v>177</v>
      </c>
      <c r="M568" s="100">
        <v>3</v>
      </c>
      <c r="N568" s="74">
        <f t="shared" si="17"/>
        <v>3</v>
      </c>
      <c r="O568" s="98" t="s">
        <v>541</v>
      </c>
      <c r="P568" s="118" t="s">
        <v>48</v>
      </c>
      <c r="Q568" s="100">
        <f>IF(P568="",1,(VLOOKUP(P568,LOOKUP!$A$16:$B$21,2,FALSE)))</f>
        <v>4</v>
      </c>
      <c r="R568" s="74">
        <f t="shared" si="18"/>
        <v>4</v>
      </c>
      <c r="S568" s="108">
        <v>2.8</v>
      </c>
      <c r="T568" s="108"/>
      <c r="U568" s="108">
        <v>0</v>
      </c>
      <c r="V568" s="108">
        <v>0</v>
      </c>
      <c r="W568" s="108">
        <v>2.8</v>
      </c>
      <c r="X568" s="102">
        <v>2.8</v>
      </c>
      <c r="Y568" s="114"/>
      <c r="AL568" s="118" t="s">
        <v>551</v>
      </c>
    </row>
    <row r="569" spans="1:38" ht="30" customHeight="1">
      <c r="A569" s="98" t="s">
        <v>254</v>
      </c>
      <c r="B569" s="98" t="s">
        <v>399</v>
      </c>
      <c r="C569" s="98" t="s">
        <v>399</v>
      </c>
      <c r="D569" s="98" t="s">
        <v>121</v>
      </c>
      <c r="E569" s="98" t="s">
        <v>121</v>
      </c>
      <c r="G569" s="98" t="s">
        <v>121</v>
      </c>
      <c r="H569" s="98" t="s">
        <v>36</v>
      </c>
      <c r="I569" s="98" t="s">
        <v>37</v>
      </c>
      <c r="K569" s="115">
        <v>42005</v>
      </c>
      <c r="L569" s="115" t="s">
        <v>177</v>
      </c>
      <c r="M569" s="100">
        <v>3</v>
      </c>
      <c r="N569" s="74">
        <f t="shared" si="17"/>
        <v>3</v>
      </c>
      <c r="O569" s="98" t="s">
        <v>541</v>
      </c>
      <c r="P569" s="118" t="s">
        <v>48</v>
      </c>
      <c r="Q569" s="100">
        <f>IF(P569="",1,(VLOOKUP(P569,LOOKUP!$A$16:$B$21,2,FALSE)))</f>
        <v>4</v>
      </c>
      <c r="R569" s="74">
        <f t="shared" si="18"/>
        <v>4</v>
      </c>
      <c r="S569" s="108">
        <v>4</v>
      </c>
      <c r="T569" s="108"/>
      <c r="U569" s="108">
        <v>0</v>
      </c>
      <c r="V569" s="108">
        <v>0</v>
      </c>
      <c r="W569" s="108">
        <v>4</v>
      </c>
      <c r="X569" s="102">
        <v>4</v>
      </c>
      <c r="Y569" s="114"/>
      <c r="AL569" s="118" t="s">
        <v>551</v>
      </c>
    </row>
    <row r="570" spans="1:38" ht="30" customHeight="1">
      <c r="A570" s="98" t="s">
        <v>254</v>
      </c>
      <c r="B570" s="98" t="s">
        <v>399</v>
      </c>
      <c r="C570" s="98" t="s">
        <v>399</v>
      </c>
      <c r="D570" s="98" t="s">
        <v>121</v>
      </c>
      <c r="E570" s="98" t="s">
        <v>121</v>
      </c>
      <c r="G570" s="98" t="s">
        <v>121</v>
      </c>
      <c r="H570" s="98" t="s">
        <v>36</v>
      </c>
      <c r="I570" s="98" t="s">
        <v>37</v>
      </c>
      <c r="K570" s="115">
        <v>42005</v>
      </c>
      <c r="L570" s="115" t="s">
        <v>177</v>
      </c>
      <c r="M570" s="100">
        <v>3</v>
      </c>
      <c r="N570" s="74">
        <f t="shared" si="17"/>
        <v>3</v>
      </c>
      <c r="O570" s="98" t="s">
        <v>541</v>
      </c>
      <c r="P570" s="118" t="s">
        <v>48</v>
      </c>
      <c r="Q570" s="100">
        <f>IF(P570="",1,(VLOOKUP(P570,LOOKUP!$A$16:$B$21,2,FALSE)))</f>
        <v>4</v>
      </c>
      <c r="R570" s="74">
        <f t="shared" si="18"/>
        <v>4</v>
      </c>
      <c r="S570" s="108">
        <v>2.2000000000000002</v>
      </c>
      <c r="T570" s="108"/>
      <c r="U570" s="108">
        <v>0</v>
      </c>
      <c r="V570" s="108">
        <v>0</v>
      </c>
      <c r="W570" s="108">
        <v>2.2000000000000002</v>
      </c>
      <c r="X570" s="102">
        <v>2.2000000000000002</v>
      </c>
      <c r="Y570" s="114"/>
      <c r="AL570" s="118" t="s">
        <v>551</v>
      </c>
    </row>
    <row r="571" spans="1:38" ht="30" customHeight="1">
      <c r="A571" s="98" t="s">
        <v>254</v>
      </c>
      <c r="B571" s="98" t="s">
        <v>399</v>
      </c>
      <c r="C571" s="98" t="s">
        <v>399</v>
      </c>
      <c r="D571" s="98" t="s">
        <v>121</v>
      </c>
      <c r="E571" s="98" t="s">
        <v>121</v>
      </c>
      <c r="G571" s="98" t="s">
        <v>121</v>
      </c>
      <c r="H571" s="98" t="s">
        <v>36</v>
      </c>
      <c r="I571" s="98" t="s">
        <v>37</v>
      </c>
      <c r="K571" s="115">
        <v>42005</v>
      </c>
      <c r="L571" s="115" t="s">
        <v>177</v>
      </c>
      <c r="M571" s="100">
        <v>3</v>
      </c>
      <c r="N571" s="74">
        <f t="shared" si="17"/>
        <v>3</v>
      </c>
      <c r="O571" s="98" t="s">
        <v>541</v>
      </c>
      <c r="P571" s="118" t="s">
        <v>48</v>
      </c>
      <c r="Q571" s="100">
        <f>IF(P571="",1,(VLOOKUP(P571,LOOKUP!$A$16:$B$21,2,FALSE)))</f>
        <v>4</v>
      </c>
      <c r="R571" s="74">
        <f t="shared" si="18"/>
        <v>4</v>
      </c>
      <c r="S571" s="108">
        <v>1.5</v>
      </c>
      <c r="T571" s="108"/>
      <c r="U571" s="108">
        <v>0</v>
      </c>
      <c r="V571" s="108">
        <v>0</v>
      </c>
      <c r="W571" s="108">
        <v>1.5</v>
      </c>
      <c r="X571" s="102">
        <v>1.5</v>
      </c>
      <c r="Y571" s="114"/>
      <c r="AL571" s="118" t="s">
        <v>551</v>
      </c>
    </row>
    <row r="572" spans="1:38" ht="30" customHeight="1">
      <c r="A572" s="98" t="s">
        <v>254</v>
      </c>
      <c r="B572" s="98" t="s">
        <v>399</v>
      </c>
      <c r="C572" s="98" t="s">
        <v>399</v>
      </c>
      <c r="D572" s="98" t="s">
        <v>121</v>
      </c>
      <c r="E572" s="98" t="s">
        <v>121</v>
      </c>
      <c r="G572" s="98" t="s">
        <v>121</v>
      </c>
      <c r="H572" s="98" t="s">
        <v>36</v>
      </c>
      <c r="I572" s="98" t="s">
        <v>37</v>
      </c>
      <c r="K572" s="115">
        <v>42005</v>
      </c>
      <c r="L572" s="115" t="s">
        <v>177</v>
      </c>
      <c r="M572" s="100">
        <v>3</v>
      </c>
      <c r="N572" s="74">
        <f t="shared" si="17"/>
        <v>3</v>
      </c>
      <c r="O572" s="98" t="s">
        <v>541</v>
      </c>
      <c r="P572" s="118" t="s">
        <v>48</v>
      </c>
      <c r="Q572" s="100">
        <f>IF(P572="",1,(VLOOKUP(P572,LOOKUP!$A$16:$B$21,2,FALSE)))</f>
        <v>4</v>
      </c>
      <c r="R572" s="74">
        <f t="shared" si="18"/>
        <v>4</v>
      </c>
      <c r="S572" s="108">
        <v>4.5999999999999996</v>
      </c>
      <c r="T572" s="108"/>
      <c r="U572" s="108">
        <v>0</v>
      </c>
      <c r="V572" s="108">
        <v>0</v>
      </c>
      <c r="W572" s="108">
        <v>4.5999999999999996</v>
      </c>
      <c r="X572" s="102">
        <v>4.5999999999999996</v>
      </c>
      <c r="Y572" s="114"/>
      <c r="AL572" s="118" t="s">
        <v>551</v>
      </c>
    </row>
    <row r="573" spans="1:38" ht="30" customHeight="1">
      <c r="A573" s="98" t="s">
        <v>254</v>
      </c>
      <c r="B573" s="98" t="s">
        <v>399</v>
      </c>
      <c r="C573" s="98" t="s">
        <v>399</v>
      </c>
      <c r="D573" s="98" t="s">
        <v>121</v>
      </c>
      <c r="E573" s="98" t="s">
        <v>121</v>
      </c>
      <c r="G573" s="98" t="s">
        <v>121</v>
      </c>
      <c r="H573" s="98" t="s">
        <v>36</v>
      </c>
      <c r="I573" s="98" t="s">
        <v>37</v>
      </c>
      <c r="K573" s="115">
        <v>42005</v>
      </c>
      <c r="L573" s="115" t="s">
        <v>177</v>
      </c>
      <c r="M573" s="100">
        <v>3</v>
      </c>
      <c r="N573" s="74">
        <f t="shared" si="17"/>
        <v>3</v>
      </c>
      <c r="O573" s="98" t="s">
        <v>541</v>
      </c>
      <c r="P573" s="118" t="s">
        <v>48</v>
      </c>
      <c r="Q573" s="100">
        <f>IF(P573="",1,(VLOOKUP(P573,LOOKUP!$A$16:$B$21,2,FALSE)))</f>
        <v>4</v>
      </c>
      <c r="R573" s="74">
        <f t="shared" si="18"/>
        <v>4</v>
      </c>
      <c r="S573" s="108">
        <v>3.6</v>
      </c>
      <c r="T573" s="108"/>
      <c r="U573" s="108">
        <v>0</v>
      </c>
      <c r="V573" s="108">
        <v>0</v>
      </c>
      <c r="W573" s="108">
        <v>3.6</v>
      </c>
      <c r="X573" s="102">
        <v>3.6</v>
      </c>
      <c r="Y573" s="114"/>
      <c r="AL573" s="118" t="s">
        <v>551</v>
      </c>
    </row>
    <row r="574" spans="1:38" ht="30" customHeight="1">
      <c r="A574" s="98" t="s">
        <v>254</v>
      </c>
      <c r="B574" s="98" t="s">
        <v>399</v>
      </c>
      <c r="C574" s="98" t="s">
        <v>399</v>
      </c>
      <c r="D574" s="98" t="s">
        <v>121</v>
      </c>
      <c r="E574" s="98" t="s">
        <v>121</v>
      </c>
      <c r="G574" s="98" t="s">
        <v>121</v>
      </c>
      <c r="H574" s="98" t="s">
        <v>36</v>
      </c>
      <c r="I574" s="98" t="s">
        <v>37</v>
      </c>
      <c r="K574" s="115">
        <v>42005</v>
      </c>
      <c r="L574" s="115" t="s">
        <v>177</v>
      </c>
      <c r="M574" s="100">
        <v>3</v>
      </c>
      <c r="N574" s="74">
        <f t="shared" si="17"/>
        <v>3</v>
      </c>
      <c r="O574" s="98" t="s">
        <v>541</v>
      </c>
      <c r="P574" s="118" t="s">
        <v>48</v>
      </c>
      <c r="Q574" s="100">
        <f>IF(P574="",1,(VLOOKUP(P574,LOOKUP!$A$16:$B$21,2,FALSE)))</f>
        <v>4</v>
      </c>
      <c r="R574" s="74">
        <f t="shared" si="18"/>
        <v>4</v>
      </c>
      <c r="S574" s="108">
        <v>5.3</v>
      </c>
      <c r="T574" s="108"/>
      <c r="U574" s="108">
        <v>0</v>
      </c>
      <c r="V574" s="108">
        <v>0</v>
      </c>
      <c r="W574" s="108">
        <v>5.3</v>
      </c>
      <c r="X574" s="102">
        <v>5.3</v>
      </c>
      <c r="Y574" s="114"/>
      <c r="AL574" s="118" t="s">
        <v>551</v>
      </c>
    </row>
    <row r="575" spans="1:38" ht="30" customHeight="1">
      <c r="A575" s="98" t="s">
        <v>254</v>
      </c>
      <c r="B575" s="98" t="s">
        <v>399</v>
      </c>
      <c r="C575" s="98" t="s">
        <v>399</v>
      </c>
      <c r="D575" s="98" t="s">
        <v>437</v>
      </c>
      <c r="E575" s="98" t="s">
        <v>437</v>
      </c>
      <c r="G575" s="98" t="s">
        <v>490</v>
      </c>
      <c r="H575" s="98" t="s">
        <v>36</v>
      </c>
      <c r="I575" s="98" t="s">
        <v>37</v>
      </c>
      <c r="K575" s="98" t="s">
        <v>541</v>
      </c>
      <c r="L575" s="98" t="s">
        <v>174</v>
      </c>
      <c r="M575" s="100">
        <v>2</v>
      </c>
      <c r="N575" s="74">
        <f t="shared" si="17"/>
        <v>2</v>
      </c>
      <c r="O575" s="98" t="s">
        <v>541</v>
      </c>
      <c r="P575" s="118" t="s">
        <v>48</v>
      </c>
      <c r="Q575" s="100">
        <f>IF(P575="",1,(VLOOKUP(P575,LOOKUP!$A$16:$B$21,2,FALSE)))</f>
        <v>4</v>
      </c>
      <c r="R575" s="74">
        <f t="shared" si="18"/>
        <v>4</v>
      </c>
      <c r="S575" s="108">
        <v>100</v>
      </c>
      <c r="T575" s="108"/>
      <c r="U575" s="108">
        <v>0</v>
      </c>
      <c r="V575" s="108">
        <v>0</v>
      </c>
      <c r="W575" s="108">
        <v>100</v>
      </c>
      <c r="X575" s="102">
        <v>100</v>
      </c>
      <c r="Y575" s="114"/>
      <c r="AL575" s="98" t="s">
        <v>552</v>
      </c>
    </row>
    <row r="576" spans="1:38" ht="30" customHeight="1">
      <c r="A576" s="98" t="s">
        <v>1989</v>
      </c>
      <c r="B576" s="98" t="s">
        <v>1990</v>
      </c>
      <c r="C576" s="98" t="s">
        <v>1991</v>
      </c>
      <c r="D576" s="98" t="s">
        <v>1992</v>
      </c>
      <c r="E576" s="98" t="s">
        <v>1993</v>
      </c>
      <c r="G576" s="98" t="s">
        <v>180</v>
      </c>
      <c r="H576" s="98" t="s">
        <v>36</v>
      </c>
      <c r="J576" s="98" t="s">
        <v>36</v>
      </c>
      <c r="K576" s="115">
        <v>41275</v>
      </c>
      <c r="L576" s="115" t="s">
        <v>38</v>
      </c>
      <c r="M576" s="100">
        <v>4</v>
      </c>
      <c r="N576" s="74">
        <f t="shared" si="17"/>
        <v>4</v>
      </c>
      <c r="O576" s="115">
        <v>43100</v>
      </c>
      <c r="P576" s="107" t="s">
        <v>48</v>
      </c>
      <c r="Q576" s="100">
        <f>IF(P576="",1,(VLOOKUP(P576,LOOKUP!$A$16:$B$21,2,FALSE)))</f>
        <v>4</v>
      </c>
      <c r="R576" s="74">
        <f t="shared" si="18"/>
        <v>4</v>
      </c>
      <c r="S576" s="108">
        <v>388.82100000000003</v>
      </c>
      <c r="T576" s="108"/>
      <c r="U576" s="108">
        <v>226.108</v>
      </c>
      <c r="V576" s="108"/>
      <c r="W576" s="108"/>
      <c r="X576" s="108">
        <v>226.108</v>
      </c>
      <c r="Y576" s="114">
        <v>162.71299999999999</v>
      </c>
      <c r="Z576" s="114">
        <v>0</v>
      </c>
      <c r="AA576" s="108" t="s">
        <v>553</v>
      </c>
      <c r="AB576" s="98" t="s">
        <v>219</v>
      </c>
      <c r="AC576" s="98">
        <v>2012</v>
      </c>
      <c r="AE576" s="109"/>
      <c r="AG576" s="108" t="s">
        <v>554</v>
      </c>
      <c r="AH576" s="108"/>
      <c r="AI576" s="98" t="s">
        <v>1990</v>
      </c>
      <c r="AJ576" s="98" t="s">
        <v>1990</v>
      </c>
      <c r="AK576" s="110" t="s">
        <v>1994</v>
      </c>
      <c r="AL576" s="98" t="s">
        <v>2385</v>
      </c>
    </row>
    <row r="577" spans="1:38" ht="30" customHeight="1">
      <c r="A577" s="98" t="s">
        <v>1989</v>
      </c>
      <c r="B577" s="98" t="s">
        <v>1990</v>
      </c>
      <c r="C577" s="98" t="s">
        <v>1991</v>
      </c>
      <c r="D577" s="98" t="s">
        <v>1995</v>
      </c>
      <c r="E577" s="98" t="s">
        <v>1996</v>
      </c>
      <c r="G577" s="98" t="s">
        <v>1997</v>
      </c>
      <c r="H577" s="98" t="s">
        <v>36</v>
      </c>
      <c r="J577" s="98" t="s">
        <v>36</v>
      </c>
      <c r="K577" s="115">
        <v>40909</v>
      </c>
      <c r="L577" s="115" t="s">
        <v>38</v>
      </c>
      <c r="M577" s="100">
        <v>4</v>
      </c>
      <c r="N577" s="74">
        <f t="shared" si="17"/>
        <v>4</v>
      </c>
      <c r="O577" s="115">
        <v>42369</v>
      </c>
      <c r="P577" s="107" t="s">
        <v>48</v>
      </c>
      <c r="Q577" s="100">
        <f>IF(P577="",1,(VLOOKUP(P577,LOOKUP!$A$16:$B$21,2,FALSE)))</f>
        <v>4</v>
      </c>
      <c r="R577" s="74">
        <f t="shared" si="18"/>
        <v>4</v>
      </c>
      <c r="S577" s="108">
        <v>258.8</v>
      </c>
      <c r="T577" s="108"/>
      <c r="U577" s="108">
        <v>215.3</v>
      </c>
      <c r="V577" s="108"/>
      <c r="W577" s="108"/>
      <c r="X577" s="108">
        <v>215.3</v>
      </c>
      <c r="Y577" s="114">
        <v>43.1</v>
      </c>
      <c r="Z577" s="114">
        <v>0.4</v>
      </c>
      <c r="AA577" s="108" t="s">
        <v>553</v>
      </c>
      <c r="AB577" s="98" t="s">
        <v>219</v>
      </c>
      <c r="AC577" s="98">
        <v>2013</v>
      </c>
      <c r="AE577" s="109"/>
      <c r="AG577" s="108" t="s">
        <v>554</v>
      </c>
      <c r="AH577" s="108"/>
      <c r="AI577" s="98" t="s">
        <v>1990</v>
      </c>
      <c r="AJ577" s="98" t="s">
        <v>1990</v>
      </c>
      <c r="AK577" s="110" t="s">
        <v>1994</v>
      </c>
      <c r="AL577" s="98" t="s">
        <v>2385</v>
      </c>
    </row>
    <row r="578" spans="1:38" ht="30" customHeight="1">
      <c r="A578" s="98" t="s">
        <v>1989</v>
      </c>
      <c r="B578" s="98" t="s">
        <v>1990</v>
      </c>
      <c r="C578" s="98" t="s">
        <v>1991</v>
      </c>
      <c r="D578" s="98" t="s">
        <v>1998</v>
      </c>
      <c r="E578" s="98" t="s">
        <v>1999</v>
      </c>
      <c r="F578" s="98" t="s">
        <v>488</v>
      </c>
      <c r="G578" s="98" t="s">
        <v>185</v>
      </c>
      <c r="H578" s="98" t="s">
        <v>36</v>
      </c>
      <c r="J578" s="98" t="s">
        <v>36</v>
      </c>
      <c r="K578" s="115">
        <v>41640</v>
      </c>
      <c r="L578" s="115" t="s">
        <v>41</v>
      </c>
      <c r="M578" s="100">
        <v>4</v>
      </c>
      <c r="N578" s="74">
        <f t="shared" si="17"/>
        <v>4</v>
      </c>
      <c r="O578" s="115">
        <v>43465</v>
      </c>
      <c r="P578" s="107" t="s">
        <v>48</v>
      </c>
      <c r="Q578" s="100">
        <f>IF(P578="",1,(VLOOKUP(P578,LOOKUP!$A$16:$B$21,2,FALSE)))</f>
        <v>4</v>
      </c>
      <c r="R578" s="74">
        <f t="shared" si="18"/>
        <v>4</v>
      </c>
      <c r="S578" s="108">
        <v>276.62</v>
      </c>
      <c r="T578" s="108"/>
      <c r="U578" s="108">
        <v>139.47399999999999</v>
      </c>
      <c r="V578" s="108"/>
      <c r="W578" s="108"/>
      <c r="X578" s="108">
        <v>139.47399999999999</v>
      </c>
      <c r="Y578" s="114">
        <v>137.14599999999999</v>
      </c>
      <c r="Z578" s="114">
        <v>0</v>
      </c>
      <c r="AA578" s="108" t="s">
        <v>564</v>
      </c>
      <c r="AB578" s="98" t="s">
        <v>219</v>
      </c>
      <c r="AC578" s="98">
        <v>2013</v>
      </c>
      <c r="AE578" s="109"/>
      <c r="AG578" s="108" t="s">
        <v>554</v>
      </c>
      <c r="AH578" s="108"/>
      <c r="AI578" s="98" t="s">
        <v>1990</v>
      </c>
      <c r="AJ578" s="98" t="s">
        <v>1990</v>
      </c>
      <c r="AK578" s="110" t="s">
        <v>1994</v>
      </c>
      <c r="AL578" s="98" t="s">
        <v>2385</v>
      </c>
    </row>
    <row r="579" spans="1:38" ht="30" customHeight="1">
      <c r="A579" s="98" t="s">
        <v>1989</v>
      </c>
      <c r="B579" s="98" t="s">
        <v>1990</v>
      </c>
      <c r="C579" s="98" t="s">
        <v>1991</v>
      </c>
      <c r="D579" s="98" t="s">
        <v>2000</v>
      </c>
      <c r="E579" s="98" t="s">
        <v>2001</v>
      </c>
      <c r="F579" s="98" t="s">
        <v>2279</v>
      </c>
      <c r="G579" s="98" t="s">
        <v>183</v>
      </c>
      <c r="H579" s="98" t="s">
        <v>36</v>
      </c>
      <c r="J579" s="98" t="s">
        <v>36</v>
      </c>
      <c r="K579" s="115">
        <v>40909</v>
      </c>
      <c r="L579" s="115" t="s">
        <v>38</v>
      </c>
      <c r="M579" s="100">
        <v>4</v>
      </c>
      <c r="N579" s="74">
        <f t="shared" ref="N579:N642" si="19">M579</f>
        <v>4</v>
      </c>
      <c r="O579" s="115">
        <v>42369</v>
      </c>
      <c r="P579" s="107" t="s">
        <v>48</v>
      </c>
      <c r="Q579" s="100">
        <f>IF(P579="",1,(VLOOKUP(P579,LOOKUP!$A$16:$B$21,2,FALSE)))</f>
        <v>4</v>
      </c>
      <c r="R579" s="74">
        <f t="shared" si="18"/>
        <v>4</v>
      </c>
      <c r="S579" s="108">
        <v>50.1</v>
      </c>
      <c r="T579" s="108"/>
      <c r="U579" s="108">
        <v>50.1</v>
      </c>
      <c r="V579" s="108"/>
      <c r="W579" s="108"/>
      <c r="X579" s="108">
        <v>50.1</v>
      </c>
      <c r="Y579" s="114">
        <v>0</v>
      </c>
      <c r="Z579" s="114">
        <v>0</v>
      </c>
      <c r="AA579" s="108" t="s">
        <v>564</v>
      </c>
      <c r="AB579" s="98" t="s">
        <v>219</v>
      </c>
      <c r="AC579" s="98">
        <v>2012</v>
      </c>
      <c r="AE579" s="109"/>
      <c r="AG579" s="108" t="s">
        <v>554</v>
      </c>
      <c r="AH579" s="108"/>
      <c r="AI579" s="98" t="s">
        <v>1990</v>
      </c>
      <c r="AJ579" s="98" t="s">
        <v>1990</v>
      </c>
      <c r="AK579" s="110" t="s">
        <v>1994</v>
      </c>
      <c r="AL579" s="98" t="s">
        <v>2385</v>
      </c>
    </row>
    <row r="580" spans="1:38" ht="30" customHeight="1">
      <c r="A580" s="98" t="s">
        <v>1989</v>
      </c>
      <c r="B580" s="98" t="s">
        <v>1990</v>
      </c>
      <c r="C580" s="98" t="s">
        <v>1991</v>
      </c>
      <c r="D580" s="98" t="s">
        <v>2002</v>
      </c>
      <c r="E580" s="98" t="s">
        <v>2003</v>
      </c>
      <c r="G580" s="98" t="s">
        <v>180</v>
      </c>
      <c r="H580" s="98" t="s">
        <v>36</v>
      </c>
      <c r="J580" s="98" t="s">
        <v>36</v>
      </c>
      <c r="K580" s="115">
        <v>40909</v>
      </c>
      <c r="L580" s="115" t="s">
        <v>38</v>
      </c>
      <c r="M580" s="100">
        <v>4</v>
      </c>
      <c r="N580" s="74">
        <f t="shared" si="19"/>
        <v>4</v>
      </c>
      <c r="O580" s="115">
        <v>42004</v>
      </c>
      <c r="P580" s="107" t="s">
        <v>48</v>
      </c>
      <c r="Q580" s="100">
        <f>IF(P580="",1,(VLOOKUP(P580,LOOKUP!$A$16:$B$21,2,FALSE)))</f>
        <v>4</v>
      </c>
      <c r="R580" s="74">
        <f t="shared" si="18"/>
        <v>4</v>
      </c>
      <c r="S580" s="108">
        <v>35</v>
      </c>
      <c r="T580" s="108"/>
      <c r="U580" s="108">
        <v>35</v>
      </c>
      <c r="V580" s="108"/>
      <c r="W580" s="108"/>
      <c r="X580" s="108">
        <v>35</v>
      </c>
      <c r="Y580" s="114">
        <v>0</v>
      </c>
      <c r="Z580" s="114">
        <v>0</v>
      </c>
      <c r="AA580" s="108" t="s">
        <v>564</v>
      </c>
      <c r="AB580" s="98" t="s">
        <v>219</v>
      </c>
      <c r="AC580" s="98">
        <v>2012</v>
      </c>
      <c r="AE580" s="109"/>
      <c r="AG580" s="108" t="s">
        <v>554</v>
      </c>
      <c r="AH580" s="108"/>
      <c r="AI580" s="98" t="s">
        <v>1990</v>
      </c>
      <c r="AJ580" s="98" t="s">
        <v>1990</v>
      </c>
      <c r="AK580" s="110" t="s">
        <v>1994</v>
      </c>
      <c r="AL580" s="98" t="s">
        <v>2385</v>
      </c>
    </row>
    <row r="581" spans="1:38" ht="30" customHeight="1">
      <c r="A581" s="98" t="s">
        <v>1989</v>
      </c>
      <c r="B581" s="98" t="s">
        <v>1990</v>
      </c>
      <c r="C581" s="98" t="s">
        <v>1991</v>
      </c>
      <c r="D581" s="98" t="s">
        <v>2004</v>
      </c>
      <c r="E581" s="98" t="s">
        <v>2005</v>
      </c>
      <c r="G581" s="98" t="s">
        <v>185</v>
      </c>
      <c r="H581" s="98" t="s">
        <v>36</v>
      </c>
      <c r="J581" s="98" t="s">
        <v>36</v>
      </c>
      <c r="K581" s="115">
        <v>41275</v>
      </c>
      <c r="L581" s="115" t="s">
        <v>38</v>
      </c>
      <c r="M581" s="100">
        <v>4</v>
      </c>
      <c r="N581" s="74">
        <f t="shared" si="19"/>
        <v>4</v>
      </c>
      <c r="O581" s="115">
        <v>42369</v>
      </c>
      <c r="P581" s="107" t="s">
        <v>48</v>
      </c>
      <c r="Q581" s="100">
        <f>IF(P581="",1,(VLOOKUP(P581,LOOKUP!$A$16:$B$21,2,FALSE)))</f>
        <v>4</v>
      </c>
      <c r="R581" s="74">
        <f t="shared" si="18"/>
        <v>4</v>
      </c>
      <c r="S581" s="108">
        <v>166.27099999999999</v>
      </c>
      <c r="T581" s="108"/>
      <c r="U581" s="108">
        <v>160.249</v>
      </c>
      <c r="V581" s="108"/>
      <c r="W581" s="108"/>
      <c r="X581" s="108">
        <v>160.249</v>
      </c>
      <c r="Y581" s="114">
        <v>6.0220000000000002</v>
      </c>
      <c r="Z581" s="114">
        <v>0</v>
      </c>
      <c r="AA581" s="108" t="s">
        <v>564</v>
      </c>
      <c r="AB581" s="98" t="s">
        <v>219</v>
      </c>
      <c r="AC581" s="98">
        <v>2012</v>
      </c>
      <c r="AE581" s="109"/>
      <c r="AG581" s="108" t="s">
        <v>554</v>
      </c>
      <c r="AH581" s="108"/>
      <c r="AI581" s="98" t="s">
        <v>1990</v>
      </c>
      <c r="AJ581" s="98" t="s">
        <v>1990</v>
      </c>
      <c r="AK581" s="110" t="s">
        <v>1994</v>
      </c>
      <c r="AL581" s="98" t="s">
        <v>2385</v>
      </c>
    </row>
    <row r="582" spans="1:38" ht="30" customHeight="1">
      <c r="A582" s="98" t="s">
        <v>1989</v>
      </c>
      <c r="B582" s="98" t="s">
        <v>1990</v>
      </c>
      <c r="C582" s="98" t="s">
        <v>1991</v>
      </c>
      <c r="D582" s="98" t="s">
        <v>2006</v>
      </c>
      <c r="E582" s="98" t="s">
        <v>2007</v>
      </c>
      <c r="F582" s="98" t="s">
        <v>2295</v>
      </c>
      <c r="G582" s="98" t="s">
        <v>556</v>
      </c>
      <c r="H582" s="98" t="s">
        <v>36</v>
      </c>
      <c r="J582" s="98" t="s">
        <v>36</v>
      </c>
      <c r="K582" s="115">
        <v>41275</v>
      </c>
      <c r="L582" s="115" t="s">
        <v>177</v>
      </c>
      <c r="M582" s="100">
        <v>3</v>
      </c>
      <c r="N582" s="74">
        <f t="shared" si="19"/>
        <v>3</v>
      </c>
      <c r="O582" s="115">
        <v>43465</v>
      </c>
      <c r="P582" s="107" t="s">
        <v>48</v>
      </c>
      <c r="Q582" s="100">
        <f>IF(P582="",1,(VLOOKUP(P582,LOOKUP!$A$16:$B$21,2,FALSE)))</f>
        <v>4</v>
      </c>
      <c r="R582" s="74">
        <f t="shared" si="18"/>
        <v>4</v>
      </c>
      <c r="S582" s="108">
        <v>239.17</v>
      </c>
      <c r="T582" s="108"/>
      <c r="U582" s="108">
        <v>107.935</v>
      </c>
      <c r="V582" s="108"/>
      <c r="W582" s="108"/>
      <c r="X582" s="108">
        <v>107.935</v>
      </c>
      <c r="Y582" s="114">
        <v>131.23500000000001</v>
      </c>
      <c r="Z582" s="114">
        <v>0</v>
      </c>
      <c r="AA582" s="108" t="s">
        <v>553</v>
      </c>
      <c r="AB582" s="98" t="s">
        <v>219</v>
      </c>
      <c r="AC582" s="98">
        <v>2013</v>
      </c>
      <c r="AE582" s="109"/>
      <c r="AG582" s="108" t="s">
        <v>554</v>
      </c>
      <c r="AH582" s="108"/>
      <c r="AI582" s="98" t="s">
        <v>1990</v>
      </c>
      <c r="AJ582" s="98" t="s">
        <v>1990</v>
      </c>
      <c r="AK582" s="110" t="s">
        <v>1994</v>
      </c>
      <c r="AL582" s="98" t="s">
        <v>2385</v>
      </c>
    </row>
    <row r="583" spans="1:38" ht="30" customHeight="1">
      <c r="A583" s="98" t="s">
        <v>1989</v>
      </c>
      <c r="B583" s="98" t="s">
        <v>1990</v>
      </c>
      <c r="C583" s="98" t="s">
        <v>2008</v>
      </c>
      <c r="D583" s="98" t="s">
        <v>2009</v>
      </c>
      <c r="E583" s="98" t="s">
        <v>2010</v>
      </c>
      <c r="F583" s="98" t="s">
        <v>2280</v>
      </c>
      <c r="G583" s="98" t="s">
        <v>185</v>
      </c>
      <c r="H583" s="98" t="s">
        <v>36</v>
      </c>
      <c r="J583" s="98" t="s">
        <v>36</v>
      </c>
      <c r="K583" s="115">
        <v>40909</v>
      </c>
      <c r="L583" s="115" t="s">
        <v>38</v>
      </c>
      <c r="M583" s="100">
        <v>4</v>
      </c>
      <c r="N583" s="74">
        <f t="shared" si="19"/>
        <v>4</v>
      </c>
      <c r="O583" s="115">
        <v>41639</v>
      </c>
      <c r="P583" s="107" t="s">
        <v>48</v>
      </c>
      <c r="Q583" s="100">
        <f>IF(P583="",1,(VLOOKUP(P583,LOOKUP!$A$16:$B$21,2,FALSE)))</f>
        <v>4</v>
      </c>
      <c r="R583" s="74">
        <f t="shared" ref="R583:R646" si="20">Q583</f>
        <v>4</v>
      </c>
      <c r="S583" s="108">
        <v>1.3919999999999999</v>
      </c>
      <c r="T583" s="108"/>
      <c r="U583" s="108">
        <v>1.3919999999999999</v>
      </c>
      <c r="V583" s="108"/>
      <c r="W583" s="108"/>
      <c r="X583" s="108">
        <v>1.3919999999999999</v>
      </c>
      <c r="Y583" s="114">
        <v>0</v>
      </c>
      <c r="Z583" s="114">
        <v>0</v>
      </c>
      <c r="AA583" s="108" t="s">
        <v>564</v>
      </c>
      <c r="AB583" s="98" t="s">
        <v>219</v>
      </c>
      <c r="AC583" s="98">
        <v>2012</v>
      </c>
      <c r="AE583" s="109"/>
      <c r="AG583" s="108" t="s">
        <v>554</v>
      </c>
      <c r="AH583" s="108"/>
      <c r="AI583" s="98" t="s">
        <v>1990</v>
      </c>
      <c r="AJ583" s="98" t="s">
        <v>1990</v>
      </c>
      <c r="AK583" s="110" t="s">
        <v>1994</v>
      </c>
      <c r="AL583" s="98" t="s">
        <v>2385</v>
      </c>
    </row>
    <row r="584" spans="1:38" ht="30" customHeight="1">
      <c r="A584" s="98" t="s">
        <v>1989</v>
      </c>
      <c r="B584" s="98" t="s">
        <v>1990</v>
      </c>
      <c r="C584" s="98" t="s">
        <v>2008</v>
      </c>
      <c r="D584" s="98" t="s">
        <v>2011</v>
      </c>
      <c r="E584" s="98" t="s">
        <v>2012</v>
      </c>
      <c r="F584" s="98" t="s">
        <v>2280</v>
      </c>
      <c r="G584" s="98" t="s">
        <v>185</v>
      </c>
      <c r="H584" s="98" t="s">
        <v>36</v>
      </c>
      <c r="J584" s="98" t="s">
        <v>36</v>
      </c>
      <c r="K584" s="115">
        <v>40909</v>
      </c>
      <c r="L584" s="115" t="s">
        <v>38</v>
      </c>
      <c r="M584" s="100">
        <v>4</v>
      </c>
      <c r="N584" s="74">
        <f t="shared" si="19"/>
        <v>4</v>
      </c>
      <c r="O584" s="115">
        <v>41639</v>
      </c>
      <c r="P584" s="107" t="s">
        <v>48</v>
      </c>
      <c r="Q584" s="100">
        <f>IF(P584="",1,(VLOOKUP(P584,LOOKUP!$A$16:$B$21,2,FALSE)))</f>
        <v>4</v>
      </c>
      <c r="R584" s="74">
        <f t="shared" si="20"/>
        <v>4</v>
      </c>
      <c r="S584" s="108">
        <v>0.24</v>
      </c>
      <c r="T584" s="108"/>
      <c r="U584" s="108">
        <v>0.24</v>
      </c>
      <c r="V584" s="108"/>
      <c r="W584" s="108"/>
      <c r="X584" s="108">
        <v>0.24</v>
      </c>
      <c r="Y584" s="114">
        <v>0</v>
      </c>
      <c r="Z584" s="114">
        <v>0</v>
      </c>
      <c r="AA584" s="108" t="s">
        <v>564</v>
      </c>
      <c r="AB584" s="98" t="s">
        <v>219</v>
      </c>
      <c r="AC584" s="98">
        <v>2012</v>
      </c>
      <c r="AE584" s="109"/>
      <c r="AG584" s="108" t="s">
        <v>554</v>
      </c>
      <c r="AH584" s="108"/>
      <c r="AI584" s="98" t="s">
        <v>1990</v>
      </c>
      <c r="AJ584" s="98" t="s">
        <v>1990</v>
      </c>
      <c r="AK584" s="110" t="s">
        <v>1994</v>
      </c>
      <c r="AL584" s="98" t="s">
        <v>2385</v>
      </c>
    </row>
    <row r="585" spans="1:38" ht="30" customHeight="1">
      <c r="A585" s="98" t="s">
        <v>1989</v>
      </c>
      <c r="B585" s="98" t="s">
        <v>1990</v>
      </c>
      <c r="C585" s="98" t="s">
        <v>2008</v>
      </c>
      <c r="D585" s="98" t="s">
        <v>2013</v>
      </c>
      <c r="E585" s="98" t="s">
        <v>2014</v>
      </c>
      <c r="F585" s="98" t="s">
        <v>2281</v>
      </c>
      <c r="G585" s="98" t="s">
        <v>185</v>
      </c>
      <c r="H585" s="98" t="s">
        <v>36</v>
      </c>
      <c r="J585" s="98" t="s">
        <v>36</v>
      </c>
      <c r="K585" s="115">
        <v>40909</v>
      </c>
      <c r="L585" s="115" t="s">
        <v>41</v>
      </c>
      <c r="M585" s="100">
        <v>4</v>
      </c>
      <c r="N585" s="74">
        <f t="shared" si="19"/>
        <v>4</v>
      </c>
      <c r="O585" s="115">
        <v>42004</v>
      </c>
      <c r="P585" s="107" t="s">
        <v>48</v>
      </c>
      <c r="Q585" s="100">
        <f>IF(P585="",1,(VLOOKUP(P585,LOOKUP!$A$16:$B$21,2,FALSE)))</f>
        <v>4</v>
      </c>
      <c r="R585" s="74">
        <f t="shared" si="20"/>
        <v>4</v>
      </c>
      <c r="S585" s="108">
        <v>15.124000000000001</v>
      </c>
      <c r="T585" s="108"/>
      <c r="U585" s="108">
        <v>15.124000000000001</v>
      </c>
      <c r="V585" s="108"/>
      <c r="W585" s="108"/>
      <c r="X585" s="108">
        <v>15.124000000000001</v>
      </c>
      <c r="Y585" s="114">
        <v>0</v>
      </c>
      <c r="Z585" s="114">
        <v>0</v>
      </c>
      <c r="AA585" s="108" t="s">
        <v>79</v>
      </c>
      <c r="AB585" s="98" t="s">
        <v>69</v>
      </c>
      <c r="AC585" s="98">
        <v>2011</v>
      </c>
      <c r="AE585" s="109"/>
      <c r="AG585" s="108" t="s">
        <v>554</v>
      </c>
      <c r="AH585" s="108"/>
      <c r="AI585" s="98" t="s">
        <v>1990</v>
      </c>
      <c r="AJ585" s="98" t="s">
        <v>1990</v>
      </c>
      <c r="AK585" s="110" t="s">
        <v>1994</v>
      </c>
      <c r="AL585" s="98" t="s">
        <v>2385</v>
      </c>
    </row>
    <row r="586" spans="1:38" ht="30" customHeight="1">
      <c r="A586" s="98" t="s">
        <v>1989</v>
      </c>
      <c r="B586" s="98" t="s">
        <v>1990</v>
      </c>
      <c r="C586" s="98" t="s">
        <v>2008</v>
      </c>
      <c r="D586" s="98" t="s">
        <v>2015</v>
      </c>
      <c r="E586" s="98" t="s">
        <v>2016</v>
      </c>
      <c r="F586" s="98" t="s">
        <v>2282</v>
      </c>
      <c r="G586" s="98" t="s">
        <v>556</v>
      </c>
      <c r="H586" s="98" t="s">
        <v>36</v>
      </c>
      <c r="J586" s="98" t="s">
        <v>36</v>
      </c>
      <c r="K586" s="115">
        <v>40909</v>
      </c>
      <c r="L586" s="115" t="s">
        <v>38</v>
      </c>
      <c r="M586" s="100">
        <v>4</v>
      </c>
      <c r="N586" s="74">
        <f t="shared" si="19"/>
        <v>4</v>
      </c>
      <c r="O586" s="115">
        <v>41639</v>
      </c>
      <c r="P586" s="107" t="s">
        <v>48</v>
      </c>
      <c r="Q586" s="100">
        <f>IF(P586="",1,(VLOOKUP(P586,LOOKUP!$A$16:$B$21,2,FALSE)))</f>
        <v>4</v>
      </c>
      <c r="R586" s="74">
        <f t="shared" si="20"/>
        <v>4</v>
      </c>
      <c r="S586" s="108">
        <v>7.1829999999999998</v>
      </c>
      <c r="T586" s="108"/>
      <c r="U586" s="108">
        <v>7.1829999999999998</v>
      </c>
      <c r="V586" s="108"/>
      <c r="W586" s="108"/>
      <c r="X586" s="108">
        <v>7.1829999999999998</v>
      </c>
      <c r="Y586" s="114">
        <v>0</v>
      </c>
      <c r="Z586" s="114">
        <v>0</v>
      </c>
      <c r="AA586" s="108" t="s">
        <v>564</v>
      </c>
      <c r="AB586" s="98" t="s">
        <v>219</v>
      </c>
      <c r="AC586" s="98">
        <v>2011</v>
      </c>
      <c r="AE586" s="109"/>
      <c r="AG586" s="108" t="s">
        <v>554</v>
      </c>
      <c r="AH586" s="108"/>
      <c r="AI586" s="98" t="s">
        <v>1990</v>
      </c>
      <c r="AJ586" s="98" t="s">
        <v>1990</v>
      </c>
      <c r="AK586" s="110" t="s">
        <v>1994</v>
      </c>
      <c r="AL586" s="98" t="s">
        <v>2385</v>
      </c>
    </row>
    <row r="587" spans="1:38" ht="30" customHeight="1">
      <c r="A587" s="98" t="s">
        <v>1989</v>
      </c>
      <c r="B587" s="98" t="s">
        <v>1990</v>
      </c>
      <c r="C587" s="98" t="s">
        <v>2008</v>
      </c>
      <c r="D587" s="98" t="s">
        <v>2017</v>
      </c>
      <c r="E587" s="98" t="s">
        <v>2018</v>
      </c>
      <c r="F587" s="98" t="s">
        <v>2282</v>
      </c>
      <c r="G587" s="98" t="s">
        <v>556</v>
      </c>
      <c r="H587" s="98" t="s">
        <v>36</v>
      </c>
      <c r="J587" s="98" t="s">
        <v>36</v>
      </c>
      <c r="K587" s="107">
        <v>40544</v>
      </c>
      <c r="L587" s="107" t="s">
        <v>38</v>
      </c>
      <c r="M587" s="100">
        <v>4</v>
      </c>
      <c r="N587" s="74">
        <f t="shared" si="19"/>
        <v>4</v>
      </c>
      <c r="O587" s="115">
        <v>41639</v>
      </c>
      <c r="P587" s="107" t="s">
        <v>48</v>
      </c>
      <c r="Q587" s="100">
        <f>IF(P587="",1,(VLOOKUP(P587,LOOKUP!$A$16:$B$21,2,FALSE)))</f>
        <v>4</v>
      </c>
      <c r="R587" s="74">
        <f t="shared" si="20"/>
        <v>4</v>
      </c>
      <c r="S587" s="108">
        <v>2.637</v>
      </c>
      <c r="T587" s="108"/>
      <c r="U587" s="108">
        <v>2.637</v>
      </c>
      <c r="V587" s="108"/>
      <c r="W587" s="108"/>
      <c r="X587" s="108">
        <v>2.637</v>
      </c>
      <c r="Y587" s="114">
        <v>0</v>
      </c>
      <c r="Z587" s="114">
        <v>0</v>
      </c>
      <c r="AA587" s="108" t="s">
        <v>564</v>
      </c>
      <c r="AB587" s="98" t="s">
        <v>219</v>
      </c>
      <c r="AC587" s="98">
        <v>2011</v>
      </c>
      <c r="AE587" s="109"/>
      <c r="AG587" s="108" t="s">
        <v>554</v>
      </c>
      <c r="AH587" s="108"/>
      <c r="AI587" s="98" t="s">
        <v>1990</v>
      </c>
      <c r="AJ587" s="98" t="s">
        <v>1990</v>
      </c>
      <c r="AK587" s="110" t="s">
        <v>1994</v>
      </c>
      <c r="AL587" s="98" t="s">
        <v>2385</v>
      </c>
    </row>
    <row r="588" spans="1:38" ht="30" customHeight="1">
      <c r="A588" s="98" t="s">
        <v>1989</v>
      </c>
      <c r="B588" s="98" t="s">
        <v>1990</v>
      </c>
      <c r="C588" s="98" t="s">
        <v>2008</v>
      </c>
      <c r="D588" s="98" t="s">
        <v>2019</v>
      </c>
      <c r="E588" s="98" t="s">
        <v>2016</v>
      </c>
      <c r="F588" s="98" t="s">
        <v>2282</v>
      </c>
      <c r="G588" s="98" t="s">
        <v>556</v>
      </c>
      <c r="H588" s="98" t="s">
        <v>36</v>
      </c>
      <c r="J588" s="98" t="s">
        <v>36</v>
      </c>
      <c r="K588" s="115">
        <v>40909</v>
      </c>
      <c r="L588" s="115" t="s">
        <v>41</v>
      </c>
      <c r="M588" s="100">
        <v>4</v>
      </c>
      <c r="N588" s="74">
        <f t="shared" si="19"/>
        <v>4</v>
      </c>
      <c r="O588" s="115">
        <v>42004</v>
      </c>
      <c r="P588" s="107" t="s">
        <v>48</v>
      </c>
      <c r="Q588" s="100">
        <f>IF(P588="",1,(VLOOKUP(P588,LOOKUP!$A$16:$B$21,2,FALSE)))</f>
        <v>4</v>
      </c>
      <c r="R588" s="74">
        <f t="shared" si="20"/>
        <v>4</v>
      </c>
      <c r="S588" s="108">
        <v>14.938000000000001</v>
      </c>
      <c r="T588" s="108"/>
      <c r="U588" s="108">
        <v>14.938000000000001</v>
      </c>
      <c r="V588" s="108"/>
      <c r="W588" s="108"/>
      <c r="X588" s="108">
        <v>14.938000000000001</v>
      </c>
      <c r="Y588" s="114">
        <v>0</v>
      </c>
      <c r="Z588" s="114">
        <v>0</v>
      </c>
      <c r="AA588" s="108" t="s">
        <v>79</v>
      </c>
      <c r="AB588" s="98" t="s">
        <v>69</v>
      </c>
      <c r="AC588" s="98">
        <v>2012</v>
      </c>
      <c r="AE588" s="109"/>
      <c r="AG588" s="108" t="s">
        <v>554</v>
      </c>
      <c r="AH588" s="108"/>
      <c r="AI588" s="98" t="s">
        <v>1990</v>
      </c>
      <c r="AJ588" s="98" t="s">
        <v>1990</v>
      </c>
      <c r="AK588" s="110" t="s">
        <v>1994</v>
      </c>
      <c r="AL588" s="98" t="s">
        <v>2385</v>
      </c>
    </row>
    <row r="589" spans="1:38" ht="30" customHeight="1">
      <c r="A589" s="98" t="s">
        <v>1989</v>
      </c>
      <c r="B589" s="98" t="s">
        <v>1990</v>
      </c>
      <c r="C589" s="98" t="s">
        <v>2008</v>
      </c>
      <c r="D589" s="98" t="s">
        <v>2020</v>
      </c>
      <c r="E589" s="98" t="s">
        <v>2021</v>
      </c>
      <c r="F589" s="98" t="s">
        <v>2283</v>
      </c>
      <c r="G589" s="98" t="s">
        <v>556</v>
      </c>
      <c r="H589" s="98" t="s">
        <v>36</v>
      </c>
      <c r="J589" s="98" t="s">
        <v>36</v>
      </c>
      <c r="K589" s="115">
        <v>41275</v>
      </c>
      <c r="L589" s="115" t="s">
        <v>41</v>
      </c>
      <c r="M589" s="100">
        <v>4</v>
      </c>
      <c r="N589" s="74">
        <f t="shared" si="19"/>
        <v>4</v>
      </c>
      <c r="O589" s="115">
        <v>42004</v>
      </c>
      <c r="P589" s="107" t="s">
        <v>48</v>
      </c>
      <c r="Q589" s="100">
        <f>IF(P589="",1,(VLOOKUP(P589,LOOKUP!$A$16:$B$21,2,FALSE)))</f>
        <v>4</v>
      </c>
      <c r="R589" s="74">
        <f t="shared" si="20"/>
        <v>4</v>
      </c>
      <c r="S589" s="108">
        <v>6.4589999999999996</v>
      </c>
      <c r="T589" s="108"/>
      <c r="U589" s="108">
        <v>6.4589999999999996</v>
      </c>
      <c r="V589" s="108"/>
      <c r="W589" s="108"/>
      <c r="X589" s="108">
        <v>6.4589999999999996</v>
      </c>
      <c r="Y589" s="114">
        <v>0</v>
      </c>
      <c r="Z589" s="114">
        <v>0</v>
      </c>
      <c r="AA589" s="108" t="s">
        <v>79</v>
      </c>
      <c r="AB589" s="98" t="s">
        <v>69</v>
      </c>
      <c r="AC589" s="98">
        <v>2012</v>
      </c>
      <c r="AE589" s="109"/>
      <c r="AG589" s="108" t="s">
        <v>554</v>
      </c>
      <c r="AH589" s="108"/>
      <c r="AI589" s="98" t="s">
        <v>1990</v>
      </c>
      <c r="AJ589" s="98" t="s">
        <v>1990</v>
      </c>
      <c r="AK589" s="110" t="s">
        <v>1994</v>
      </c>
      <c r="AL589" s="98" t="s">
        <v>2385</v>
      </c>
    </row>
    <row r="590" spans="1:38" ht="30" customHeight="1">
      <c r="A590" s="98" t="s">
        <v>1989</v>
      </c>
      <c r="B590" s="98" t="s">
        <v>1990</v>
      </c>
      <c r="C590" s="98" t="s">
        <v>2008</v>
      </c>
      <c r="D590" s="98" t="s">
        <v>2022</v>
      </c>
      <c r="E590" s="98" t="s">
        <v>2023</v>
      </c>
      <c r="F590" s="98" t="s">
        <v>2284</v>
      </c>
      <c r="G590" s="98" t="s">
        <v>183</v>
      </c>
      <c r="H590" s="98" t="s">
        <v>36</v>
      </c>
      <c r="J590" s="98" t="s">
        <v>36</v>
      </c>
      <c r="K590" s="115">
        <v>40909</v>
      </c>
      <c r="L590" s="115" t="s">
        <v>38</v>
      </c>
      <c r="M590" s="100">
        <v>4</v>
      </c>
      <c r="N590" s="74">
        <f t="shared" si="19"/>
        <v>4</v>
      </c>
      <c r="O590" s="115">
        <v>42004</v>
      </c>
      <c r="P590" s="107" t="s">
        <v>48</v>
      </c>
      <c r="Q590" s="100">
        <f>IF(P590="",1,(VLOOKUP(P590,LOOKUP!$A$16:$B$21,2,FALSE)))</f>
        <v>4</v>
      </c>
      <c r="R590" s="74">
        <f t="shared" si="20"/>
        <v>4</v>
      </c>
      <c r="S590" s="108">
        <v>4.1429999999999998</v>
      </c>
      <c r="T590" s="108"/>
      <c r="U590" s="108">
        <v>4.1429999999999998</v>
      </c>
      <c r="V590" s="108"/>
      <c r="W590" s="108"/>
      <c r="X590" s="108">
        <v>4.1429999999999998</v>
      </c>
      <c r="Y590" s="114">
        <v>0</v>
      </c>
      <c r="Z590" s="114">
        <v>0</v>
      </c>
      <c r="AA590" s="108" t="s">
        <v>79</v>
      </c>
      <c r="AB590" s="98" t="s">
        <v>69</v>
      </c>
      <c r="AC590" s="98">
        <v>2012</v>
      </c>
      <c r="AE590" s="109"/>
      <c r="AG590" s="108" t="s">
        <v>554</v>
      </c>
      <c r="AH590" s="108"/>
      <c r="AI590" s="98" t="s">
        <v>1990</v>
      </c>
      <c r="AJ590" s="98" t="s">
        <v>1990</v>
      </c>
      <c r="AK590" s="110" t="s">
        <v>1994</v>
      </c>
      <c r="AL590" s="98" t="s">
        <v>2385</v>
      </c>
    </row>
    <row r="591" spans="1:38" ht="30" customHeight="1">
      <c r="A591" s="98" t="s">
        <v>1989</v>
      </c>
      <c r="B591" s="98" t="s">
        <v>1990</v>
      </c>
      <c r="C591" s="98" t="s">
        <v>2008</v>
      </c>
      <c r="D591" s="98" t="s">
        <v>2024</v>
      </c>
      <c r="E591" s="98" t="s">
        <v>2025</v>
      </c>
      <c r="F591" s="98" t="s">
        <v>151</v>
      </c>
      <c r="G591" s="98" t="s">
        <v>197</v>
      </c>
      <c r="H591" s="98" t="s">
        <v>36</v>
      </c>
      <c r="J591" s="98" t="s">
        <v>36</v>
      </c>
      <c r="K591" s="115">
        <v>40909</v>
      </c>
      <c r="L591" s="115" t="s">
        <v>41</v>
      </c>
      <c r="M591" s="100">
        <v>4</v>
      </c>
      <c r="N591" s="74">
        <f t="shared" si="19"/>
        <v>4</v>
      </c>
      <c r="O591" s="115">
        <v>42004</v>
      </c>
      <c r="P591" s="107" t="s">
        <v>48</v>
      </c>
      <c r="Q591" s="100">
        <f>IF(P591="",1,(VLOOKUP(P591,LOOKUP!$A$16:$B$21,2,FALSE)))</f>
        <v>4</v>
      </c>
      <c r="R591" s="74">
        <f t="shared" si="20"/>
        <v>4</v>
      </c>
      <c r="S591" s="108">
        <v>6.5419999999999998</v>
      </c>
      <c r="T591" s="108"/>
      <c r="U591" s="108">
        <v>6.5419999999999998</v>
      </c>
      <c r="V591" s="108"/>
      <c r="W591" s="108"/>
      <c r="X591" s="108">
        <v>6.5419999999999998</v>
      </c>
      <c r="Y591" s="114">
        <v>0</v>
      </c>
      <c r="Z591" s="114">
        <v>0</v>
      </c>
      <c r="AA591" s="108" t="s">
        <v>564</v>
      </c>
      <c r="AB591" s="98" t="s">
        <v>69</v>
      </c>
      <c r="AC591" s="98">
        <v>2012</v>
      </c>
      <c r="AE591" s="109"/>
      <c r="AG591" s="108" t="s">
        <v>554</v>
      </c>
      <c r="AH591" s="108"/>
      <c r="AI591" s="98" t="s">
        <v>1990</v>
      </c>
      <c r="AJ591" s="98" t="s">
        <v>1990</v>
      </c>
      <c r="AK591" s="110" t="s">
        <v>1994</v>
      </c>
      <c r="AL591" s="98" t="s">
        <v>2385</v>
      </c>
    </row>
    <row r="592" spans="1:38" ht="30" customHeight="1">
      <c r="A592" s="98" t="s">
        <v>1989</v>
      </c>
      <c r="B592" s="98" t="s">
        <v>1990</v>
      </c>
      <c r="C592" s="98" t="s">
        <v>2008</v>
      </c>
      <c r="D592" s="98" t="s">
        <v>2026</v>
      </c>
      <c r="E592" s="98" t="s">
        <v>2027</v>
      </c>
      <c r="F592" s="98" t="s">
        <v>2285</v>
      </c>
      <c r="G592" s="98" t="s">
        <v>185</v>
      </c>
      <c r="H592" s="98" t="s">
        <v>36</v>
      </c>
      <c r="J592" s="98" t="s">
        <v>36</v>
      </c>
      <c r="K592" s="107">
        <v>40544</v>
      </c>
      <c r="L592" s="107" t="s">
        <v>38</v>
      </c>
      <c r="M592" s="100">
        <v>4</v>
      </c>
      <c r="N592" s="74">
        <f t="shared" si="19"/>
        <v>4</v>
      </c>
      <c r="O592" s="115">
        <v>42004</v>
      </c>
      <c r="P592" s="107" t="s">
        <v>48</v>
      </c>
      <c r="Q592" s="100">
        <f>IF(P592="",1,(VLOOKUP(P592,LOOKUP!$A$16:$B$21,2,FALSE)))</f>
        <v>4</v>
      </c>
      <c r="R592" s="74">
        <f t="shared" si="20"/>
        <v>4</v>
      </c>
      <c r="S592" s="108">
        <v>6.0510000000000002</v>
      </c>
      <c r="T592" s="108"/>
      <c r="U592" s="108">
        <v>6.0510000000000002</v>
      </c>
      <c r="V592" s="108"/>
      <c r="W592" s="108"/>
      <c r="X592" s="108">
        <v>6.0510000000000002</v>
      </c>
      <c r="Y592" s="114">
        <v>0</v>
      </c>
      <c r="Z592" s="114">
        <v>0</v>
      </c>
      <c r="AA592" s="108" t="s">
        <v>564</v>
      </c>
      <c r="AB592" s="98" t="s">
        <v>219</v>
      </c>
      <c r="AC592" s="98">
        <v>2012</v>
      </c>
      <c r="AE592" s="109"/>
      <c r="AG592" s="108" t="s">
        <v>554</v>
      </c>
      <c r="AH592" s="108"/>
      <c r="AI592" s="98" t="s">
        <v>1990</v>
      </c>
      <c r="AJ592" s="98" t="s">
        <v>1990</v>
      </c>
      <c r="AK592" s="110" t="s">
        <v>1994</v>
      </c>
      <c r="AL592" s="98" t="s">
        <v>2385</v>
      </c>
    </row>
    <row r="593" spans="1:38" ht="30" customHeight="1">
      <c r="A593" s="98" t="s">
        <v>1989</v>
      </c>
      <c r="B593" s="98" t="s">
        <v>1990</v>
      </c>
      <c r="C593" s="98" t="s">
        <v>2008</v>
      </c>
      <c r="D593" s="98" t="s">
        <v>2028</v>
      </c>
      <c r="E593" s="98" t="s">
        <v>2029</v>
      </c>
      <c r="F593" s="98" t="s">
        <v>2286</v>
      </c>
      <c r="G593" s="98" t="s">
        <v>183</v>
      </c>
      <c r="H593" s="98" t="s">
        <v>36</v>
      </c>
      <c r="J593" s="98" t="s">
        <v>36</v>
      </c>
      <c r="K593" s="107">
        <v>40544</v>
      </c>
      <c r="L593" s="107" t="s">
        <v>38</v>
      </c>
      <c r="M593" s="100">
        <v>4</v>
      </c>
      <c r="N593" s="74">
        <f t="shared" si="19"/>
        <v>4</v>
      </c>
      <c r="O593" s="115">
        <v>42004</v>
      </c>
      <c r="P593" s="107" t="s">
        <v>48</v>
      </c>
      <c r="Q593" s="100">
        <f>IF(P593="",1,(VLOOKUP(P593,LOOKUP!$A$16:$B$21,2,FALSE)))</f>
        <v>4</v>
      </c>
      <c r="R593" s="74">
        <f t="shared" si="20"/>
        <v>4</v>
      </c>
      <c r="S593" s="108">
        <v>6.9050000000000002</v>
      </c>
      <c r="T593" s="108"/>
      <c r="U593" s="108">
        <v>6.9050000000000002</v>
      </c>
      <c r="V593" s="108"/>
      <c r="W593" s="108"/>
      <c r="X593" s="108">
        <v>6.9050000000000002</v>
      </c>
      <c r="Y593" s="114">
        <v>0</v>
      </c>
      <c r="Z593" s="114">
        <v>0</v>
      </c>
      <c r="AA593" s="108" t="s">
        <v>564</v>
      </c>
      <c r="AB593" s="98" t="s">
        <v>219</v>
      </c>
      <c r="AC593" s="98">
        <v>2012</v>
      </c>
      <c r="AE593" s="109"/>
      <c r="AG593" s="108" t="s">
        <v>554</v>
      </c>
      <c r="AH593" s="108"/>
      <c r="AI593" s="98" t="s">
        <v>1990</v>
      </c>
      <c r="AJ593" s="98" t="s">
        <v>1990</v>
      </c>
      <c r="AK593" s="110" t="s">
        <v>1994</v>
      </c>
      <c r="AL593" s="98" t="s">
        <v>2385</v>
      </c>
    </row>
    <row r="594" spans="1:38" ht="30" customHeight="1">
      <c r="A594" s="98" t="s">
        <v>1989</v>
      </c>
      <c r="B594" s="98" t="s">
        <v>1990</v>
      </c>
      <c r="C594" s="98" t="s">
        <v>2008</v>
      </c>
      <c r="D594" s="98" t="s">
        <v>2030</v>
      </c>
      <c r="E594" s="98" t="s">
        <v>2031</v>
      </c>
      <c r="F594" s="98" t="s">
        <v>2287</v>
      </c>
      <c r="G594" s="98" t="s">
        <v>183</v>
      </c>
      <c r="H594" s="98" t="s">
        <v>36</v>
      </c>
      <c r="J594" s="98" t="s">
        <v>36</v>
      </c>
      <c r="K594" s="115">
        <v>41275</v>
      </c>
      <c r="L594" s="115" t="s">
        <v>41</v>
      </c>
      <c r="M594" s="100">
        <v>4</v>
      </c>
      <c r="N594" s="74">
        <f t="shared" si="19"/>
        <v>4</v>
      </c>
      <c r="O594" s="115">
        <v>42004</v>
      </c>
      <c r="P594" s="107" t="s">
        <v>48</v>
      </c>
      <c r="Q594" s="100">
        <f>IF(P594="",1,(VLOOKUP(P594,LOOKUP!$A$16:$B$21,2,FALSE)))</f>
        <v>4</v>
      </c>
      <c r="R594" s="74">
        <f t="shared" si="20"/>
        <v>4</v>
      </c>
      <c r="S594" s="108">
        <v>0</v>
      </c>
      <c r="T594" s="108"/>
      <c r="U594" s="108">
        <v>0</v>
      </c>
      <c r="V594" s="108"/>
      <c r="W594" s="108"/>
      <c r="X594" s="108">
        <v>0</v>
      </c>
      <c r="Y594" s="114">
        <v>0</v>
      </c>
      <c r="Z594" s="114">
        <v>0</v>
      </c>
      <c r="AA594" s="108" t="s">
        <v>79</v>
      </c>
      <c r="AB594" s="98" t="s">
        <v>69</v>
      </c>
      <c r="AC594" s="98">
        <v>2012</v>
      </c>
      <c r="AE594" s="109"/>
      <c r="AG594" s="108" t="s">
        <v>554</v>
      </c>
      <c r="AH594" s="108"/>
      <c r="AI594" s="98" t="s">
        <v>1990</v>
      </c>
      <c r="AJ594" s="98" t="s">
        <v>1990</v>
      </c>
      <c r="AK594" s="110" t="s">
        <v>1994</v>
      </c>
      <c r="AL594" s="98" t="s">
        <v>2385</v>
      </c>
    </row>
    <row r="595" spans="1:38" ht="30" customHeight="1">
      <c r="A595" s="98" t="s">
        <v>1989</v>
      </c>
      <c r="B595" s="98" t="s">
        <v>1990</v>
      </c>
      <c r="C595" s="98" t="s">
        <v>2008</v>
      </c>
      <c r="D595" s="98" t="s">
        <v>2032</v>
      </c>
      <c r="E595" s="98" t="s">
        <v>2027</v>
      </c>
      <c r="F595" s="98" t="s">
        <v>2288</v>
      </c>
      <c r="G595" s="98" t="s">
        <v>185</v>
      </c>
      <c r="H595" s="98" t="s">
        <v>36</v>
      </c>
      <c r="J595" s="98" t="s">
        <v>36</v>
      </c>
      <c r="K595" s="115">
        <v>40909</v>
      </c>
      <c r="L595" s="115" t="s">
        <v>38</v>
      </c>
      <c r="M595" s="100">
        <v>4</v>
      </c>
      <c r="N595" s="74">
        <f t="shared" si="19"/>
        <v>4</v>
      </c>
      <c r="O595" s="115">
        <v>42004</v>
      </c>
      <c r="P595" s="107" t="s">
        <v>48</v>
      </c>
      <c r="Q595" s="100">
        <f>IF(P595="",1,(VLOOKUP(P595,LOOKUP!$A$16:$B$21,2,FALSE)))</f>
        <v>4</v>
      </c>
      <c r="R595" s="74">
        <f t="shared" si="20"/>
        <v>4</v>
      </c>
      <c r="S595" s="108">
        <v>5.3339999999999996</v>
      </c>
      <c r="T595" s="108"/>
      <c r="U595" s="108">
        <v>5.3339999999999996</v>
      </c>
      <c r="V595" s="108"/>
      <c r="W595" s="108"/>
      <c r="X595" s="108">
        <v>5.3339999999999996</v>
      </c>
      <c r="Y595" s="114">
        <v>0</v>
      </c>
      <c r="Z595" s="114">
        <v>0</v>
      </c>
      <c r="AA595" s="108" t="s">
        <v>564</v>
      </c>
      <c r="AB595" s="98" t="s">
        <v>219</v>
      </c>
      <c r="AC595" s="98">
        <v>2012</v>
      </c>
      <c r="AE595" s="109"/>
      <c r="AG595" s="108" t="s">
        <v>554</v>
      </c>
      <c r="AH595" s="108"/>
      <c r="AI595" s="98" t="s">
        <v>1990</v>
      </c>
      <c r="AJ595" s="98" t="s">
        <v>1990</v>
      </c>
      <c r="AK595" s="110" t="s">
        <v>1994</v>
      </c>
      <c r="AL595" s="98" t="s">
        <v>2385</v>
      </c>
    </row>
    <row r="596" spans="1:38" ht="30" customHeight="1">
      <c r="A596" s="98" t="s">
        <v>1989</v>
      </c>
      <c r="B596" s="98" t="s">
        <v>1990</v>
      </c>
      <c r="C596" s="98" t="s">
        <v>2008</v>
      </c>
      <c r="D596" s="98" t="s">
        <v>2033</v>
      </c>
      <c r="E596" s="98" t="s">
        <v>2034</v>
      </c>
      <c r="F596" s="98" t="s">
        <v>555</v>
      </c>
      <c r="G596" s="98" t="s">
        <v>183</v>
      </c>
      <c r="H596" s="98" t="s">
        <v>36</v>
      </c>
      <c r="J596" s="98" t="s">
        <v>36</v>
      </c>
      <c r="K596" s="115">
        <v>40909</v>
      </c>
      <c r="L596" s="115" t="s">
        <v>38</v>
      </c>
      <c r="M596" s="100">
        <v>4</v>
      </c>
      <c r="N596" s="74">
        <f t="shared" si="19"/>
        <v>4</v>
      </c>
      <c r="O596" s="115">
        <v>41639</v>
      </c>
      <c r="P596" s="107" t="s">
        <v>48</v>
      </c>
      <c r="Q596" s="100">
        <f>IF(P596="",1,(VLOOKUP(P596,LOOKUP!$A$16:$B$21,2,FALSE)))</f>
        <v>4</v>
      </c>
      <c r="R596" s="74">
        <f t="shared" si="20"/>
        <v>4</v>
      </c>
      <c r="S596" s="108">
        <v>2.512</v>
      </c>
      <c r="T596" s="108"/>
      <c r="U596" s="108">
        <v>2.512</v>
      </c>
      <c r="V596" s="108"/>
      <c r="W596" s="108"/>
      <c r="X596" s="108">
        <v>2.512</v>
      </c>
      <c r="Y596" s="114">
        <v>0</v>
      </c>
      <c r="Z596" s="114">
        <v>0</v>
      </c>
      <c r="AA596" s="108" t="s">
        <v>564</v>
      </c>
      <c r="AB596" s="98" t="s">
        <v>219</v>
      </c>
      <c r="AC596" s="98">
        <v>2011</v>
      </c>
      <c r="AE596" s="109"/>
      <c r="AG596" s="108" t="s">
        <v>554</v>
      </c>
      <c r="AH596" s="108"/>
      <c r="AI596" s="98" t="s">
        <v>1990</v>
      </c>
      <c r="AJ596" s="98" t="s">
        <v>1990</v>
      </c>
      <c r="AK596" s="110" t="s">
        <v>1994</v>
      </c>
      <c r="AL596" s="98" t="s">
        <v>2385</v>
      </c>
    </row>
    <row r="597" spans="1:38" ht="30" customHeight="1">
      <c r="A597" s="98" t="s">
        <v>1989</v>
      </c>
      <c r="B597" s="98" t="s">
        <v>1990</v>
      </c>
      <c r="C597" s="98" t="s">
        <v>2008</v>
      </c>
      <c r="D597" s="98" t="s">
        <v>2035</v>
      </c>
      <c r="E597" s="98" t="s">
        <v>2036</v>
      </c>
      <c r="F597" s="98" t="s">
        <v>2289</v>
      </c>
      <c r="G597" s="98" t="s">
        <v>183</v>
      </c>
      <c r="H597" s="98" t="s">
        <v>36</v>
      </c>
      <c r="J597" s="98" t="s">
        <v>36</v>
      </c>
      <c r="K597" s="115">
        <v>40909</v>
      </c>
      <c r="L597" s="115" t="s">
        <v>41</v>
      </c>
      <c r="M597" s="100">
        <v>4</v>
      </c>
      <c r="N597" s="74">
        <f t="shared" si="19"/>
        <v>4</v>
      </c>
      <c r="O597" s="115">
        <v>41639</v>
      </c>
      <c r="P597" s="107" t="s">
        <v>48</v>
      </c>
      <c r="Q597" s="100">
        <f>IF(P597="",1,(VLOOKUP(P597,LOOKUP!$A$16:$B$21,2,FALSE)))</f>
        <v>4</v>
      </c>
      <c r="R597" s="74">
        <f t="shared" si="20"/>
        <v>4</v>
      </c>
      <c r="S597" s="108">
        <v>8.9600000000000009</v>
      </c>
      <c r="T597" s="108"/>
      <c r="U597" s="108">
        <v>8.9600000000000009</v>
      </c>
      <c r="V597" s="108"/>
      <c r="W597" s="108"/>
      <c r="X597" s="108">
        <v>8.9600000000000009</v>
      </c>
      <c r="Y597" s="114">
        <v>0</v>
      </c>
      <c r="Z597" s="114">
        <v>0</v>
      </c>
      <c r="AA597" s="108" t="s">
        <v>79</v>
      </c>
      <c r="AB597" s="98" t="s">
        <v>219</v>
      </c>
      <c r="AC597" s="98">
        <v>2012</v>
      </c>
      <c r="AE597" s="109"/>
      <c r="AG597" s="108" t="s">
        <v>554</v>
      </c>
      <c r="AH597" s="108"/>
      <c r="AI597" s="98" t="s">
        <v>1990</v>
      </c>
      <c r="AJ597" s="98" t="s">
        <v>1990</v>
      </c>
      <c r="AK597" s="110" t="s">
        <v>1994</v>
      </c>
      <c r="AL597" s="98" t="s">
        <v>2385</v>
      </c>
    </row>
    <row r="598" spans="1:38" ht="30" customHeight="1">
      <c r="A598" s="98" t="s">
        <v>1989</v>
      </c>
      <c r="B598" s="98" t="s">
        <v>1990</v>
      </c>
      <c r="C598" s="98" t="s">
        <v>2008</v>
      </c>
      <c r="D598" s="98" t="s">
        <v>2037</v>
      </c>
      <c r="E598" s="98" t="s">
        <v>2038</v>
      </c>
      <c r="F598" s="98" t="s">
        <v>2289</v>
      </c>
      <c r="G598" s="98" t="s">
        <v>183</v>
      </c>
      <c r="H598" s="98" t="s">
        <v>36</v>
      </c>
      <c r="J598" s="98" t="s">
        <v>36</v>
      </c>
      <c r="K598" s="115">
        <v>41275</v>
      </c>
      <c r="L598" s="115" t="s">
        <v>41</v>
      </c>
      <c r="M598" s="100">
        <v>4</v>
      </c>
      <c r="N598" s="74">
        <f t="shared" si="19"/>
        <v>4</v>
      </c>
      <c r="O598" s="115">
        <v>42004</v>
      </c>
      <c r="P598" s="107" t="s">
        <v>48</v>
      </c>
      <c r="Q598" s="100">
        <f>IF(P598="",1,(VLOOKUP(P598,LOOKUP!$A$16:$B$21,2,FALSE)))</f>
        <v>4</v>
      </c>
      <c r="R598" s="74">
        <f t="shared" si="20"/>
        <v>4</v>
      </c>
      <c r="S598" s="108">
        <v>1.827</v>
      </c>
      <c r="T598" s="108"/>
      <c r="U598" s="108">
        <v>1.827</v>
      </c>
      <c r="V598" s="108"/>
      <c r="W598" s="108"/>
      <c r="X598" s="108">
        <v>1.827</v>
      </c>
      <c r="Y598" s="114">
        <v>0</v>
      </c>
      <c r="Z598" s="114">
        <v>0</v>
      </c>
      <c r="AA598" s="108" t="s">
        <v>79</v>
      </c>
      <c r="AB598" s="98" t="s">
        <v>69</v>
      </c>
      <c r="AC598" s="98">
        <v>2011</v>
      </c>
      <c r="AE598" s="109"/>
      <c r="AG598" s="108" t="s">
        <v>554</v>
      </c>
      <c r="AH598" s="108"/>
      <c r="AI598" s="98" t="s">
        <v>1990</v>
      </c>
      <c r="AJ598" s="98" t="s">
        <v>1990</v>
      </c>
      <c r="AK598" s="110" t="s">
        <v>1994</v>
      </c>
      <c r="AL598" s="98" t="s">
        <v>2385</v>
      </c>
    </row>
    <row r="599" spans="1:38" ht="30" customHeight="1">
      <c r="A599" s="98" t="s">
        <v>1989</v>
      </c>
      <c r="B599" s="98" t="s">
        <v>1990</v>
      </c>
      <c r="C599" s="98" t="s">
        <v>2008</v>
      </c>
      <c r="D599" s="98" t="s">
        <v>2039</v>
      </c>
      <c r="E599" s="98" t="s">
        <v>2040</v>
      </c>
      <c r="F599" s="98" t="s">
        <v>2312</v>
      </c>
      <c r="G599" s="98" t="s">
        <v>556</v>
      </c>
      <c r="H599" s="98" t="s">
        <v>36</v>
      </c>
      <c r="J599" s="98" t="s">
        <v>36</v>
      </c>
      <c r="K599" s="115">
        <v>41275</v>
      </c>
      <c r="L599" s="115" t="s">
        <v>38</v>
      </c>
      <c r="M599" s="100">
        <v>4</v>
      </c>
      <c r="N599" s="74">
        <f t="shared" si="19"/>
        <v>4</v>
      </c>
      <c r="O599" s="115">
        <v>42004</v>
      </c>
      <c r="P599" s="107" t="s">
        <v>48</v>
      </c>
      <c r="Q599" s="100">
        <f>IF(P599="",1,(VLOOKUP(P599,LOOKUP!$A$16:$B$21,2,FALSE)))</f>
        <v>4</v>
      </c>
      <c r="R599" s="74">
        <f t="shared" si="20"/>
        <v>4</v>
      </c>
      <c r="S599" s="108">
        <v>9.1240000000000006</v>
      </c>
      <c r="T599" s="108"/>
      <c r="U599" s="108">
        <v>9.1240000000000006</v>
      </c>
      <c r="V599" s="108"/>
      <c r="W599" s="108"/>
      <c r="X599" s="108">
        <v>9.1240000000000006</v>
      </c>
      <c r="Y599" s="114">
        <v>0</v>
      </c>
      <c r="Z599" s="114">
        <v>0</v>
      </c>
      <c r="AA599" s="108" t="s">
        <v>564</v>
      </c>
      <c r="AB599" s="98" t="s">
        <v>219</v>
      </c>
      <c r="AC599" s="98">
        <v>2012</v>
      </c>
      <c r="AE599" s="109"/>
      <c r="AG599" s="108" t="s">
        <v>554</v>
      </c>
      <c r="AH599" s="108"/>
      <c r="AI599" s="98" t="s">
        <v>1990</v>
      </c>
      <c r="AJ599" s="98" t="s">
        <v>1990</v>
      </c>
      <c r="AK599" s="110" t="s">
        <v>1994</v>
      </c>
      <c r="AL599" s="98" t="s">
        <v>2385</v>
      </c>
    </row>
    <row r="600" spans="1:38" ht="30" customHeight="1">
      <c r="A600" s="98" t="s">
        <v>1989</v>
      </c>
      <c r="B600" s="98" t="s">
        <v>1990</v>
      </c>
      <c r="C600" s="98" t="s">
        <v>2008</v>
      </c>
      <c r="D600" s="98" t="s">
        <v>2041</v>
      </c>
      <c r="E600" s="98" t="s">
        <v>2042</v>
      </c>
      <c r="F600" s="98" t="s">
        <v>2284</v>
      </c>
      <c r="G600" s="98" t="s">
        <v>183</v>
      </c>
      <c r="H600" s="98" t="s">
        <v>36</v>
      </c>
      <c r="J600" s="98" t="s">
        <v>36</v>
      </c>
      <c r="K600" s="115">
        <v>41275</v>
      </c>
      <c r="L600" s="115" t="s">
        <v>41</v>
      </c>
      <c r="M600" s="100">
        <v>4</v>
      </c>
      <c r="N600" s="74">
        <f t="shared" si="19"/>
        <v>4</v>
      </c>
      <c r="O600" s="115">
        <v>42004</v>
      </c>
      <c r="P600" s="107" t="s">
        <v>48</v>
      </c>
      <c r="Q600" s="100">
        <f>IF(P600="",1,(VLOOKUP(P600,LOOKUP!$A$16:$B$21,2,FALSE)))</f>
        <v>4</v>
      </c>
      <c r="R600" s="74">
        <f t="shared" si="20"/>
        <v>4</v>
      </c>
      <c r="S600" s="108">
        <v>7.46</v>
      </c>
      <c r="T600" s="108"/>
      <c r="U600" s="108">
        <v>7.46</v>
      </c>
      <c r="V600" s="108"/>
      <c r="W600" s="108"/>
      <c r="X600" s="108">
        <v>7.46</v>
      </c>
      <c r="Y600" s="114">
        <v>0</v>
      </c>
      <c r="Z600" s="114">
        <v>0</v>
      </c>
      <c r="AA600" s="108" t="s">
        <v>564</v>
      </c>
      <c r="AB600" s="98" t="s">
        <v>69</v>
      </c>
      <c r="AC600" s="98">
        <v>2012</v>
      </c>
      <c r="AE600" s="109"/>
      <c r="AG600" s="108" t="s">
        <v>554</v>
      </c>
      <c r="AH600" s="108"/>
      <c r="AI600" s="98" t="s">
        <v>1990</v>
      </c>
      <c r="AJ600" s="98" t="s">
        <v>1990</v>
      </c>
      <c r="AK600" s="110" t="s">
        <v>1994</v>
      </c>
      <c r="AL600" s="98" t="s">
        <v>2385</v>
      </c>
    </row>
    <row r="601" spans="1:38" ht="30" customHeight="1">
      <c r="A601" s="98" t="s">
        <v>1989</v>
      </c>
      <c r="B601" s="98" t="s">
        <v>1990</v>
      </c>
      <c r="C601" s="98" t="s">
        <v>2008</v>
      </c>
      <c r="D601" s="98" t="s">
        <v>2043</v>
      </c>
      <c r="E601" s="98" t="s">
        <v>2044</v>
      </c>
      <c r="F601" s="98" t="s">
        <v>2290</v>
      </c>
      <c r="G601" s="98" t="s">
        <v>185</v>
      </c>
      <c r="H601" s="98" t="s">
        <v>36</v>
      </c>
      <c r="J601" s="98" t="s">
        <v>36</v>
      </c>
      <c r="K601" s="115">
        <v>41275</v>
      </c>
      <c r="L601" s="115" t="s">
        <v>38</v>
      </c>
      <c r="M601" s="100">
        <v>4</v>
      </c>
      <c r="N601" s="74">
        <f t="shared" si="19"/>
        <v>4</v>
      </c>
      <c r="O601" s="115">
        <v>41639</v>
      </c>
      <c r="P601" s="107" t="s">
        <v>48</v>
      </c>
      <c r="Q601" s="100">
        <f>IF(P601="",1,(VLOOKUP(P601,LOOKUP!$A$16:$B$21,2,FALSE)))</f>
        <v>4</v>
      </c>
      <c r="R601" s="74">
        <f t="shared" si="20"/>
        <v>4</v>
      </c>
      <c r="S601" s="108">
        <v>0</v>
      </c>
      <c r="T601" s="108"/>
      <c r="U601" s="108">
        <v>0</v>
      </c>
      <c r="V601" s="108"/>
      <c r="W601" s="108"/>
      <c r="X601" s="108">
        <v>0</v>
      </c>
      <c r="Y601" s="114">
        <v>0</v>
      </c>
      <c r="Z601" s="114">
        <v>0</v>
      </c>
      <c r="AA601" s="108" t="s">
        <v>564</v>
      </c>
      <c r="AB601" s="98" t="s">
        <v>219</v>
      </c>
      <c r="AC601" s="98">
        <v>2012</v>
      </c>
      <c r="AE601" s="109"/>
      <c r="AG601" s="108" t="s">
        <v>554</v>
      </c>
      <c r="AH601" s="108"/>
      <c r="AI601" s="98" t="s">
        <v>1990</v>
      </c>
      <c r="AJ601" s="98" t="s">
        <v>1990</v>
      </c>
      <c r="AK601" s="110" t="s">
        <v>1994</v>
      </c>
      <c r="AL601" s="98" t="s">
        <v>2385</v>
      </c>
    </row>
    <row r="602" spans="1:38" ht="30" customHeight="1">
      <c r="A602" s="98" t="s">
        <v>1989</v>
      </c>
      <c r="B602" s="98" t="s">
        <v>1990</v>
      </c>
      <c r="C602" s="98" t="s">
        <v>2008</v>
      </c>
      <c r="D602" s="98" t="s">
        <v>2045</v>
      </c>
      <c r="E602" s="98" t="s">
        <v>2027</v>
      </c>
      <c r="F602" s="98" t="s">
        <v>2279</v>
      </c>
      <c r="G602" s="98" t="s">
        <v>185</v>
      </c>
      <c r="H602" s="98" t="s">
        <v>36</v>
      </c>
      <c r="J602" s="98" t="s">
        <v>36</v>
      </c>
      <c r="K602" s="115">
        <v>41640</v>
      </c>
      <c r="L602" s="115" t="s">
        <v>38</v>
      </c>
      <c r="M602" s="100">
        <v>4</v>
      </c>
      <c r="N602" s="74">
        <f t="shared" si="19"/>
        <v>4</v>
      </c>
      <c r="O602" s="115">
        <v>42004</v>
      </c>
      <c r="P602" s="107" t="s">
        <v>48</v>
      </c>
      <c r="Q602" s="100">
        <f>IF(P602="",1,(VLOOKUP(P602,LOOKUP!$A$16:$B$21,2,FALSE)))</f>
        <v>4</v>
      </c>
      <c r="R602" s="74">
        <f t="shared" si="20"/>
        <v>4</v>
      </c>
      <c r="S602" s="108">
        <v>7.3449999999999998</v>
      </c>
      <c r="T602" s="108"/>
      <c r="U602" s="108">
        <v>7.3449999999999998</v>
      </c>
      <c r="V602" s="108"/>
      <c r="W602" s="108"/>
      <c r="X602" s="108">
        <v>7.3449999999999998</v>
      </c>
      <c r="Y602" s="114">
        <v>0</v>
      </c>
      <c r="Z602" s="114">
        <v>0</v>
      </c>
      <c r="AA602" s="108" t="s">
        <v>564</v>
      </c>
      <c r="AB602" s="98" t="s">
        <v>219</v>
      </c>
      <c r="AC602" s="98">
        <v>2012</v>
      </c>
      <c r="AE602" s="109"/>
      <c r="AG602" s="108" t="s">
        <v>554</v>
      </c>
      <c r="AH602" s="108"/>
      <c r="AI602" s="98" t="s">
        <v>1990</v>
      </c>
      <c r="AJ602" s="98" t="s">
        <v>1990</v>
      </c>
      <c r="AK602" s="110" t="s">
        <v>1994</v>
      </c>
      <c r="AL602" s="98" t="s">
        <v>2385</v>
      </c>
    </row>
    <row r="603" spans="1:38" ht="30" customHeight="1">
      <c r="A603" s="98" t="s">
        <v>1989</v>
      </c>
      <c r="B603" s="98" t="s">
        <v>1990</v>
      </c>
      <c r="C603" s="98" t="s">
        <v>2008</v>
      </c>
      <c r="D603" s="98" t="s">
        <v>2046</v>
      </c>
      <c r="E603" s="98" t="s">
        <v>2047</v>
      </c>
      <c r="F603" s="98" t="s">
        <v>2291</v>
      </c>
      <c r="G603" s="98" t="s">
        <v>176</v>
      </c>
      <c r="H603" s="98" t="s">
        <v>36</v>
      </c>
      <c r="J603" s="98" t="s">
        <v>36</v>
      </c>
      <c r="K603" s="115">
        <v>41275</v>
      </c>
      <c r="L603" s="115" t="s">
        <v>38</v>
      </c>
      <c r="M603" s="100">
        <v>4</v>
      </c>
      <c r="N603" s="74">
        <f t="shared" si="19"/>
        <v>4</v>
      </c>
      <c r="O603" s="115">
        <v>42004</v>
      </c>
      <c r="P603" s="107" t="s">
        <v>48</v>
      </c>
      <c r="Q603" s="100">
        <f>IF(P603="",1,(VLOOKUP(P603,LOOKUP!$A$16:$B$21,2,FALSE)))</f>
        <v>4</v>
      </c>
      <c r="R603" s="74">
        <f t="shared" si="20"/>
        <v>4</v>
      </c>
      <c r="S603" s="108">
        <v>5.73</v>
      </c>
      <c r="T603" s="108"/>
      <c r="U603" s="108">
        <v>5.73</v>
      </c>
      <c r="V603" s="108"/>
      <c r="W603" s="108"/>
      <c r="X603" s="108">
        <v>5.73</v>
      </c>
      <c r="Y603" s="114">
        <v>0</v>
      </c>
      <c r="Z603" s="114">
        <v>0</v>
      </c>
      <c r="AA603" s="108" t="s">
        <v>564</v>
      </c>
      <c r="AB603" s="98" t="s">
        <v>219</v>
      </c>
      <c r="AC603" s="98">
        <v>2013</v>
      </c>
      <c r="AE603" s="109"/>
      <c r="AG603" s="108" t="s">
        <v>554</v>
      </c>
      <c r="AH603" s="108"/>
      <c r="AI603" s="98" t="s">
        <v>1990</v>
      </c>
      <c r="AJ603" s="98" t="s">
        <v>1990</v>
      </c>
      <c r="AK603" s="110" t="s">
        <v>1994</v>
      </c>
      <c r="AL603" s="98" t="s">
        <v>2385</v>
      </c>
    </row>
    <row r="604" spans="1:38" ht="30" customHeight="1">
      <c r="A604" s="98" t="s">
        <v>1989</v>
      </c>
      <c r="B604" s="98" t="s">
        <v>1990</v>
      </c>
      <c r="C604" s="98" t="s">
        <v>2008</v>
      </c>
      <c r="D604" s="98" t="s">
        <v>2048</v>
      </c>
      <c r="E604" s="98" t="s">
        <v>2049</v>
      </c>
      <c r="F604" s="98" t="s">
        <v>557</v>
      </c>
      <c r="G604" s="98" t="s">
        <v>185</v>
      </c>
      <c r="H604" s="98" t="s">
        <v>36</v>
      </c>
      <c r="J604" s="98" t="s">
        <v>36</v>
      </c>
      <c r="K604" s="115">
        <v>41275</v>
      </c>
      <c r="L604" s="115" t="s">
        <v>41</v>
      </c>
      <c r="M604" s="100">
        <v>4</v>
      </c>
      <c r="N604" s="74">
        <f t="shared" si="19"/>
        <v>4</v>
      </c>
      <c r="O604" s="115">
        <v>42004</v>
      </c>
      <c r="P604" s="107" t="s">
        <v>48</v>
      </c>
      <c r="Q604" s="100">
        <f>IF(P604="",1,(VLOOKUP(P604,LOOKUP!$A$16:$B$21,2,FALSE)))</f>
        <v>4</v>
      </c>
      <c r="R604" s="74">
        <f t="shared" si="20"/>
        <v>4</v>
      </c>
      <c r="S604" s="108">
        <v>1.3760000000000001</v>
      </c>
      <c r="T604" s="108"/>
      <c r="U604" s="108">
        <v>1.3760000000000001</v>
      </c>
      <c r="V604" s="108"/>
      <c r="W604" s="108"/>
      <c r="X604" s="108">
        <v>1.3760000000000001</v>
      </c>
      <c r="Y604" s="114">
        <v>0</v>
      </c>
      <c r="Z604" s="114">
        <v>0</v>
      </c>
      <c r="AA604" s="108" t="s">
        <v>79</v>
      </c>
      <c r="AB604" s="98" t="s">
        <v>69</v>
      </c>
      <c r="AC604" s="98">
        <v>2012</v>
      </c>
      <c r="AE604" s="109"/>
      <c r="AG604" s="108" t="s">
        <v>554</v>
      </c>
      <c r="AH604" s="108"/>
      <c r="AI604" s="98" t="s">
        <v>1990</v>
      </c>
      <c r="AJ604" s="98" t="s">
        <v>1990</v>
      </c>
      <c r="AK604" s="110" t="s">
        <v>1994</v>
      </c>
      <c r="AL604" s="98" t="s">
        <v>2385</v>
      </c>
    </row>
    <row r="605" spans="1:38" ht="30" customHeight="1">
      <c r="A605" s="98" t="s">
        <v>1989</v>
      </c>
      <c r="B605" s="98" t="s">
        <v>1990</v>
      </c>
      <c r="C605" s="98" t="s">
        <v>2008</v>
      </c>
      <c r="D605" s="98" t="s">
        <v>2050</v>
      </c>
      <c r="E605" s="98" t="s">
        <v>2051</v>
      </c>
      <c r="F605" s="98" t="s">
        <v>557</v>
      </c>
      <c r="G605" s="98" t="s">
        <v>185</v>
      </c>
      <c r="H605" s="98" t="s">
        <v>36</v>
      </c>
      <c r="J605" s="98" t="s">
        <v>36</v>
      </c>
      <c r="K605" s="115">
        <v>41275</v>
      </c>
      <c r="L605" s="115" t="s">
        <v>41</v>
      </c>
      <c r="M605" s="100">
        <v>4</v>
      </c>
      <c r="N605" s="74">
        <f t="shared" si="19"/>
        <v>4</v>
      </c>
      <c r="O605" s="115">
        <v>42004</v>
      </c>
      <c r="P605" s="107" t="s">
        <v>48</v>
      </c>
      <c r="Q605" s="100">
        <f>IF(P605="",1,(VLOOKUP(P605,LOOKUP!$A$16:$B$21,2,FALSE)))</f>
        <v>4</v>
      </c>
      <c r="R605" s="74">
        <f t="shared" si="20"/>
        <v>4</v>
      </c>
      <c r="S605" s="108">
        <v>3.319</v>
      </c>
      <c r="T605" s="108"/>
      <c r="U605" s="108">
        <v>3.319</v>
      </c>
      <c r="V605" s="108"/>
      <c r="W605" s="108"/>
      <c r="X605" s="108">
        <v>3.319</v>
      </c>
      <c r="Y605" s="114">
        <v>0</v>
      </c>
      <c r="Z605" s="114">
        <v>0</v>
      </c>
      <c r="AA605" s="108" t="s">
        <v>79</v>
      </c>
      <c r="AB605" s="98" t="s">
        <v>69</v>
      </c>
      <c r="AC605" s="98">
        <v>2012</v>
      </c>
      <c r="AE605" s="109"/>
      <c r="AG605" s="108" t="s">
        <v>554</v>
      </c>
      <c r="AH605" s="108"/>
      <c r="AI605" s="98" t="s">
        <v>1990</v>
      </c>
      <c r="AJ605" s="98" t="s">
        <v>1990</v>
      </c>
      <c r="AK605" s="110" t="s">
        <v>1994</v>
      </c>
      <c r="AL605" s="98" t="s">
        <v>2385</v>
      </c>
    </row>
    <row r="606" spans="1:38" ht="30" customHeight="1">
      <c r="A606" s="98" t="s">
        <v>1989</v>
      </c>
      <c r="B606" s="98" t="s">
        <v>1990</v>
      </c>
      <c r="C606" s="98" t="s">
        <v>2008</v>
      </c>
      <c r="D606" s="98" t="s">
        <v>2052</v>
      </c>
      <c r="E606" s="98" t="s">
        <v>2053</v>
      </c>
      <c r="F606" s="98" t="s">
        <v>557</v>
      </c>
      <c r="G606" s="98" t="s">
        <v>185</v>
      </c>
      <c r="H606" s="98" t="s">
        <v>36</v>
      </c>
      <c r="J606" s="98" t="s">
        <v>36</v>
      </c>
      <c r="K606" s="115">
        <v>41275</v>
      </c>
      <c r="L606" s="115" t="s">
        <v>38</v>
      </c>
      <c r="M606" s="100">
        <v>4</v>
      </c>
      <c r="N606" s="74">
        <f t="shared" si="19"/>
        <v>4</v>
      </c>
      <c r="O606" s="115">
        <v>42004</v>
      </c>
      <c r="P606" s="107" t="s">
        <v>48</v>
      </c>
      <c r="Q606" s="100">
        <f>IF(P606="",1,(VLOOKUP(P606,LOOKUP!$A$16:$B$21,2,FALSE)))</f>
        <v>4</v>
      </c>
      <c r="R606" s="74">
        <f t="shared" si="20"/>
        <v>4</v>
      </c>
      <c r="S606" s="108">
        <v>1.2949999999999999</v>
      </c>
      <c r="T606" s="108"/>
      <c r="U606" s="108">
        <v>1.2949999999999999</v>
      </c>
      <c r="V606" s="108"/>
      <c r="W606" s="108"/>
      <c r="X606" s="108">
        <v>1.2949999999999999</v>
      </c>
      <c r="Y606" s="114">
        <v>0</v>
      </c>
      <c r="Z606" s="114">
        <v>0</v>
      </c>
      <c r="AA606" s="108" t="s">
        <v>564</v>
      </c>
      <c r="AB606" s="98" t="s">
        <v>219</v>
      </c>
      <c r="AC606" s="98">
        <v>2012</v>
      </c>
      <c r="AE606" s="109"/>
      <c r="AG606" s="108" t="s">
        <v>554</v>
      </c>
      <c r="AH606" s="108"/>
      <c r="AI606" s="98" t="s">
        <v>1990</v>
      </c>
      <c r="AJ606" s="98" t="s">
        <v>1990</v>
      </c>
      <c r="AK606" s="110" t="s">
        <v>1994</v>
      </c>
      <c r="AL606" s="98" t="s">
        <v>2385</v>
      </c>
    </row>
    <row r="607" spans="1:38" ht="30" customHeight="1">
      <c r="A607" s="98" t="s">
        <v>1989</v>
      </c>
      <c r="B607" s="98" t="s">
        <v>1990</v>
      </c>
      <c r="C607" s="98" t="s">
        <v>2008</v>
      </c>
      <c r="D607" s="98" t="s">
        <v>2054</v>
      </c>
      <c r="E607" s="98" t="s">
        <v>2055</v>
      </c>
      <c r="F607" s="98" t="s">
        <v>555</v>
      </c>
      <c r="G607" s="98" t="s">
        <v>183</v>
      </c>
      <c r="H607" s="98" t="s">
        <v>36</v>
      </c>
      <c r="J607" s="98" t="s">
        <v>36</v>
      </c>
      <c r="K607" s="115">
        <v>41275</v>
      </c>
      <c r="L607" s="115" t="s">
        <v>41</v>
      </c>
      <c r="M607" s="100">
        <v>4</v>
      </c>
      <c r="N607" s="74">
        <f t="shared" si="19"/>
        <v>4</v>
      </c>
      <c r="O607" s="115">
        <v>42004</v>
      </c>
      <c r="P607" s="107" t="s">
        <v>48</v>
      </c>
      <c r="Q607" s="100">
        <f>IF(P607="",1,(VLOOKUP(P607,LOOKUP!$A$16:$B$21,2,FALSE)))</f>
        <v>4</v>
      </c>
      <c r="R607" s="74">
        <f t="shared" si="20"/>
        <v>4</v>
      </c>
      <c r="S607" s="108">
        <v>2.2970000000000002</v>
      </c>
      <c r="T607" s="108"/>
      <c r="U607" s="108">
        <v>2.2970000000000002</v>
      </c>
      <c r="V607" s="108"/>
      <c r="W607" s="108"/>
      <c r="X607" s="108">
        <v>2.2970000000000002</v>
      </c>
      <c r="Y607" s="114">
        <v>0</v>
      </c>
      <c r="Z607" s="114">
        <v>0</v>
      </c>
      <c r="AA607" s="108" t="s">
        <v>79</v>
      </c>
      <c r="AB607" s="98" t="s">
        <v>69</v>
      </c>
      <c r="AC607" s="98">
        <v>2012</v>
      </c>
      <c r="AE607" s="109"/>
      <c r="AG607" s="108" t="s">
        <v>554</v>
      </c>
      <c r="AH607" s="108"/>
      <c r="AI607" s="98" t="s">
        <v>1990</v>
      </c>
      <c r="AJ607" s="98" t="s">
        <v>1990</v>
      </c>
      <c r="AK607" s="110" t="s">
        <v>1994</v>
      </c>
      <c r="AL607" s="98" t="s">
        <v>2385</v>
      </c>
    </row>
    <row r="608" spans="1:38" ht="30" customHeight="1">
      <c r="A608" s="98" t="s">
        <v>1989</v>
      </c>
      <c r="B608" s="98" t="s">
        <v>1990</v>
      </c>
      <c r="C608" s="98" t="s">
        <v>2008</v>
      </c>
      <c r="D608" s="98" t="s">
        <v>2056</v>
      </c>
      <c r="E608" s="98" t="s">
        <v>2057</v>
      </c>
      <c r="F608" s="98" t="s">
        <v>487</v>
      </c>
      <c r="G608" s="98" t="s">
        <v>185</v>
      </c>
      <c r="H608" s="98" t="s">
        <v>36</v>
      </c>
      <c r="J608" s="98" t="s">
        <v>36</v>
      </c>
      <c r="K608" s="115">
        <v>40909</v>
      </c>
      <c r="L608" s="115" t="s">
        <v>38</v>
      </c>
      <c r="M608" s="100">
        <v>4</v>
      </c>
      <c r="N608" s="74">
        <f t="shared" si="19"/>
        <v>4</v>
      </c>
      <c r="O608" s="115">
        <v>41639</v>
      </c>
      <c r="P608" s="107" t="s">
        <v>48</v>
      </c>
      <c r="Q608" s="100">
        <f>IF(P608="",1,(VLOOKUP(P608,LOOKUP!$A$16:$B$21,2,FALSE)))</f>
        <v>4</v>
      </c>
      <c r="R608" s="74">
        <f t="shared" si="20"/>
        <v>4</v>
      </c>
      <c r="S608" s="108">
        <v>4.4119999999999999</v>
      </c>
      <c r="T608" s="108"/>
      <c r="U608" s="108">
        <v>4.4119999999999999</v>
      </c>
      <c r="V608" s="108"/>
      <c r="W608" s="108"/>
      <c r="X608" s="108">
        <v>4.4119999999999999</v>
      </c>
      <c r="Y608" s="114">
        <v>0</v>
      </c>
      <c r="Z608" s="114">
        <v>0</v>
      </c>
      <c r="AA608" s="108" t="s">
        <v>564</v>
      </c>
      <c r="AB608" s="98" t="s">
        <v>219</v>
      </c>
      <c r="AC608" s="98">
        <v>2011</v>
      </c>
      <c r="AE608" s="109"/>
      <c r="AG608" s="108" t="s">
        <v>554</v>
      </c>
      <c r="AH608" s="108"/>
      <c r="AI608" s="98" t="s">
        <v>1990</v>
      </c>
      <c r="AJ608" s="98" t="s">
        <v>1990</v>
      </c>
      <c r="AK608" s="110" t="s">
        <v>1994</v>
      </c>
      <c r="AL608" s="98" t="s">
        <v>2385</v>
      </c>
    </row>
    <row r="609" spans="1:38" ht="30" customHeight="1">
      <c r="A609" s="98" t="s">
        <v>1989</v>
      </c>
      <c r="B609" s="98" t="s">
        <v>1990</v>
      </c>
      <c r="C609" s="98" t="s">
        <v>2008</v>
      </c>
      <c r="D609" s="98" t="s">
        <v>2058</v>
      </c>
      <c r="E609" s="98" t="s">
        <v>2059</v>
      </c>
      <c r="F609" s="98" t="s">
        <v>2292</v>
      </c>
      <c r="G609" s="98" t="s">
        <v>208</v>
      </c>
      <c r="H609" s="98" t="s">
        <v>36</v>
      </c>
      <c r="J609" s="98" t="s">
        <v>36</v>
      </c>
      <c r="K609" s="115">
        <v>41640</v>
      </c>
      <c r="L609" s="115" t="s">
        <v>41</v>
      </c>
      <c r="M609" s="100">
        <v>4</v>
      </c>
      <c r="N609" s="74">
        <f t="shared" si="19"/>
        <v>4</v>
      </c>
      <c r="O609" s="115">
        <v>42369</v>
      </c>
      <c r="P609" s="107" t="s">
        <v>48</v>
      </c>
      <c r="Q609" s="100">
        <f>IF(P609="",1,(VLOOKUP(P609,LOOKUP!$A$16:$B$21,2,FALSE)))</f>
        <v>4</v>
      </c>
      <c r="R609" s="74">
        <f t="shared" si="20"/>
        <v>4</v>
      </c>
      <c r="S609" s="108">
        <v>6.141</v>
      </c>
      <c r="T609" s="108"/>
      <c r="U609" s="108">
        <v>6.141</v>
      </c>
      <c r="V609" s="108"/>
      <c r="W609" s="108"/>
      <c r="X609" s="108">
        <v>6.141</v>
      </c>
      <c r="Y609" s="114">
        <v>0</v>
      </c>
      <c r="Z609" s="114">
        <v>0</v>
      </c>
      <c r="AA609" s="108" t="s">
        <v>79</v>
      </c>
      <c r="AB609" s="98" t="s">
        <v>69</v>
      </c>
      <c r="AC609" s="98">
        <v>2012</v>
      </c>
      <c r="AE609" s="109"/>
      <c r="AG609" s="108" t="s">
        <v>554</v>
      </c>
      <c r="AH609" s="108"/>
      <c r="AI609" s="98" t="s">
        <v>1990</v>
      </c>
      <c r="AJ609" s="98" t="s">
        <v>1990</v>
      </c>
      <c r="AK609" s="110" t="s">
        <v>1994</v>
      </c>
      <c r="AL609" s="98" t="s">
        <v>2385</v>
      </c>
    </row>
    <row r="610" spans="1:38" ht="30" customHeight="1">
      <c r="A610" s="98" t="s">
        <v>1989</v>
      </c>
      <c r="B610" s="98" t="s">
        <v>1990</v>
      </c>
      <c r="C610" s="98" t="s">
        <v>2008</v>
      </c>
      <c r="D610" s="98" t="s">
        <v>2060</v>
      </c>
      <c r="E610" s="98" t="s">
        <v>2061</v>
      </c>
      <c r="F610" s="98" t="s">
        <v>555</v>
      </c>
      <c r="G610" s="98" t="s">
        <v>183</v>
      </c>
      <c r="H610" s="98" t="s">
        <v>36</v>
      </c>
      <c r="J610" s="98" t="s">
        <v>36</v>
      </c>
      <c r="K610" s="115">
        <v>41275</v>
      </c>
      <c r="L610" s="115" t="s">
        <v>41</v>
      </c>
      <c r="M610" s="100">
        <v>4</v>
      </c>
      <c r="N610" s="74">
        <f t="shared" si="19"/>
        <v>4</v>
      </c>
      <c r="O610" s="115">
        <v>42735</v>
      </c>
      <c r="P610" s="107" t="s">
        <v>48</v>
      </c>
      <c r="Q610" s="100">
        <f>IF(P610="",1,(VLOOKUP(P610,LOOKUP!$A$16:$B$21,2,FALSE)))</f>
        <v>4</v>
      </c>
      <c r="R610" s="74">
        <f t="shared" si="20"/>
        <v>4</v>
      </c>
      <c r="S610" s="108">
        <v>0</v>
      </c>
      <c r="T610" s="108"/>
      <c r="U610" s="108">
        <v>0</v>
      </c>
      <c r="V610" s="108"/>
      <c r="W610" s="108"/>
      <c r="X610" s="108">
        <v>0</v>
      </c>
      <c r="Y610" s="114">
        <v>0</v>
      </c>
      <c r="Z610" s="114">
        <v>0</v>
      </c>
      <c r="AA610" s="108" t="s">
        <v>79</v>
      </c>
      <c r="AB610" s="98" t="s">
        <v>69</v>
      </c>
      <c r="AC610" s="98">
        <v>2012</v>
      </c>
      <c r="AE610" s="109"/>
      <c r="AG610" s="108" t="s">
        <v>554</v>
      </c>
      <c r="AH610" s="108"/>
      <c r="AI610" s="98" t="s">
        <v>1990</v>
      </c>
      <c r="AJ610" s="98" t="s">
        <v>1990</v>
      </c>
      <c r="AK610" s="110" t="s">
        <v>1994</v>
      </c>
      <c r="AL610" s="98" t="s">
        <v>2385</v>
      </c>
    </row>
    <row r="611" spans="1:38" ht="30" customHeight="1">
      <c r="A611" s="98" t="s">
        <v>1989</v>
      </c>
      <c r="B611" s="98" t="s">
        <v>1990</v>
      </c>
      <c r="C611" s="98" t="s">
        <v>2008</v>
      </c>
      <c r="D611" s="98" t="s">
        <v>2062</v>
      </c>
      <c r="E611" s="98" t="s">
        <v>2063</v>
      </c>
      <c r="F611" s="98" t="s">
        <v>464</v>
      </c>
      <c r="G611" s="98" t="s">
        <v>208</v>
      </c>
      <c r="H611" s="98" t="s">
        <v>36</v>
      </c>
      <c r="J611" s="98" t="s">
        <v>36</v>
      </c>
      <c r="K611" s="115">
        <v>41640</v>
      </c>
      <c r="L611" s="115" t="s">
        <v>41</v>
      </c>
      <c r="M611" s="100">
        <v>4</v>
      </c>
      <c r="N611" s="74">
        <f t="shared" si="19"/>
        <v>4</v>
      </c>
      <c r="O611" s="115">
        <v>42735</v>
      </c>
      <c r="P611" s="107" t="s">
        <v>48</v>
      </c>
      <c r="Q611" s="100">
        <f>IF(P611="",1,(VLOOKUP(P611,LOOKUP!$A$16:$B$21,2,FALSE)))</f>
        <v>4</v>
      </c>
      <c r="R611" s="74">
        <f t="shared" si="20"/>
        <v>4</v>
      </c>
      <c r="S611" s="108">
        <v>0</v>
      </c>
      <c r="T611" s="108"/>
      <c r="U611" s="108">
        <v>0</v>
      </c>
      <c r="V611" s="108"/>
      <c r="W611" s="108"/>
      <c r="X611" s="108">
        <v>0</v>
      </c>
      <c r="Y611" s="114">
        <v>0</v>
      </c>
      <c r="Z611" s="114">
        <v>0</v>
      </c>
      <c r="AA611" s="108" t="s">
        <v>564</v>
      </c>
      <c r="AB611" s="98" t="s">
        <v>69</v>
      </c>
      <c r="AC611" s="98">
        <v>2013</v>
      </c>
      <c r="AE611" s="109"/>
      <c r="AG611" s="108" t="s">
        <v>554</v>
      </c>
      <c r="AH611" s="108"/>
      <c r="AI611" s="98" t="s">
        <v>1990</v>
      </c>
      <c r="AJ611" s="98" t="s">
        <v>1990</v>
      </c>
      <c r="AK611" s="110" t="s">
        <v>1994</v>
      </c>
      <c r="AL611" s="98" t="s">
        <v>2385</v>
      </c>
    </row>
    <row r="612" spans="1:38" ht="30" customHeight="1">
      <c r="A612" s="98" t="s">
        <v>1989</v>
      </c>
      <c r="B612" s="98" t="s">
        <v>1990</v>
      </c>
      <c r="C612" s="98" t="s">
        <v>2008</v>
      </c>
      <c r="D612" s="98" t="s">
        <v>2064</v>
      </c>
      <c r="E612" s="98" t="s">
        <v>2065</v>
      </c>
      <c r="F612" s="98" t="s">
        <v>2293</v>
      </c>
      <c r="G612" s="98" t="s">
        <v>180</v>
      </c>
      <c r="H612" s="98" t="s">
        <v>36</v>
      </c>
      <c r="J612" s="98" t="s">
        <v>36</v>
      </c>
      <c r="K612" s="115">
        <v>41275</v>
      </c>
      <c r="L612" s="115" t="s">
        <v>41</v>
      </c>
      <c r="M612" s="100">
        <v>4</v>
      </c>
      <c r="N612" s="74">
        <f t="shared" si="19"/>
        <v>4</v>
      </c>
      <c r="O612" s="115">
        <v>42004</v>
      </c>
      <c r="P612" s="107" t="s">
        <v>48</v>
      </c>
      <c r="Q612" s="100">
        <f>IF(P612="",1,(VLOOKUP(P612,LOOKUP!$A$16:$B$21,2,FALSE)))</f>
        <v>4</v>
      </c>
      <c r="R612" s="74">
        <f t="shared" si="20"/>
        <v>4</v>
      </c>
      <c r="S612" s="108">
        <v>6.5680000000000005</v>
      </c>
      <c r="T612" s="108"/>
      <c r="U612" s="108">
        <v>6.5680000000000005</v>
      </c>
      <c r="V612" s="108"/>
      <c r="W612" s="108"/>
      <c r="X612" s="108">
        <v>6.5680000000000005</v>
      </c>
      <c r="Y612" s="114">
        <v>0</v>
      </c>
      <c r="Z612" s="114">
        <v>0</v>
      </c>
      <c r="AA612" s="108" t="s">
        <v>79</v>
      </c>
      <c r="AB612" s="98" t="s">
        <v>69</v>
      </c>
      <c r="AC612" s="98">
        <v>2012</v>
      </c>
      <c r="AE612" s="109"/>
      <c r="AG612" s="108" t="s">
        <v>554</v>
      </c>
      <c r="AH612" s="108"/>
      <c r="AI612" s="98" t="s">
        <v>1990</v>
      </c>
      <c r="AJ612" s="98" t="s">
        <v>1990</v>
      </c>
      <c r="AK612" s="110" t="s">
        <v>1994</v>
      </c>
      <c r="AL612" s="98" t="s">
        <v>2385</v>
      </c>
    </row>
    <row r="613" spans="1:38" ht="30" customHeight="1">
      <c r="A613" s="98" t="s">
        <v>1989</v>
      </c>
      <c r="B613" s="98" t="s">
        <v>1990</v>
      </c>
      <c r="C613" s="98" t="s">
        <v>2008</v>
      </c>
      <c r="D613" s="98" t="s">
        <v>2066</v>
      </c>
      <c r="E613" s="98" t="s">
        <v>2067</v>
      </c>
      <c r="F613" s="98" t="s">
        <v>558</v>
      </c>
      <c r="G613" s="98" t="s">
        <v>183</v>
      </c>
      <c r="H613" s="98" t="s">
        <v>36</v>
      </c>
      <c r="J613" s="98" t="s">
        <v>36</v>
      </c>
      <c r="K613" s="115">
        <v>41640</v>
      </c>
      <c r="L613" s="115" t="s">
        <v>41</v>
      </c>
      <c r="M613" s="100">
        <v>4</v>
      </c>
      <c r="N613" s="74">
        <f t="shared" si="19"/>
        <v>4</v>
      </c>
      <c r="O613" s="115">
        <v>42735</v>
      </c>
      <c r="P613" s="107" t="s">
        <v>48</v>
      </c>
      <c r="Q613" s="100">
        <f>IF(P613="",1,(VLOOKUP(P613,LOOKUP!$A$16:$B$21,2,FALSE)))</f>
        <v>4</v>
      </c>
      <c r="R613" s="74">
        <f t="shared" si="20"/>
        <v>4</v>
      </c>
      <c r="S613" s="108">
        <v>2.8029999999999999</v>
      </c>
      <c r="T613" s="108"/>
      <c r="U613" s="108">
        <v>2.8029999999999999</v>
      </c>
      <c r="V613" s="108"/>
      <c r="W613" s="108"/>
      <c r="X613" s="108">
        <v>2.8029999999999999</v>
      </c>
      <c r="Y613" s="114">
        <v>0</v>
      </c>
      <c r="Z613" s="114">
        <v>0</v>
      </c>
      <c r="AA613" s="108" t="s">
        <v>79</v>
      </c>
      <c r="AB613" s="98" t="s">
        <v>69</v>
      </c>
      <c r="AC613" s="98">
        <v>2012</v>
      </c>
      <c r="AE613" s="109"/>
      <c r="AG613" s="108" t="s">
        <v>554</v>
      </c>
      <c r="AH613" s="108"/>
      <c r="AI613" s="98" t="s">
        <v>1990</v>
      </c>
      <c r="AJ613" s="98" t="s">
        <v>1990</v>
      </c>
      <c r="AK613" s="110" t="s">
        <v>1994</v>
      </c>
      <c r="AL613" s="98" t="s">
        <v>2385</v>
      </c>
    </row>
    <row r="614" spans="1:38" ht="30" customHeight="1">
      <c r="A614" s="98" t="s">
        <v>1989</v>
      </c>
      <c r="B614" s="98" t="s">
        <v>1990</v>
      </c>
      <c r="C614" s="98" t="s">
        <v>2008</v>
      </c>
      <c r="D614" s="98" t="s">
        <v>2068</v>
      </c>
      <c r="E614" s="98" t="s">
        <v>2069</v>
      </c>
      <c r="F614" s="98" t="s">
        <v>456</v>
      </c>
      <c r="G614" s="98" t="s">
        <v>173</v>
      </c>
      <c r="H614" s="98" t="s">
        <v>36</v>
      </c>
      <c r="J614" s="98" t="s">
        <v>36</v>
      </c>
      <c r="K614" s="115">
        <v>41275</v>
      </c>
      <c r="L614" s="115" t="s">
        <v>41</v>
      </c>
      <c r="M614" s="100">
        <v>4</v>
      </c>
      <c r="N614" s="74">
        <f t="shared" si="19"/>
        <v>4</v>
      </c>
      <c r="O614" s="115">
        <v>41639</v>
      </c>
      <c r="P614" s="107" t="s">
        <v>48</v>
      </c>
      <c r="Q614" s="100">
        <f>IF(P614="",1,(VLOOKUP(P614,LOOKUP!$A$16:$B$21,2,FALSE)))</f>
        <v>4</v>
      </c>
      <c r="R614" s="74">
        <f t="shared" si="20"/>
        <v>4</v>
      </c>
      <c r="S614" s="108">
        <v>0.5</v>
      </c>
      <c r="T614" s="108"/>
      <c r="U614" s="108">
        <v>0.5</v>
      </c>
      <c r="V614" s="108"/>
      <c r="W614" s="108"/>
      <c r="X614" s="108">
        <v>0.5</v>
      </c>
      <c r="Y614" s="114">
        <v>0</v>
      </c>
      <c r="Z614" s="114">
        <v>0</v>
      </c>
      <c r="AA614" s="108" t="s">
        <v>564</v>
      </c>
      <c r="AB614" s="98" t="s">
        <v>219</v>
      </c>
      <c r="AC614" s="98">
        <v>2013</v>
      </c>
      <c r="AE614" s="109"/>
      <c r="AG614" s="108" t="s">
        <v>554</v>
      </c>
      <c r="AH614" s="108"/>
      <c r="AI614" s="98" t="s">
        <v>1990</v>
      </c>
      <c r="AJ614" s="98" t="s">
        <v>1990</v>
      </c>
      <c r="AK614" s="110" t="s">
        <v>1994</v>
      </c>
      <c r="AL614" s="98" t="s">
        <v>2385</v>
      </c>
    </row>
    <row r="615" spans="1:38" ht="30" customHeight="1">
      <c r="A615" s="98" t="s">
        <v>1989</v>
      </c>
      <c r="B615" s="98" t="s">
        <v>1990</v>
      </c>
      <c r="C615" s="98" t="s">
        <v>2008</v>
      </c>
      <c r="D615" s="98" t="s">
        <v>2070</v>
      </c>
      <c r="E615" s="98" t="s">
        <v>2071</v>
      </c>
      <c r="F615" s="98" t="s">
        <v>448</v>
      </c>
      <c r="G615" s="98" t="s">
        <v>176</v>
      </c>
      <c r="H615" s="98" t="s">
        <v>36</v>
      </c>
      <c r="J615" s="98" t="s">
        <v>36</v>
      </c>
      <c r="K615" s="115">
        <v>41275</v>
      </c>
      <c r="L615" s="115" t="s">
        <v>41</v>
      </c>
      <c r="M615" s="100">
        <v>4</v>
      </c>
      <c r="N615" s="74">
        <f t="shared" si="19"/>
        <v>4</v>
      </c>
      <c r="O615" s="115">
        <v>42369</v>
      </c>
      <c r="P615" s="107" t="s">
        <v>48</v>
      </c>
      <c r="Q615" s="100">
        <f>IF(P615="",1,(VLOOKUP(P615,LOOKUP!$A$16:$B$21,2,FALSE)))</f>
        <v>4</v>
      </c>
      <c r="R615" s="74">
        <f t="shared" si="20"/>
        <v>4</v>
      </c>
      <c r="S615" s="108">
        <v>3.0519999999999996</v>
      </c>
      <c r="T615" s="108"/>
      <c r="U615" s="108">
        <v>3.0519999999999996</v>
      </c>
      <c r="V615" s="108"/>
      <c r="W615" s="108"/>
      <c r="X615" s="108">
        <v>3.0519999999999996</v>
      </c>
      <c r="Y615" s="114">
        <v>0</v>
      </c>
      <c r="Z615" s="114">
        <v>0</v>
      </c>
      <c r="AA615" s="108" t="s">
        <v>79</v>
      </c>
      <c r="AB615" s="98" t="s">
        <v>69</v>
      </c>
      <c r="AC615" s="98">
        <v>2013</v>
      </c>
      <c r="AE615" s="109"/>
      <c r="AG615" s="108" t="s">
        <v>554</v>
      </c>
      <c r="AH615" s="108"/>
      <c r="AI615" s="98" t="s">
        <v>1990</v>
      </c>
      <c r="AJ615" s="98" t="s">
        <v>1990</v>
      </c>
      <c r="AK615" s="110" t="s">
        <v>1994</v>
      </c>
      <c r="AL615" s="98" t="s">
        <v>2385</v>
      </c>
    </row>
    <row r="616" spans="1:38" ht="30" customHeight="1">
      <c r="A616" s="98" t="s">
        <v>1989</v>
      </c>
      <c r="B616" s="98" t="s">
        <v>1990</v>
      </c>
      <c r="C616" s="98" t="s">
        <v>2008</v>
      </c>
      <c r="D616" s="98" t="s">
        <v>555</v>
      </c>
      <c r="E616" s="98" t="s">
        <v>2072</v>
      </c>
      <c r="F616" s="98" t="s">
        <v>555</v>
      </c>
      <c r="G616" s="98" t="s">
        <v>183</v>
      </c>
      <c r="H616" s="98" t="s">
        <v>36</v>
      </c>
      <c r="J616" s="98" t="s">
        <v>36</v>
      </c>
      <c r="K616" s="115">
        <v>41275</v>
      </c>
      <c r="L616" s="115" t="s">
        <v>41</v>
      </c>
      <c r="M616" s="100">
        <v>4</v>
      </c>
      <c r="N616" s="74">
        <f t="shared" si="19"/>
        <v>4</v>
      </c>
      <c r="O616" s="115">
        <v>42735</v>
      </c>
      <c r="P616" s="107" t="s">
        <v>48</v>
      </c>
      <c r="Q616" s="100">
        <f>IF(P616="",1,(VLOOKUP(P616,LOOKUP!$A$16:$B$21,2,FALSE)))</f>
        <v>4</v>
      </c>
      <c r="R616" s="74">
        <f t="shared" si="20"/>
        <v>4</v>
      </c>
      <c r="S616" s="108">
        <v>11</v>
      </c>
      <c r="T616" s="108"/>
      <c r="U616" s="108">
        <v>0.4</v>
      </c>
      <c r="V616" s="108"/>
      <c r="W616" s="108"/>
      <c r="X616" s="108">
        <v>0.4</v>
      </c>
      <c r="Y616" s="114">
        <v>10.6</v>
      </c>
      <c r="Z616" s="114">
        <v>0</v>
      </c>
      <c r="AA616" s="108" t="s">
        <v>79</v>
      </c>
      <c r="AB616" s="98" t="s">
        <v>69</v>
      </c>
      <c r="AC616" s="98">
        <v>2012</v>
      </c>
      <c r="AE616" s="109"/>
      <c r="AG616" s="108" t="s">
        <v>554</v>
      </c>
      <c r="AH616" s="108"/>
      <c r="AI616" s="98" t="s">
        <v>1990</v>
      </c>
      <c r="AJ616" s="98" t="s">
        <v>1990</v>
      </c>
      <c r="AK616" s="110" t="s">
        <v>1994</v>
      </c>
      <c r="AL616" s="98" t="s">
        <v>2385</v>
      </c>
    </row>
    <row r="617" spans="1:38" ht="30" customHeight="1">
      <c r="A617" s="98" t="s">
        <v>1989</v>
      </c>
      <c r="B617" s="98" t="s">
        <v>1990</v>
      </c>
      <c r="C617" s="98" t="s">
        <v>2008</v>
      </c>
      <c r="D617" s="98" t="s">
        <v>2073</v>
      </c>
      <c r="E617" s="98" t="s">
        <v>2074</v>
      </c>
      <c r="F617" s="98" t="s">
        <v>557</v>
      </c>
      <c r="G617" s="98" t="s">
        <v>185</v>
      </c>
      <c r="H617" s="98" t="s">
        <v>36</v>
      </c>
      <c r="J617" s="98" t="s">
        <v>36</v>
      </c>
      <c r="K617" s="115">
        <v>41275</v>
      </c>
      <c r="L617" s="115" t="s">
        <v>38</v>
      </c>
      <c r="M617" s="100">
        <v>4</v>
      </c>
      <c r="N617" s="74">
        <f t="shared" si="19"/>
        <v>4</v>
      </c>
      <c r="O617" s="115">
        <v>41639</v>
      </c>
      <c r="P617" s="107" t="s">
        <v>48</v>
      </c>
      <c r="Q617" s="100">
        <f>IF(P617="",1,(VLOOKUP(P617,LOOKUP!$A$16:$B$21,2,FALSE)))</f>
        <v>4</v>
      </c>
      <c r="R617" s="74">
        <f t="shared" si="20"/>
        <v>4</v>
      </c>
      <c r="S617" s="108">
        <v>0.75</v>
      </c>
      <c r="T617" s="108"/>
      <c r="U617" s="108">
        <v>0.75</v>
      </c>
      <c r="V617" s="108"/>
      <c r="W617" s="108"/>
      <c r="X617" s="108">
        <v>0.75</v>
      </c>
      <c r="Y617" s="114">
        <v>0</v>
      </c>
      <c r="Z617" s="114">
        <v>0</v>
      </c>
      <c r="AA617" s="108" t="s">
        <v>564</v>
      </c>
      <c r="AB617" s="98" t="s">
        <v>219</v>
      </c>
      <c r="AC617" s="98">
        <v>2012</v>
      </c>
      <c r="AE617" s="109"/>
      <c r="AG617" s="108" t="s">
        <v>554</v>
      </c>
      <c r="AH617" s="108"/>
      <c r="AI617" s="98" t="s">
        <v>1990</v>
      </c>
      <c r="AJ617" s="98" t="s">
        <v>1990</v>
      </c>
      <c r="AK617" s="110" t="s">
        <v>1994</v>
      </c>
      <c r="AL617" s="98" t="s">
        <v>2385</v>
      </c>
    </row>
    <row r="618" spans="1:38" ht="30" customHeight="1">
      <c r="A618" s="98" t="s">
        <v>1989</v>
      </c>
      <c r="B618" s="98" t="s">
        <v>1990</v>
      </c>
      <c r="C618" s="98" t="s">
        <v>2008</v>
      </c>
      <c r="D618" s="98" t="s">
        <v>2075</v>
      </c>
      <c r="E618" s="98" t="s">
        <v>2076</v>
      </c>
      <c r="F618" s="98" t="s">
        <v>2282</v>
      </c>
      <c r="G618" s="98" t="s">
        <v>556</v>
      </c>
      <c r="H618" s="98" t="s">
        <v>36</v>
      </c>
      <c r="J618" s="98" t="s">
        <v>36</v>
      </c>
      <c r="K618" s="115">
        <v>41275</v>
      </c>
      <c r="L618" s="115" t="s">
        <v>38</v>
      </c>
      <c r="M618" s="100">
        <v>4</v>
      </c>
      <c r="N618" s="74">
        <f t="shared" si="19"/>
        <v>4</v>
      </c>
      <c r="O618" s="115">
        <v>41639</v>
      </c>
      <c r="P618" s="107" t="s">
        <v>48</v>
      </c>
      <c r="Q618" s="100">
        <f>IF(P618="",1,(VLOOKUP(P618,LOOKUP!$A$16:$B$21,2,FALSE)))</f>
        <v>4</v>
      </c>
      <c r="R618" s="74">
        <f t="shared" si="20"/>
        <v>4</v>
      </c>
      <c r="S618" s="108">
        <v>4.0890000000000004</v>
      </c>
      <c r="T618" s="108"/>
      <c r="U618" s="108">
        <v>4.0890000000000004</v>
      </c>
      <c r="V618" s="108"/>
      <c r="W618" s="108"/>
      <c r="X618" s="108">
        <v>4.0890000000000004</v>
      </c>
      <c r="Y618" s="114">
        <v>0</v>
      </c>
      <c r="Z618" s="114">
        <v>0</v>
      </c>
      <c r="AA618" s="108" t="s">
        <v>564</v>
      </c>
      <c r="AB618" s="98" t="s">
        <v>219</v>
      </c>
      <c r="AC618" s="98">
        <v>2012</v>
      </c>
      <c r="AE618" s="109"/>
      <c r="AG618" s="108" t="s">
        <v>554</v>
      </c>
      <c r="AH618" s="108"/>
      <c r="AI618" s="98" t="s">
        <v>1990</v>
      </c>
      <c r="AJ618" s="98" t="s">
        <v>1990</v>
      </c>
      <c r="AK618" s="110" t="s">
        <v>1994</v>
      </c>
      <c r="AL618" s="98" t="s">
        <v>2385</v>
      </c>
    </row>
    <row r="619" spans="1:38" ht="30" customHeight="1">
      <c r="A619" s="98" t="s">
        <v>1989</v>
      </c>
      <c r="B619" s="98" t="s">
        <v>1990</v>
      </c>
      <c r="C619" s="98" t="s">
        <v>2008</v>
      </c>
      <c r="D619" s="98" t="s">
        <v>2077</v>
      </c>
      <c r="E619" s="98" t="s">
        <v>2078</v>
      </c>
      <c r="F619" s="98" t="s">
        <v>2282</v>
      </c>
      <c r="G619" s="98" t="s">
        <v>556</v>
      </c>
      <c r="H619" s="98" t="s">
        <v>36</v>
      </c>
      <c r="J619" s="98" t="s">
        <v>36</v>
      </c>
      <c r="K619" s="115">
        <v>41275</v>
      </c>
      <c r="L619" s="115" t="s">
        <v>38</v>
      </c>
      <c r="M619" s="100">
        <v>4</v>
      </c>
      <c r="N619" s="74">
        <f t="shared" si="19"/>
        <v>4</v>
      </c>
      <c r="O619" s="115">
        <v>41639</v>
      </c>
      <c r="P619" s="107" t="s">
        <v>48</v>
      </c>
      <c r="Q619" s="100">
        <f>IF(P619="",1,(VLOOKUP(P619,LOOKUP!$A$16:$B$21,2,FALSE)))</f>
        <v>4</v>
      </c>
      <c r="R619" s="74">
        <f t="shared" si="20"/>
        <v>4</v>
      </c>
      <c r="S619" s="108">
        <v>15</v>
      </c>
      <c r="T619" s="108"/>
      <c r="U619" s="108">
        <v>15</v>
      </c>
      <c r="V619" s="108"/>
      <c r="W619" s="108"/>
      <c r="X619" s="108">
        <v>15</v>
      </c>
      <c r="Y619" s="114">
        <v>0</v>
      </c>
      <c r="Z619" s="114">
        <v>0</v>
      </c>
      <c r="AA619" s="108" t="s">
        <v>564</v>
      </c>
      <c r="AB619" s="98" t="s">
        <v>219</v>
      </c>
      <c r="AC619" s="98">
        <v>2012</v>
      </c>
      <c r="AE619" s="109"/>
      <c r="AG619" s="108" t="s">
        <v>554</v>
      </c>
      <c r="AH619" s="108"/>
      <c r="AI619" s="98" t="s">
        <v>1990</v>
      </c>
      <c r="AJ619" s="98" t="s">
        <v>1990</v>
      </c>
      <c r="AK619" s="110" t="s">
        <v>1994</v>
      </c>
      <c r="AL619" s="98" t="s">
        <v>2385</v>
      </c>
    </row>
    <row r="620" spans="1:38" ht="30" customHeight="1">
      <c r="A620" s="98" t="s">
        <v>1989</v>
      </c>
      <c r="B620" s="98" t="s">
        <v>1990</v>
      </c>
      <c r="C620" s="98" t="s">
        <v>2008</v>
      </c>
      <c r="D620" s="98" t="s">
        <v>2079</v>
      </c>
      <c r="E620" s="98" t="s">
        <v>2080</v>
      </c>
      <c r="F620" s="98" t="s">
        <v>2282</v>
      </c>
      <c r="G620" s="98" t="s">
        <v>556</v>
      </c>
      <c r="H620" s="98" t="s">
        <v>36</v>
      </c>
      <c r="J620" s="98" t="s">
        <v>36</v>
      </c>
      <c r="K620" s="115">
        <v>41275</v>
      </c>
      <c r="L620" s="115" t="s">
        <v>38</v>
      </c>
      <c r="M620" s="100">
        <v>4</v>
      </c>
      <c r="N620" s="74">
        <f t="shared" si="19"/>
        <v>4</v>
      </c>
      <c r="O620" s="115">
        <v>41639</v>
      </c>
      <c r="P620" s="107" t="s">
        <v>48</v>
      </c>
      <c r="Q620" s="100">
        <f>IF(P620="",1,(VLOOKUP(P620,LOOKUP!$A$16:$B$21,2,FALSE)))</f>
        <v>4</v>
      </c>
      <c r="R620" s="74">
        <f t="shared" si="20"/>
        <v>4</v>
      </c>
      <c r="S620" s="108">
        <v>4.9290000000000003</v>
      </c>
      <c r="T620" s="108"/>
      <c r="U620" s="108">
        <v>4.8140000000000001</v>
      </c>
      <c r="V620" s="108"/>
      <c r="W620" s="108"/>
      <c r="X620" s="108">
        <v>4.8140000000000001</v>
      </c>
      <c r="Y620" s="114">
        <v>0.115</v>
      </c>
      <c r="Z620" s="114">
        <v>0</v>
      </c>
      <c r="AA620" s="108" t="s">
        <v>564</v>
      </c>
      <c r="AB620" s="98" t="s">
        <v>219</v>
      </c>
      <c r="AC620" s="98">
        <v>2012</v>
      </c>
      <c r="AE620" s="109"/>
      <c r="AG620" s="108" t="s">
        <v>554</v>
      </c>
      <c r="AH620" s="108"/>
      <c r="AI620" s="98" t="s">
        <v>1990</v>
      </c>
      <c r="AJ620" s="98" t="s">
        <v>1990</v>
      </c>
      <c r="AK620" s="110" t="s">
        <v>1994</v>
      </c>
      <c r="AL620" s="98" t="s">
        <v>2385</v>
      </c>
    </row>
    <row r="621" spans="1:38" ht="30" customHeight="1">
      <c r="A621" s="98" t="s">
        <v>1989</v>
      </c>
      <c r="B621" s="98" t="s">
        <v>1990</v>
      </c>
      <c r="C621" s="98" t="s">
        <v>2008</v>
      </c>
      <c r="D621" s="98" t="s">
        <v>2081</v>
      </c>
      <c r="E621" s="98" t="s">
        <v>2082</v>
      </c>
      <c r="F621" s="98" t="s">
        <v>2282</v>
      </c>
      <c r="G621" s="98" t="s">
        <v>556</v>
      </c>
      <c r="H621" s="98" t="s">
        <v>36</v>
      </c>
      <c r="J621" s="98" t="s">
        <v>36</v>
      </c>
      <c r="K621" s="115">
        <v>41275</v>
      </c>
      <c r="L621" s="115" t="s">
        <v>38</v>
      </c>
      <c r="M621" s="100">
        <v>4</v>
      </c>
      <c r="N621" s="74">
        <f t="shared" si="19"/>
        <v>4</v>
      </c>
      <c r="O621" s="115">
        <v>41639</v>
      </c>
      <c r="P621" s="107" t="s">
        <v>48</v>
      </c>
      <c r="Q621" s="100">
        <f>IF(P621="",1,(VLOOKUP(P621,LOOKUP!$A$16:$B$21,2,FALSE)))</f>
        <v>4</v>
      </c>
      <c r="R621" s="74">
        <f t="shared" si="20"/>
        <v>4</v>
      </c>
      <c r="S621" s="108">
        <v>7.7240000000000002</v>
      </c>
      <c r="T621" s="108"/>
      <c r="U621" s="108">
        <v>7.5640000000000001</v>
      </c>
      <c r="V621" s="108"/>
      <c r="W621" s="108"/>
      <c r="X621" s="108">
        <v>7.5640000000000001</v>
      </c>
      <c r="Y621" s="114">
        <v>0.16</v>
      </c>
      <c r="Z621" s="114">
        <v>0</v>
      </c>
      <c r="AA621" s="108" t="s">
        <v>564</v>
      </c>
      <c r="AB621" s="98" t="s">
        <v>219</v>
      </c>
      <c r="AC621" s="98">
        <v>2012</v>
      </c>
      <c r="AE621" s="109"/>
      <c r="AG621" s="108" t="s">
        <v>554</v>
      </c>
      <c r="AH621" s="108"/>
      <c r="AI621" s="98" t="s">
        <v>1990</v>
      </c>
      <c r="AJ621" s="98" t="s">
        <v>1990</v>
      </c>
      <c r="AK621" s="110" t="s">
        <v>1994</v>
      </c>
      <c r="AL621" s="98" t="s">
        <v>2385</v>
      </c>
    </row>
    <row r="622" spans="1:38" ht="30" customHeight="1">
      <c r="A622" s="98" t="s">
        <v>1989</v>
      </c>
      <c r="B622" s="98" t="s">
        <v>1990</v>
      </c>
      <c r="C622" s="98" t="s">
        <v>2008</v>
      </c>
      <c r="D622" s="98" t="s">
        <v>2083</v>
      </c>
      <c r="E622" s="98" t="s">
        <v>2084</v>
      </c>
      <c r="F622" s="98" t="s">
        <v>2282</v>
      </c>
      <c r="G622" s="98" t="s">
        <v>556</v>
      </c>
      <c r="H622" s="98" t="s">
        <v>36</v>
      </c>
      <c r="J622" s="98" t="s">
        <v>36</v>
      </c>
      <c r="K622" s="115">
        <v>41275</v>
      </c>
      <c r="L622" s="115" t="s">
        <v>38</v>
      </c>
      <c r="M622" s="100">
        <v>4</v>
      </c>
      <c r="N622" s="74">
        <f t="shared" si="19"/>
        <v>4</v>
      </c>
      <c r="O622" s="115">
        <v>41639</v>
      </c>
      <c r="P622" s="107" t="s">
        <v>48</v>
      </c>
      <c r="Q622" s="100">
        <f>IF(P622="",1,(VLOOKUP(P622,LOOKUP!$A$16:$B$21,2,FALSE)))</f>
        <v>4</v>
      </c>
      <c r="R622" s="74">
        <f t="shared" si="20"/>
        <v>4</v>
      </c>
      <c r="S622" s="108">
        <v>4.7</v>
      </c>
      <c r="T622" s="108"/>
      <c r="U622" s="108">
        <v>4.7</v>
      </c>
      <c r="V622" s="108"/>
      <c r="W622" s="108"/>
      <c r="X622" s="108">
        <v>4.7</v>
      </c>
      <c r="Y622" s="114">
        <v>0</v>
      </c>
      <c r="Z622" s="114">
        <v>0</v>
      </c>
      <c r="AA622" s="108" t="s">
        <v>564</v>
      </c>
      <c r="AB622" s="98" t="s">
        <v>219</v>
      </c>
      <c r="AC622" s="98">
        <v>2012</v>
      </c>
      <c r="AE622" s="109"/>
      <c r="AG622" s="108" t="s">
        <v>554</v>
      </c>
      <c r="AH622" s="108"/>
      <c r="AI622" s="98" t="s">
        <v>1990</v>
      </c>
      <c r="AJ622" s="98" t="s">
        <v>1990</v>
      </c>
      <c r="AK622" s="110" t="s">
        <v>1994</v>
      </c>
      <c r="AL622" s="98" t="s">
        <v>2385</v>
      </c>
    </row>
    <row r="623" spans="1:38" ht="30" customHeight="1">
      <c r="A623" s="98" t="s">
        <v>1989</v>
      </c>
      <c r="B623" s="98" t="s">
        <v>1990</v>
      </c>
      <c r="C623" s="98" t="s">
        <v>2008</v>
      </c>
      <c r="D623" s="98" t="s">
        <v>2085</v>
      </c>
      <c r="E623" s="98" t="s">
        <v>2086</v>
      </c>
      <c r="F623" s="98" t="s">
        <v>557</v>
      </c>
      <c r="G623" s="98" t="s">
        <v>185</v>
      </c>
      <c r="H623" s="98" t="s">
        <v>36</v>
      </c>
      <c r="J623" s="98" t="s">
        <v>36</v>
      </c>
      <c r="K623" s="115">
        <v>42005</v>
      </c>
      <c r="L623" s="115" t="s">
        <v>38</v>
      </c>
      <c r="M623" s="100">
        <v>4</v>
      </c>
      <c r="N623" s="74">
        <f t="shared" si="19"/>
        <v>4</v>
      </c>
      <c r="O623" s="115">
        <v>41639</v>
      </c>
      <c r="P623" s="107" t="s">
        <v>48</v>
      </c>
      <c r="Q623" s="100">
        <f>IF(P623="",1,(VLOOKUP(P623,LOOKUP!$A$16:$B$21,2,FALSE)))</f>
        <v>4</v>
      </c>
      <c r="R623" s="74">
        <f t="shared" si="20"/>
        <v>4</v>
      </c>
      <c r="S623" s="108">
        <v>23.998999999999999</v>
      </c>
      <c r="T623" s="108"/>
      <c r="U623" s="108">
        <v>3.585</v>
      </c>
      <c r="V623" s="108"/>
      <c r="W623" s="108"/>
      <c r="X623" s="108">
        <v>3.585</v>
      </c>
      <c r="Y623" s="114">
        <v>20.413999999999998</v>
      </c>
      <c r="Z623" s="114">
        <v>0</v>
      </c>
      <c r="AA623" s="108" t="s">
        <v>564</v>
      </c>
      <c r="AB623" s="98" t="s">
        <v>219</v>
      </c>
      <c r="AC623" s="98">
        <v>2013</v>
      </c>
      <c r="AE623" s="109"/>
      <c r="AG623" s="108" t="s">
        <v>554</v>
      </c>
      <c r="AH623" s="108"/>
      <c r="AI623" s="98" t="s">
        <v>1990</v>
      </c>
      <c r="AJ623" s="98" t="s">
        <v>1990</v>
      </c>
      <c r="AK623" s="110" t="s">
        <v>1994</v>
      </c>
      <c r="AL623" s="98" t="s">
        <v>2385</v>
      </c>
    </row>
    <row r="624" spans="1:38" ht="30" customHeight="1">
      <c r="A624" s="98" t="s">
        <v>1989</v>
      </c>
      <c r="B624" s="98" t="s">
        <v>1990</v>
      </c>
      <c r="C624" s="98" t="s">
        <v>2008</v>
      </c>
      <c r="D624" s="98" t="s">
        <v>2087</v>
      </c>
      <c r="E624" s="98" t="s">
        <v>2088</v>
      </c>
      <c r="F624" s="98" t="s">
        <v>2282</v>
      </c>
      <c r="G624" s="98" t="s">
        <v>556</v>
      </c>
      <c r="H624" s="98" t="s">
        <v>36</v>
      </c>
      <c r="J624" s="98" t="s">
        <v>36</v>
      </c>
      <c r="K624" s="115">
        <v>41275</v>
      </c>
      <c r="L624" s="115" t="s">
        <v>38</v>
      </c>
      <c r="M624" s="100">
        <v>4</v>
      </c>
      <c r="N624" s="74">
        <f t="shared" si="19"/>
        <v>4</v>
      </c>
      <c r="O624" s="115">
        <v>41639</v>
      </c>
      <c r="P624" s="107" t="s">
        <v>48</v>
      </c>
      <c r="Q624" s="100">
        <f>IF(P624="",1,(VLOOKUP(P624,LOOKUP!$A$16:$B$21,2,FALSE)))</f>
        <v>4</v>
      </c>
      <c r="R624" s="74">
        <f t="shared" si="20"/>
        <v>4</v>
      </c>
      <c r="S624" s="108">
        <v>9.2959999999999994</v>
      </c>
      <c r="T624" s="108"/>
      <c r="U624" s="108">
        <v>9.2959999999999994</v>
      </c>
      <c r="V624" s="108"/>
      <c r="W624" s="108"/>
      <c r="X624" s="108">
        <v>9.2959999999999994</v>
      </c>
      <c r="Y624" s="114">
        <v>0</v>
      </c>
      <c r="Z624" s="114">
        <v>0</v>
      </c>
      <c r="AA624" s="108" t="s">
        <v>564</v>
      </c>
      <c r="AB624" s="98" t="s">
        <v>219</v>
      </c>
      <c r="AC624" s="98">
        <v>2012</v>
      </c>
      <c r="AE624" s="109"/>
      <c r="AG624" s="108" t="s">
        <v>554</v>
      </c>
      <c r="AH624" s="108"/>
      <c r="AI624" s="98" t="s">
        <v>1990</v>
      </c>
      <c r="AJ624" s="98" t="s">
        <v>1990</v>
      </c>
      <c r="AK624" s="110" t="s">
        <v>1994</v>
      </c>
      <c r="AL624" s="98" t="s">
        <v>2385</v>
      </c>
    </row>
    <row r="625" spans="1:38" ht="30" customHeight="1">
      <c r="A625" s="98" t="s">
        <v>1989</v>
      </c>
      <c r="B625" s="98" t="s">
        <v>1990</v>
      </c>
      <c r="C625" s="98" t="s">
        <v>2008</v>
      </c>
      <c r="D625" s="98" t="s">
        <v>2089</v>
      </c>
      <c r="E625" s="98" t="s">
        <v>2090</v>
      </c>
      <c r="F625" s="98" t="s">
        <v>559</v>
      </c>
      <c r="G625" s="98" t="s">
        <v>176</v>
      </c>
      <c r="H625" s="98" t="s">
        <v>36</v>
      </c>
      <c r="J625" s="98" t="s">
        <v>36</v>
      </c>
      <c r="K625" s="115">
        <v>41275</v>
      </c>
      <c r="L625" s="115" t="s">
        <v>177</v>
      </c>
      <c r="M625" s="100">
        <v>3</v>
      </c>
      <c r="N625" s="74">
        <f t="shared" si="19"/>
        <v>3</v>
      </c>
      <c r="O625" s="115">
        <v>42004</v>
      </c>
      <c r="P625" s="107" t="s">
        <v>48</v>
      </c>
      <c r="Q625" s="100">
        <f>IF(P625="",1,(VLOOKUP(P625,LOOKUP!$A$16:$B$21,2,FALSE)))</f>
        <v>4</v>
      </c>
      <c r="R625" s="74">
        <f t="shared" si="20"/>
        <v>4</v>
      </c>
      <c r="S625" s="108">
        <v>7.7</v>
      </c>
      <c r="T625" s="108"/>
      <c r="U625" s="108">
        <v>7.7</v>
      </c>
      <c r="V625" s="108"/>
      <c r="W625" s="108"/>
      <c r="X625" s="108">
        <v>7.7</v>
      </c>
      <c r="Y625" s="114">
        <v>0</v>
      </c>
      <c r="Z625" s="114">
        <v>0</v>
      </c>
      <c r="AA625" s="108" t="s">
        <v>2091</v>
      </c>
      <c r="AB625" s="98" t="s">
        <v>69</v>
      </c>
      <c r="AC625" s="98">
        <v>2012</v>
      </c>
      <c r="AE625" s="109"/>
      <c r="AG625" s="108" t="s">
        <v>554</v>
      </c>
      <c r="AH625" s="108"/>
      <c r="AI625" s="98" t="s">
        <v>1990</v>
      </c>
      <c r="AJ625" s="98" t="s">
        <v>1990</v>
      </c>
      <c r="AK625" s="110" t="s">
        <v>1994</v>
      </c>
      <c r="AL625" s="98" t="s">
        <v>2385</v>
      </c>
    </row>
    <row r="626" spans="1:38" ht="30" customHeight="1">
      <c r="A626" s="98" t="s">
        <v>1989</v>
      </c>
      <c r="B626" s="98" t="s">
        <v>1990</v>
      </c>
      <c r="C626" s="98" t="s">
        <v>2008</v>
      </c>
      <c r="D626" s="98" t="s">
        <v>2092</v>
      </c>
      <c r="E626" s="98" t="s">
        <v>2093</v>
      </c>
      <c r="F626" s="98" t="s">
        <v>2294</v>
      </c>
      <c r="G626" s="98" t="s">
        <v>176</v>
      </c>
      <c r="H626" s="98" t="s">
        <v>36</v>
      </c>
      <c r="J626" s="98" t="s">
        <v>36</v>
      </c>
      <c r="K626" s="115">
        <v>41275</v>
      </c>
      <c r="L626" s="115" t="s">
        <v>41</v>
      </c>
      <c r="M626" s="100">
        <v>4</v>
      </c>
      <c r="N626" s="74">
        <f t="shared" si="19"/>
        <v>4</v>
      </c>
      <c r="O626" s="115">
        <v>42004</v>
      </c>
      <c r="P626" s="107" t="s">
        <v>37</v>
      </c>
      <c r="Q626" s="100">
        <f>IF(P626="",1,(VLOOKUP(P626,LOOKUP!$A$16:$B$21,2,FALSE)))</f>
        <v>2</v>
      </c>
      <c r="R626" s="74">
        <f t="shared" si="20"/>
        <v>2</v>
      </c>
      <c r="S626" s="108">
        <v>4.2</v>
      </c>
      <c r="T626" s="108"/>
      <c r="U626" s="108">
        <v>4.2</v>
      </c>
      <c r="V626" s="108"/>
      <c r="W626" s="108"/>
      <c r="X626" s="108">
        <v>4.2</v>
      </c>
      <c r="Y626" s="114">
        <v>0</v>
      </c>
      <c r="Z626" s="114">
        <v>0</v>
      </c>
      <c r="AA626" s="108" t="s">
        <v>564</v>
      </c>
      <c r="AB626" s="98" t="s">
        <v>69</v>
      </c>
      <c r="AC626" s="98">
        <v>2013</v>
      </c>
      <c r="AE626" s="109"/>
      <c r="AG626" s="108" t="s">
        <v>554</v>
      </c>
      <c r="AH626" s="108"/>
      <c r="AI626" s="98" t="s">
        <v>1990</v>
      </c>
      <c r="AJ626" s="98" t="s">
        <v>1990</v>
      </c>
      <c r="AK626" s="110" t="s">
        <v>1994</v>
      </c>
      <c r="AL626" s="98" t="s">
        <v>2385</v>
      </c>
    </row>
    <row r="627" spans="1:38" ht="30" customHeight="1">
      <c r="A627" s="98" t="s">
        <v>1989</v>
      </c>
      <c r="B627" s="98" t="s">
        <v>1990</v>
      </c>
      <c r="C627" s="98" t="s">
        <v>2008</v>
      </c>
      <c r="D627" s="98" t="s">
        <v>2094</v>
      </c>
      <c r="E627" s="98" t="s">
        <v>2095</v>
      </c>
      <c r="F627" s="98" t="s">
        <v>447</v>
      </c>
      <c r="G627" s="98" t="s">
        <v>208</v>
      </c>
      <c r="H627" s="98" t="s">
        <v>36</v>
      </c>
      <c r="J627" s="98" t="s">
        <v>36</v>
      </c>
      <c r="K627" s="115">
        <v>41275</v>
      </c>
      <c r="L627" s="115" t="s">
        <v>41</v>
      </c>
      <c r="M627" s="100">
        <v>4</v>
      </c>
      <c r="N627" s="74">
        <f t="shared" si="19"/>
        <v>4</v>
      </c>
      <c r="O627" s="115">
        <v>42369</v>
      </c>
      <c r="P627" s="107" t="s">
        <v>37</v>
      </c>
      <c r="Q627" s="100">
        <f>IF(P627="",1,(VLOOKUP(P627,LOOKUP!$A$16:$B$21,2,FALSE)))</f>
        <v>2</v>
      </c>
      <c r="R627" s="74">
        <f t="shared" si="20"/>
        <v>2</v>
      </c>
      <c r="S627" s="108">
        <v>6.35</v>
      </c>
      <c r="T627" s="108"/>
      <c r="U627" s="108">
        <v>0</v>
      </c>
      <c r="V627" s="108"/>
      <c r="W627" s="108"/>
      <c r="X627" s="108">
        <v>0</v>
      </c>
      <c r="Y627" s="114">
        <v>6.35</v>
      </c>
      <c r="Z627" s="114">
        <v>0</v>
      </c>
      <c r="AA627" s="108" t="s">
        <v>564</v>
      </c>
      <c r="AB627" s="98" t="s">
        <v>69</v>
      </c>
      <c r="AC627" s="98">
        <v>2013</v>
      </c>
      <c r="AE627" s="109"/>
      <c r="AG627" s="108" t="s">
        <v>554</v>
      </c>
      <c r="AH627" s="108"/>
      <c r="AI627" s="98" t="s">
        <v>1990</v>
      </c>
      <c r="AJ627" s="98" t="s">
        <v>1990</v>
      </c>
      <c r="AK627" s="110" t="s">
        <v>1994</v>
      </c>
      <c r="AL627" s="98" t="s">
        <v>2385</v>
      </c>
    </row>
    <row r="628" spans="1:38" ht="30" customHeight="1">
      <c r="A628" s="98" t="s">
        <v>1989</v>
      </c>
      <c r="B628" s="98" t="s">
        <v>1990</v>
      </c>
      <c r="C628" s="98" t="s">
        <v>2008</v>
      </c>
      <c r="D628" s="98" t="s">
        <v>2096</v>
      </c>
      <c r="E628" s="98" t="s">
        <v>2097</v>
      </c>
      <c r="F628" s="98" t="s">
        <v>2295</v>
      </c>
      <c r="G628" s="98" t="s">
        <v>556</v>
      </c>
      <c r="H628" s="98" t="s">
        <v>36</v>
      </c>
      <c r="J628" s="98" t="s">
        <v>36</v>
      </c>
      <c r="K628" s="115">
        <v>42370</v>
      </c>
      <c r="L628" s="115" t="s">
        <v>41</v>
      </c>
      <c r="M628" s="100">
        <v>4</v>
      </c>
      <c r="N628" s="74">
        <f t="shared" si="19"/>
        <v>4</v>
      </c>
      <c r="O628" s="115">
        <v>43465</v>
      </c>
      <c r="P628" s="107" t="s">
        <v>37</v>
      </c>
      <c r="Q628" s="100">
        <f>IF(P628="",1,(VLOOKUP(P628,LOOKUP!$A$16:$B$21,2,FALSE)))</f>
        <v>2</v>
      </c>
      <c r="R628" s="74">
        <f t="shared" si="20"/>
        <v>2</v>
      </c>
      <c r="S628" s="108">
        <v>10.25</v>
      </c>
      <c r="T628" s="108"/>
      <c r="U628" s="108">
        <v>0.75</v>
      </c>
      <c r="V628" s="108"/>
      <c r="W628" s="108"/>
      <c r="X628" s="108">
        <v>0.75</v>
      </c>
      <c r="Y628" s="114">
        <v>9.5</v>
      </c>
      <c r="Z628" s="114">
        <v>0</v>
      </c>
      <c r="AA628" s="108" t="s">
        <v>564</v>
      </c>
      <c r="AB628" s="98" t="s">
        <v>69</v>
      </c>
      <c r="AC628" s="98">
        <v>2013</v>
      </c>
      <c r="AE628" s="109"/>
      <c r="AG628" s="108" t="s">
        <v>554</v>
      </c>
      <c r="AH628" s="108"/>
      <c r="AI628" s="98" t="s">
        <v>1990</v>
      </c>
      <c r="AJ628" s="98" t="s">
        <v>1990</v>
      </c>
      <c r="AK628" s="110" t="s">
        <v>1994</v>
      </c>
      <c r="AL628" s="98" t="s">
        <v>2385</v>
      </c>
    </row>
    <row r="629" spans="1:38" ht="30" customHeight="1">
      <c r="A629" s="98" t="s">
        <v>1989</v>
      </c>
      <c r="B629" s="98" t="s">
        <v>1990</v>
      </c>
      <c r="C629" s="98" t="s">
        <v>2008</v>
      </c>
      <c r="D629" s="98" t="s">
        <v>2098</v>
      </c>
      <c r="E629" s="98" t="s">
        <v>2099</v>
      </c>
      <c r="F629" s="98" t="s">
        <v>2295</v>
      </c>
      <c r="G629" s="98" t="s">
        <v>556</v>
      </c>
      <c r="H629" s="98" t="s">
        <v>36</v>
      </c>
      <c r="J629" s="98" t="s">
        <v>36</v>
      </c>
      <c r="K629" s="115">
        <v>42005</v>
      </c>
      <c r="L629" s="115" t="s">
        <v>41</v>
      </c>
      <c r="M629" s="100">
        <v>4</v>
      </c>
      <c r="N629" s="74">
        <f t="shared" si="19"/>
        <v>4</v>
      </c>
      <c r="O629" s="115">
        <v>43100</v>
      </c>
      <c r="P629" s="107" t="s">
        <v>37</v>
      </c>
      <c r="Q629" s="100">
        <f>IF(P629="",1,(VLOOKUP(P629,LOOKUP!$A$16:$B$21,2,FALSE)))</f>
        <v>2</v>
      </c>
      <c r="R629" s="74">
        <f t="shared" si="20"/>
        <v>2</v>
      </c>
      <c r="S629" s="108">
        <v>38.545000000000002</v>
      </c>
      <c r="T629" s="108"/>
      <c r="U629" s="108">
        <v>17.280999999999999</v>
      </c>
      <c r="V629" s="108"/>
      <c r="W629" s="108"/>
      <c r="X629" s="108">
        <v>17.280999999999999</v>
      </c>
      <c r="Y629" s="114">
        <v>21.263999999999999</v>
      </c>
      <c r="Z629" s="114">
        <v>0</v>
      </c>
      <c r="AA629" s="108" t="s">
        <v>564</v>
      </c>
      <c r="AB629" s="98" t="s">
        <v>69</v>
      </c>
      <c r="AC629" s="98">
        <v>2014</v>
      </c>
      <c r="AE629" s="109"/>
      <c r="AG629" s="108" t="s">
        <v>554</v>
      </c>
      <c r="AH629" s="108"/>
      <c r="AI629" s="98" t="s">
        <v>1990</v>
      </c>
      <c r="AJ629" s="98" t="s">
        <v>1990</v>
      </c>
      <c r="AK629" s="110" t="s">
        <v>1994</v>
      </c>
      <c r="AL629" s="98" t="s">
        <v>2385</v>
      </c>
    </row>
    <row r="630" spans="1:38" ht="30" customHeight="1">
      <c r="A630" s="98" t="s">
        <v>1989</v>
      </c>
      <c r="B630" s="98" t="s">
        <v>1990</v>
      </c>
      <c r="C630" s="98" t="s">
        <v>2008</v>
      </c>
      <c r="D630" s="98" t="s">
        <v>2100</v>
      </c>
      <c r="E630" s="98" t="s">
        <v>2101</v>
      </c>
      <c r="F630" s="98" t="s">
        <v>2296</v>
      </c>
      <c r="G630" s="98" t="s">
        <v>556</v>
      </c>
      <c r="H630" s="98" t="s">
        <v>36</v>
      </c>
      <c r="J630" s="98" t="s">
        <v>36</v>
      </c>
      <c r="K630" s="115">
        <v>41640</v>
      </c>
      <c r="L630" s="115" t="s">
        <v>41</v>
      </c>
      <c r="M630" s="100">
        <v>4</v>
      </c>
      <c r="N630" s="74">
        <f t="shared" si="19"/>
        <v>4</v>
      </c>
      <c r="O630" s="115">
        <v>42369</v>
      </c>
      <c r="P630" s="107" t="s">
        <v>48</v>
      </c>
      <c r="Q630" s="100">
        <f>IF(P630="",1,(VLOOKUP(P630,LOOKUP!$A$16:$B$21,2,FALSE)))</f>
        <v>4</v>
      </c>
      <c r="R630" s="74">
        <f t="shared" si="20"/>
        <v>4</v>
      </c>
      <c r="S630" s="108">
        <v>16.704000000000001</v>
      </c>
      <c r="T630" s="108"/>
      <c r="U630" s="108">
        <v>12.246</v>
      </c>
      <c r="V630" s="108"/>
      <c r="W630" s="108"/>
      <c r="X630" s="108">
        <v>12.246</v>
      </c>
      <c r="Y630" s="114">
        <v>4.4580000000000002</v>
      </c>
      <c r="Z630" s="114">
        <v>0</v>
      </c>
      <c r="AA630" s="108" t="s">
        <v>564</v>
      </c>
      <c r="AB630" s="98" t="s">
        <v>69</v>
      </c>
      <c r="AC630" s="98">
        <v>2013</v>
      </c>
      <c r="AE630" s="109"/>
      <c r="AG630" s="108" t="s">
        <v>554</v>
      </c>
      <c r="AH630" s="108"/>
      <c r="AI630" s="98" t="s">
        <v>1990</v>
      </c>
      <c r="AJ630" s="98" t="s">
        <v>1990</v>
      </c>
      <c r="AK630" s="110" t="s">
        <v>1994</v>
      </c>
      <c r="AL630" s="98" t="s">
        <v>2385</v>
      </c>
    </row>
    <row r="631" spans="1:38" ht="30" customHeight="1">
      <c r="A631" s="98" t="s">
        <v>1989</v>
      </c>
      <c r="B631" s="98" t="s">
        <v>1990</v>
      </c>
      <c r="C631" s="98" t="s">
        <v>2008</v>
      </c>
      <c r="D631" s="98" t="s">
        <v>2102</v>
      </c>
      <c r="E631" s="98" t="s">
        <v>2103</v>
      </c>
      <c r="F631" s="98" t="s">
        <v>483</v>
      </c>
      <c r="G631" s="98" t="s">
        <v>185</v>
      </c>
      <c r="H631" s="98" t="s">
        <v>36</v>
      </c>
      <c r="J631" s="98" t="s">
        <v>36</v>
      </c>
      <c r="K631" s="115">
        <v>42370</v>
      </c>
      <c r="L631" s="115" t="s">
        <v>177</v>
      </c>
      <c r="M631" s="100">
        <v>3</v>
      </c>
      <c r="N631" s="74">
        <f t="shared" si="19"/>
        <v>3</v>
      </c>
      <c r="O631" s="115">
        <v>43465</v>
      </c>
      <c r="P631" s="107" t="s">
        <v>48</v>
      </c>
      <c r="Q631" s="100">
        <f>IF(P631="",1,(VLOOKUP(P631,LOOKUP!$A$16:$B$21,2,FALSE)))</f>
        <v>4</v>
      </c>
      <c r="R631" s="74">
        <f t="shared" si="20"/>
        <v>4</v>
      </c>
      <c r="S631" s="108">
        <v>14.4</v>
      </c>
      <c r="T631" s="108"/>
      <c r="U631" s="108">
        <v>0</v>
      </c>
      <c r="V631" s="108"/>
      <c r="W631" s="108"/>
      <c r="X631" s="108">
        <v>0</v>
      </c>
      <c r="Y631" s="114">
        <v>14.4</v>
      </c>
      <c r="Z631" s="114">
        <v>0</v>
      </c>
      <c r="AA631" s="108" t="s">
        <v>564</v>
      </c>
      <c r="AB631" s="98" t="s">
        <v>69</v>
      </c>
      <c r="AC631" s="98">
        <v>2013</v>
      </c>
      <c r="AE631" s="109"/>
      <c r="AG631" s="108" t="s">
        <v>554</v>
      </c>
      <c r="AH631" s="108"/>
      <c r="AI631" s="98" t="s">
        <v>1990</v>
      </c>
      <c r="AJ631" s="98" t="s">
        <v>1990</v>
      </c>
      <c r="AK631" s="110" t="s">
        <v>1994</v>
      </c>
      <c r="AL631" s="98" t="s">
        <v>2385</v>
      </c>
    </row>
    <row r="632" spans="1:38" ht="30" customHeight="1">
      <c r="A632" s="98" t="s">
        <v>1989</v>
      </c>
      <c r="B632" s="98" t="s">
        <v>1990</v>
      </c>
      <c r="C632" s="98" t="s">
        <v>2008</v>
      </c>
      <c r="D632" s="98" t="s">
        <v>2104</v>
      </c>
      <c r="E632" s="98" t="s">
        <v>2105</v>
      </c>
      <c r="F632" s="98" t="s">
        <v>557</v>
      </c>
      <c r="G632" s="98" t="s">
        <v>185</v>
      </c>
      <c r="H632" s="98" t="s">
        <v>36</v>
      </c>
      <c r="J632" s="98" t="s">
        <v>36</v>
      </c>
      <c r="K632" s="115">
        <v>42736</v>
      </c>
      <c r="L632" s="115" t="s">
        <v>177</v>
      </c>
      <c r="M632" s="100">
        <v>3</v>
      </c>
      <c r="N632" s="74">
        <f t="shared" si="19"/>
        <v>3</v>
      </c>
      <c r="O632" s="115">
        <v>43830</v>
      </c>
      <c r="P632" s="107" t="s">
        <v>48</v>
      </c>
      <c r="Q632" s="100">
        <f>IF(P632="",1,(VLOOKUP(P632,LOOKUP!$A$16:$B$21,2,FALSE)))</f>
        <v>4</v>
      </c>
      <c r="R632" s="74">
        <f t="shared" si="20"/>
        <v>4</v>
      </c>
      <c r="S632" s="108">
        <v>2.9</v>
      </c>
      <c r="T632" s="108"/>
      <c r="U632" s="108">
        <v>0</v>
      </c>
      <c r="V632" s="108"/>
      <c r="W632" s="108"/>
      <c r="X632" s="108">
        <v>0</v>
      </c>
      <c r="Y632" s="114">
        <v>2.9</v>
      </c>
      <c r="Z632" s="114">
        <v>0</v>
      </c>
      <c r="AA632" s="108" t="s">
        <v>2091</v>
      </c>
      <c r="AB632" s="98" t="s">
        <v>69</v>
      </c>
      <c r="AC632" s="98">
        <v>2016</v>
      </c>
      <c r="AE632" s="109"/>
      <c r="AG632" s="108" t="s">
        <v>554</v>
      </c>
      <c r="AH632" s="108"/>
      <c r="AI632" s="98" t="s">
        <v>1990</v>
      </c>
      <c r="AJ632" s="98" t="s">
        <v>1990</v>
      </c>
      <c r="AK632" s="110" t="s">
        <v>1994</v>
      </c>
      <c r="AL632" s="98" t="s">
        <v>2385</v>
      </c>
    </row>
    <row r="633" spans="1:38" ht="30" customHeight="1">
      <c r="A633" s="98" t="s">
        <v>1989</v>
      </c>
      <c r="B633" s="98" t="s">
        <v>1990</v>
      </c>
      <c r="C633" s="98" t="s">
        <v>2008</v>
      </c>
      <c r="D633" s="98" t="s">
        <v>2106</v>
      </c>
      <c r="E633" s="98" t="s">
        <v>2107</v>
      </c>
      <c r="F633" s="98" t="s">
        <v>561</v>
      </c>
      <c r="G633" s="98" t="s">
        <v>185</v>
      </c>
      <c r="H633" s="98" t="s">
        <v>36</v>
      </c>
      <c r="J633" s="98" t="s">
        <v>36</v>
      </c>
      <c r="K633" s="115">
        <v>41640</v>
      </c>
      <c r="L633" s="115" t="s">
        <v>177</v>
      </c>
      <c r="M633" s="100">
        <v>3</v>
      </c>
      <c r="N633" s="74">
        <f t="shared" si="19"/>
        <v>3</v>
      </c>
      <c r="O633" s="115">
        <v>42735</v>
      </c>
      <c r="P633" s="107" t="s">
        <v>48</v>
      </c>
      <c r="Q633" s="100">
        <f>IF(P633="",1,(VLOOKUP(P633,LOOKUP!$A$16:$B$21,2,FALSE)))</f>
        <v>4</v>
      </c>
      <c r="R633" s="74">
        <f t="shared" si="20"/>
        <v>4</v>
      </c>
      <c r="S633" s="108">
        <v>75.915999999999997</v>
      </c>
      <c r="T633" s="108"/>
      <c r="U633" s="108">
        <v>0</v>
      </c>
      <c r="V633" s="108"/>
      <c r="W633" s="108"/>
      <c r="X633" s="108">
        <v>0</v>
      </c>
      <c r="Y633" s="114">
        <v>75.915999999999997</v>
      </c>
      <c r="Z633" s="114">
        <v>0</v>
      </c>
      <c r="AA633" s="108" t="s">
        <v>2091</v>
      </c>
      <c r="AB633" s="98" t="s">
        <v>69</v>
      </c>
      <c r="AC633" s="98">
        <v>2014</v>
      </c>
      <c r="AE633" s="109"/>
      <c r="AG633" s="108" t="s">
        <v>554</v>
      </c>
      <c r="AH633" s="108"/>
      <c r="AI633" s="98" t="s">
        <v>1990</v>
      </c>
      <c r="AJ633" s="98" t="s">
        <v>1990</v>
      </c>
      <c r="AK633" s="110" t="s">
        <v>1994</v>
      </c>
      <c r="AL633" s="98" t="s">
        <v>2385</v>
      </c>
    </row>
    <row r="634" spans="1:38" ht="30" customHeight="1">
      <c r="A634" s="98" t="s">
        <v>1989</v>
      </c>
      <c r="B634" s="98" t="s">
        <v>1990</v>
      </c>
      <c r="C634" s="98" t="s">
        <v>2008</v>
      </c>
      <c r="D634" s="98" t="s">
        <v>2108</v>
      </c>
      <c r="E634" s="98" t="s">
        <v>2109</v>
      </c>
      <c r="F634" s="98" t="s">
        <v>448</v>
      </c>
      <c r="G634" s="98" t="s">
        <v>176</v>
      </c>
      <c r="H634" s="98" t="s">
        <v>36</v>
      </c>
      <c r="J634" s="98" t="s">
        <v>36</v>
      </c>
      <c r="K634" s="115">
        <v>41275</v>
      </c>
      <c r="L634" s="115" t="s">
        <v>38</v>
      </c>
      <c r="M634" s="100">
        <v>4</v>
      </c>
      <c r="N634" s="74">
        <f t="shared" si="19"/>
        <v>4</v>
      </c>
      <c r="O634" s="115">
        <v>41639</v>
      </c>
      <c r="P634" s="107" t="s">
        <v>48</v>
      </c>
      <c r="Q634" s="100">
        <f>IF(P634="",1,(VLOOKUP(P634,LOOKUP!$A$16:$B$21,2,FALSE)))</f>
        <v>4</v>
      </c>
      <c r="R634" s="74">
        <f t="shared" si="20"/>
        <v>4</v>
      </c>
      <c r="S634" s="108">
        <v>28.687000000000001</v>
      </c>
      <c r="T634" s="108"/>
      <c r="U634" s="108">
        <v>28.687000000000001</v>
      </c>
      <c r="V634" s="108"/>
      <c r="W634" s="108"/>
      <c r="X634" s="108">
        <v>28.687000000000001</v>
      </c>
      <c r="Y634" s="114">
        <v>0</v>
      </c>
      <c r="Z634" s="114">
        <v>0</v>
      </c>
      <c r="AA634" s="108" t="s">
        <v>564</v>
      </c>
      <c r="AB634" s="98" t="s">
        <v>219</v>
      </c>
      <c r="AC634" s="98">
        <v>2012</v>
      </c>
      <c r="AE634" s="109"/>
      <c r="AG634" s="108" t="s">
        <v>554</v>
      </c>
      <c r="AH634" s="108"/>
      <c r="AI634" s="98" t="s">
        <v>1990</v>
      </c>
      <c r="AJ634" s="98" t="s">
        <v>1990</v>
      </c>
      <c r="AK634" s="110" t="s">
        <v>1994</v>
      </c>
      <c r="AL634" s="98" t="s">
        <v>2385</v>
      </c>
    </row>
    <row r="635" spans="1:38" ht="30" customHeight="1">
      <c r="A635" s="98" t="s">
        <v>1989</v>
      </c>
      <c r="B635" s="98" t="s">
        <v>1990</v>
      </c>
      <c r="C635" s="98" t="s">
        <v>2008</v>
      </c>
      <c r="D635" s="98" t="s">
        <v>2110</v>
      </c>
      <c r="E635" s="98" t="s">
        <v>2111</v>
      </c>
      <c r="F635" s="98" t="s">
        <v>448</v>
      </c>
      <c r="G635" s="98" t="s">
        <v>176</v>
      </c>
      <c r="H635" s="98" t="s">
        <v>36</v>
      </c>
      <c r="J635" s="98" t="s">
        <v>36</v>
      </c>
      <c r="K635" s="115">
        <v>41640</v>
      </c>
      <c r="L635" s="115" t="s">
        <v>41</v>
      </c>
      <c r="M635" s="100">
        <v>4</v>
      </c>
      <c r="N635" s="74">
        <f t="shared" si="19"/>
        <v>4</v>
      </c>
      <c r="O635" s="115">
        <v>42369</v>
      </c>
      <c r="P635" s="107" t="s">
        <v>48</v>
      </c>
      <c r="Q635" s="100">
        <f>IF(P635="",1,(VLOOKUP(P635,LOOKUP!$A$16:$B$21,2,FALSE)))</f>
        <v>4</v>
      </c>
      <c r="R635" s="74">
        <f t="shared" si="20"/>
        <v>4</v>
      </c>
      <c r="S635" s="108">
        <v>5.617</v>
      </c>
      <c r="T635" s="108"/>
      <c r="U635" s="108">
        <v>5.617</v>
      </c>
      <c r="V635" s="108"/>
      <c r="W635" s="108"/>
      <c r="X635" s="108">
        <v>5.617</v>
      </c>
      <c r="Y635" s="114">
        <v>0</v>
      </c>
      <c r="Z635" s="114">
        <v>0</v>
      </c>
      <c r="AA635" s="108" t="s">
        <v>564</v>
      </c>
      <c r="AB635" s="98" t="s">
        <v>219</v>
      </c>
      <c r="AC635" s="98">
        <v>2013</v>
      </c>
      <c r="AE635" s="109"/>
      <c r="AG635" s="108" t="s">
        <v>554</v>
      </c>
      <c r="AH635" s="108"/>
      <c r="AI635" s="98" t="s">
        <v>1990</v>
      </c>
      <c r="AJ635" s="98" t="s">
        <v>1990</v>
      </c>
      <c r="AK635" s="110" t="s">
        <v>1994</v>
      </c>
      <c r="AL635" s="98" t="s">
        <v>2385</v>
      </c>
    </row>
    <row r="636" spans="1:38" ht="30" customHeight="1">
      <c r="A636" s="98" t="s">
        <v>1989</v>
      </c>
      <c r="B636" s="98" t="s">
        <v>1990</v>
      </c>
      <c r="C636" s="98" t="s">
        <v>2008</v>
      </c>
      <c r="D636" s="98" t="s">
        <v>2112</v>
      </c>
      <c r="E636" s="98" t="s">
        <v>2113</v>
      </c>
      <c r="F636" s="98" t="s">
        <v>2297</v>
      </c>
      <c r="G636" s="98" t="s">
        <v>185</v>
      </c>
      <c r="H636" s="98" t="s">
        <v>36</v>
      </c>
      <c r="J636" s="98" t="s">
        <v>36</v>
      </c>
      <c r="K636" s="115">
        <v>41640</v>
      </c>
      <c r="L636" s="115" t="s">
        <v>38</v>
      </c>
      <c r="M636" s="100">
        <v>4</v>
      </c>
      <c r="N636" s="74">
        <f t="shared" si="19"/>
        <v>4</v>
      </c>
      <c r="O636" s="115">
        <v>42004</v>
      </c>
      <c r="P636" s="107" t="s">
        <v>48</v>
      </c>
      <c r="Q636" s="100">
        <f>IF(P636="",1,(VLOOKUP(P636,LOOKUP!$A$16:$B$21,2,FALSE)))</f>
        <v>4</v>
      </c>
      <c r="R636" s="74">
        <f t="shared" si="20"/>
        <v>4</v>
      </c>
      <c r="S636" s="108">
        <v>4.4559999999999995</v>
      </c>
      <c r="T636" s="108"/>
      <c r="U636" s="108">
        <v>4.4559999999999995</v>
      </c>
      <c r="V636" s="108"/>
      <c r="W636" s="108"/>
      <c r="X636" s="108">
        <v>4.4559999999999995</v>
      </c>
      <c r="Y636" s="114">
        <v>0</v>
      </c>
      <c r="Z636" s="114">
        <v>0</v>
      </c>
      <c r="AA636" s="108" t="s">
        <v>564</v>
      </c>
      <c r="AB636" s="98" t="s">
        <v>219</v>
      </c>
      <c r="AC636" s="98">
        <v>2014</v>
      </c>
      <c r="AE636" s="109"/>
      <c r="AG636" s="108" t="s">
        <v>554</v>
      </c>
      <c r="AH636" s="108"/>
      <c r="AI636" s="98" t="s">
        <v>1990</v>
      </c>
      <c r="AJ636" s="98" t="s">
        <v>1990</v>
      </c>
      <c r="AK636" s="110" t="s">
        <v>1994</v>
      </c>
      <c r="AL636" s="98" t="s">
        <v>2385</v>
      </c>
    </row>
    <row r="637" spans="1:38" ht="30" customHeight="1">
      <c r="A637" s="98" t="s">
        <v>1989</v>
      </c>
      <c r="B637" s="98" t="s">
        <v>1990</v>
      </c>
      <c r="C637" s="98" t="s">
        <v>2008</v>
      </c>
      <c r="D637" s="98" t="s">
        <v>2114</v>
      </c>
      <c r="E637" s="98" t="s">
        <v>2115</v>
      </c>
      <c r="F637" s="98" t="s">
        <v>557</v>
      </c>
      <c r="G637" s="98" t="s">
        <v>185</v>
      </c>
      <c r="H637" s="98" t="s">
        <v>36</v>
      </c>
      <c r="J637" s="98" t="s">
        <v>36</v>
      </c>
      <c r="K637" s="115">
        <v>42005</v>
      </c>
      <c r="L637" s="115" t="s">
        <v>41</v>
      </c>
      <c r="M637" s="100">
        <v>4</v>
      </c>
      <c r="N637" s="74">
        <f t="shared" si="19"/>
        <v>4</v>
      </c>
      <c r="O637" s="115">
        <v>43100</v>
      </c>
      <c r="P637" s="107" t="s">
        <v>48</v>
      </c>
      <c r="Q637" s="100">
        <f>IF(P637="",1,(VLOOKUP(P637,LOOKUP!$A$16:$B$21,2,FALSE)))</f>
        <v>4</v>
      </c>
      <c r="R637" s="74">
        <f t="shared" si="20"/>
        <v>4</v>
      </c>
      <c r="S637" s="108">
        <v>39.196000000000005</v>
      </c>
      <c r="T637" s="108"/>
      <c r="U637" s="108">
        <v>33.304000000000002</v>
      </c>
      <c r="V637" s="108"/>
      <c r="W637" s="108"/>
      <c r="X637" s="108">
        <v>33.304000000000002</v>
      </c>
      <c r="Y637" s="114">
        <v>5.8920000000000003</v>
      </c>
      <c r="Z637" s="114">
        <v>0</v>
      </c>
      <c r="AA637" s="108" t="s">
        <v>2091</v>
      </c>
      <c r="AB637" s="98" t="s">
        <v>69</v>
      </c>
      <c r="AC637" s="98">
        <v>2014</v>
      </c>
      <c r="AE637" s="109"/>
      <c r="AG637" s="108" t="s">
        <v>554</v>
      </c>
      <c r="AH637" s="108"/>
      <c r="AI637" s="98" t="s">
        <v>1990</v>
      </c>
      <c r="AJ637" s="98" t="s">
        <v>1990</v>
      </c>
      <c r="AK637" s="110" t="s">
        <v>1994</v>
      </c>
      <c r="AL637" s="98" t="s">
        <v>2385</v>
      </c>
    </row>
    <row r="638" spans="1:38" ht="30" customHeight="1">
      <c r="A638" s="98" t="s">
        <v>1989</v>
      </c>
      <c r="B638" s="98" t="s">
        <v>1990</v>
      </c>
      <c r="C638" s="98" t="s">
        <v>2008</v>
      </c>
      <c r="D638" s="98" t="s">
        <v>2116</v>
      </c>
      <c r="E638" s="98" t="s">
        <v>2117</v>
      </c>
      <c r="F638" s="98" t="s">
        <v>2298</v>
      </c>
      <c r="G638" s="98" t="s">
        <v>183</v>
      </c>
      <c r="H638" s="98" t="s">
        <v>36</v>
      </c>
      <c r="J638" s="98" t="s">
        <v>36</v>
      </c>
      <c r="K638" s="115">
        <v>41275</v>
      </c>
      <c r="L638" s="115" t="s">
        <v>177</v>
      </c>
      <c r="M638" s="100">
        <v>3</v>
      </c>
      <c r="N638" s="74">
        <f t="shared" si="19"/>
        <v>3</v>
      </c>
      <c r="O638" s="115">
        <v>42004</v>
      </c>
      <c r="P638" s="107" t="s">
        <v>48</v>
      </c>
      <c r="Q638" s="100">
        <f>IF(P638="",1,(VLOOKUP(P638,LOOKUP!$A$16:$B$21,2,FALSE)))</f>
        <v>4</v>
      </c>
      <c r="R638" s="74">
        <f t="shared" si="20"/>
        <v>4</v>
      </c>
      <c r="S638" s="108">
        <v>9.48</v>
      </c>
      <c r="T638" s="108"/>
      <c r="U638" s="108">
        <v>9.48</v>
      </c>
      <c r="V638" s="108"/>
      <c r="W638" s="108"/>
      <c r="X638" s="108">
        <v>9.48</v>
      </c>
      <c r="Y638" s="114">
        <v>0</v>
      </c>
      <c r="Z638" s="114">
        <v>0</v>
      </c>
      <c r="AA638" s="108" t="s">
        <v>2091</v>
      </c>
      <c r="AB638" s="98" t="s">
        <v>69</v>
      </c>
      <c r="AC638" s="98">
        <v>2013</v>
      </c>
      <c r="AE638" s="109"/>
      <c r="AG638" s="108" t="s">
        <v>554</v>
      </c>
      <c r="AH638" s="108"/>
      <c r="AI638" s="98" t="s">
        <v>1990</v>
      </c>
      <c r="AJ638" s="98" t="s">
        <v>1990</v>
      </c>
      <c r="AK638" s="110" t="s">
        <v>1994</v>
      </c>
      <c r="AL638" s="98" t="s">
        <v>2385</v>
      </c>
    </row>
    <row r="639" spans="1:38" ht="30" customHeight="1">
      <c r="A639" s="98" t="s">
        <v>1989</v>
      </c>
      <c r="B639" s="98" t="s">
        <v>1990</v>
      </c>
      <c r="C639" s="98" t="s">
        <v>2008</v>
      </c>
      <c r="D639" s="98" t="s">
        <v>2118</v>
      </c>
      <c r="E639" s="98" t="s">
        <v>2119</v>
      </c>
      <c r="F639" s="98" t="s">
        <v>2299</v>
      </c>
      <c r="G639" s="98" t="s">
        <v>185</v>
      </c>
      <c r="H639" s="98" t="s">
        <v>36</v>
      </c>
      <c r="J639" s="98" t="s">
        <v>36</v>
      </c>
      <c r="K639" s="115">
        <v>41640</v>
      </c>
      <c r="L639" s="115" t="s">
        <v>41</v>
      </c>
      <c r="M639" s="100">
        <v>4</v>
      </c>
      <c r="N639" s="74">
        <f t="shared" si="19"/>
        <v>4</v>
      </c>
      <c r="O639" s="115">
        <v>42369</v>
      </c>
      <c r="P639" s="107" t="s">
        <v>48</v>
      </c>
      <c r="Q639" s="100">
        <f>IF(P639="",1,(VLOOKUP(P639,LOOKUP!$A$16:$B$21,2,FALSE)))</f>
        <v>4</v>
      </c>
      <c r="R639" s="74">
        <f t="shared" si="20"/>
        <v>4</v>
      </c>
      <c r="S639" s="108">
        <v>63.465000000000003</v>
      </c>
      <c r="T639" s="108"/>
      <c r="U639" s="108">
        <v>36.099000000000004</v>
      </c>
      <c r="V639" s="108"/>
      <c r="W639" s="108"/>
      <c r="X639" s="108">
        <v>36.099000000000004</v>
      </c>
      <c r="Y639" s="114">
        <v>27.366</v>
      </c>
      <c r="Z639" s="114">
        <v>0</v>
      </c>
      <c r="AA639" s="108" t="s">
        <v>2091</v>
      </c>
      <c r="AB639" s="98" t="s">
        <v>69</v>
      </c>
      <c r="AC639" s="98">
        <v>2013</v>
      </c>
      <c r="AE639" s="109"/>
      <c r="AG639" s="108" t="s">
        <v>554</v>
      </c>
      <c r="AH639" s="108"/>
      <c r="AI639" s="98" t="s">
        <v>1990</v>
      </c>
      <c r="AJ639" s="98" t="s">
        <v>1990</v>
      </c>
      <c r="AK639" s="110" t="s">
        <v>1994</v>
      </c>
      <c r="AL639" s="98" t="s">
        <v>2385</v>
      </c>
    </row>
    <row r="640" spans="1:38" ht="30" customHeight="1">
      <c r="A640" s="98" t="s">
        <v>1989</v>
      </c>
      <c r="B640" s="98" t="s">
        <v>1990</v>
      </c>
      <c r="C640" s="98" t="s">
        <v>2008</v>
      </c>
      <c r="D640" s="98" t="s">
        <v>2120</v>
      </c>
      <c r="E640" s="98" t="s">
        <v>2121</v>
      </c>
      <c r="F640" s="98" t="s">
        <v>2295</v>
      </c>
      <c r="G640" s="98" t="s">
        <v>556</v>
      </c>
      <c r="H640" s="98" t="s">
        <v>36</v>
      </c>
      <c r="J640" s="98" t="s">
        <v>36</v>
      </c>
      <c r="K640" s="115">
        <v>41275</v>
      </c>
      <c r="L640" s="115" t="s">
        <v>41</v>
      </c>
      <c r="M640" s="100">
        <v>4</v>
      </c>
      <c r="N640" s="74">
        <f t="shared" si="19"/>
        <v>4</v>
      </c>
      <c r="O640" s="115">
        <v>42004</v>
      </c>
      <c r="P640" s="107" t="s">
        <v>48</v>
      </c>
      <c r="Q640" s="100">
        <f>IF(P640="",1,(VLOOKUP(P640,LOOKUP!$A$16:$B$21,2,FALSE)))</f>
        <v>4</v>
      </c>
      <c r="R640" s="74">
        <f t="shared" si="20"/>
        <v>4</v>
      </c>
      <c r="S640" s="108">
        <v>7</v>
      </c>
      <c r="T640" s="108"/>
      <c r="U640" s="108">
        <v>7</v>
      </c>
      <c r="V640" s="108"/>
      <c r="W640" s="108"/>
      <c r="X640" s="108">
        <v>7</v>
      </c>
      <c r="Y640" s="114">
        <v>0</v>
      </c>
      <c r="Z640" s="114">
        <v>0</v>
      </c>
      <c r="AA640" s="108" t="s">
        <v>564</v>
      </c>
      <c r="AB640" s="98" t="s">
        <v>69</v>
      </c>
      <c r="AC640" s="98">
        <v>2012</v>
      </c>
      <c r="AE640" s="109"/>
      <c r="AG640" s="108" t="s">
        <v>554</v>
      </c>
      <c r="AH640" s="108"/>
      <c r="AI640" s="98" t="s">
        <v>1990</v>
      </c>
      <c r="AJ640" s="98" t="s">
        <v>1990</v>
      </c>
      <c r="AK640" s="110" t="s">
        <v>1994</v>
      </c>
      <c r="AL640" s="98" t="s">
        <v>2385</v>
      </c>
    </row>
    <row r="641" spans="1:38" ht="30" customHeight="1">
      <c r="A641" s="98" t="s">
        <v>1989</v>
      </c>
      <c r="B641" s="98" t="s">
        <v>1990</v>
      </c>
      <c r="C641" s="98" t="s">
        <v>2008</v>
      </c>
      <c r="D641" s="98" t="s">
        <v>2122</v>
      </c>
      <c r="E641" s="98" t="s">
        <v>2123</v>
      </c>
      <c r="F641" s="98" t="s">
        <v>2288</v>
      </c>
      <c r="G641" s="98" t="s">
        <v>183</v>
      </c>
      <c r="H641" s="98" t="s">
        <v>36</v>
      </c>
      <c r="J641" s="98" t="s">
        <v>36</v>
      </c>
      <c r="K641" s="115">
        <v>41275</v>
      </c>
      <c r="L641" s="115" t="s">
        <v>41</v>
      </c>
      <c r="M641" s="100">
        <v>4</v>
      </c>
      <c r="N641" s="74">
        <f t="shared" si="19"/>
        <v>4</v>
      </c>
      <c r="O641" s="115">
        <v>42004</v>
      </c>
      <c r="P641" s="107" t="s">
        <v>48</v>
      </c>
      <c r="Q641" s="100">
        <f>IF(P641="",1,(VLOOKUP(P641,LOOKUP!$A$16:$B$21,2,FALSE)))</f>
        <v>4</v>
      </c>
      <c r="R641" s="74">
        <f t="shared" si="20"/>
        <v>4</v>
      </c>
      <c r="S641" s="108">
        <v>0</v>
      </c>
      <c r="T641" s="108"/>
      <c r="U641" s="108">
        <v>0</v>
      </c>
      <c r="V641" s="108"/>
      <c r="W641" s="108"/>
      <c r="X641" s="108">
        <v>0</v>
      </c>
      <c r="Y641" s="114">
        <v>0</v>
      </c>
      <c r="Z641" s="114">
        <v>0</v>
      </c>
      <c r="AA641" s="108" t="s">
        <v>2091</v>
      </c>
      <c r="AB641" s="98" t="s">
        <v>69</v>
      </c>
      <c r="AC641" s="98">
        <v>2013</v>
      </c>
      <c r="AE641" s="109"/>
      <c r="AG641" s="108" t="s">
        <v>554</v>
      </c>
      <c r="AH641" s="108"/>
      <c r="AI641" s="98" t="s">
        <v>1990</v>
      </c>
      <c r="AJ641" s="98" t="s">
        <v>1990</v>
      </c>
      <c r="AK641" s="110" t="s">
        <v>1994</v>
      </c>
      <c r="AL641" s="98" t="s">
        <v>2385</v>
      </c>
    </row>
    <row r="642" spans="1:38" ht="30" customHeight="1">
      <c r="A642" s="98" t="s">
        <v>1989</v>
      </c>
      <c r="B642" s="98" t="s">
        <v>1990</v>
      </c>
      <c r="C642" s="98" t="s">
        <v>2008</v>
      </c>
      <c r="D642" s="98" t="s">
        <v>2124</v>
      </c>
      <c r="E642" s="98" t="s">
        <v>2125</v>
      </c>
      <c r="F642" s="98" t="s">
        <v>2300</v>
      </c>
      <c r="G642" s="98" t="s">
        <v>208</v>
      </c>
      <c r="H642" s="98" t="s">
        <v>36</v>
      </c>
      <c r="J642" s="98" t="s">
        <v>36</v>
      </c>
      <c r="K642" s="115">
        <v>41275</v>
      </c>
      <c r="L642" s="115" t="s">
        <v>38</v>
      </c>
      <c r="M642" s="100">
        <v>4</v>
      </c>
      <c r="N642" s="74">
        <f t="shared" si="19"/>
        <v>4</v>
      </c>
      <c r="O642" s="115">
        <v>42004</v>
      </c>
      <c r="P642" s="107" t="s">
        <v>48</v>
      </c>
      <c r="Q642" s="100">
        <f>IF(P642="",1,(VLOOKUP(P642,LOOKUP!$A$16:$B$21,2,FALSE)))</f>
        <v>4</v>
      </c>
      <c r="R642" s="74">
        <f t="shared" si="20"/>
        <v>4</v>
      </c>
      <c r="S642" s="108">
        <v>4</v>
      </c>
      <c r="T642" s="108"/>
      <c r="U642" s="108">
        <v>4</v>
      </c>
      <c r="V642" s="108"/>
      <c r="W642" s="108"/>
      <c r="X642" s="108">
        <v>4</v>
      </c>
      <c r="Y642" s="114">
        <v>0</v>
      </c>
      <c r="Z642" s="114">
        <v>0</v>
      </c>
      <c r="AA642" s="108" t="s">
        <v>564</v>
      </c>
      <c r="AB642" s="98" t="s">
        <v>219</v>
      </c>
      <c r="AC642" s="98">
        <v>2013</v>
      </c>
      <c r="AE642" s="109"/>
      <c r="AG642" s="108" t="s">
        <v>554</v>
      </c>
      <c r="AH642" s="108"/>
      <c r="AI642" s="98" t="s">
        <v>1990</v>
      </c>
      <c r="AJ642" s="98" t="s">
        <v>1990</v>
      </c>
      <c r="AK642" s="110" t="s">
        <v>1994</v>
      </c>
      <c r="AL642" s="98" t="s">
        <v>2385</v>
      </c>
    </row>
    <row r="643" spans="1:38" ht="30" customHeight="1">
      <c r="A643" s="98" t="s">
        <v>1989</v>
      </c>
      <c r="B643" s="98" t="s">
        <v>1990</v>
      </c>
      <c r="C643" s="98" t="s">
        <v>2008</v>
      </c>
      <c r="D643" s="98" t="s">
        <v>2126</v>
      </c>
      <c r="E643" s="98" t="s">
        <v>2123</v>
      </c>
      <c r="F643" s="98" t="s">
        <v>2288</v>
      </c>
      <c r="G643" s="98" t="s">
        <v>185</v>
      </c>
      <c r="H643" s="98" t="s">
        <v>36</v>
      </c>
      <c r="J643" s="98" t="s">
        <v>36</v>
      </c>
      <c r="K643" s="115">
        <v>41275</v>
      </c>
      <c r="L643" s="115" t="s">
        <v>41</v>
      </c>
      <c r="M643" s="100">
        <v>4</v>
      </c>
      <c r="N643" s="74">
        <f t="shared" ref="N643:N706" si="21">M643</f>
        <v>4</v>
      </c>
      <c r="O643" s="115">
        <v>42004</v>
      </c>
      <c r="P643" s="107" t="s">
        <v>48</v>
      </c>
      <c r="Q643" s="100">
        <f>IF(P643="",1,(VLOOKUP(P643,LOOKUP!$A$16:$B$21,2,FALSE)))</f>
        <v>4</v>
      </c>
      <c r="R643" s="74">
        <f t="shared" si="20"/>
        <v>4</v>
      </c>
      <c r="S643" s="108">
        <v>35.378</v>
      </c>
      <c r="T643" s="108"/>
      <c r="U643" s="108">
        <v>21.605</v>
      </c>
      <c r="V643" s="108"/>
      <c r="W643" s="108"/>
      <c r="X643" s="108">
        <v>21.605</v>
      </c>
      <c r="Y643" s="114">
        <v>13.773</v>
      </c>
      <c r="Z643" s="114">
        <v>0</v>
      </c>
      <c r="AA643" s="108" t="s">
        <v>564</v>
      </c>
      <c r="AB643" s="98" t="s">
        <v>69</v>
      </c>
      <c r="AC643" s="98">
        <v>2013</v>
      </c>
      <c r="AE643" s="109"/>
      <c r="AG643" s="108" t="s">
        <v>554</v>
      </c>
      <c r="AH643" s="108"/>
      <c r="AI643" s="98" t="s">
        <v>1990</v>
      </c>
      <c r="AJ643" s="98" t="s">
        <v>1990</v>
      </c>
      <c r="AK643" s="110" t="s">
        <v>1994</v>
      </c>
      <c r="AL643" s="98" t="s">
        <v>2385</v>
      </c>
    </row>
    <row r="644" spans="1:38" ht="30" customHeight="1">
      <c r="A644" s="98" t="s">
        <v>1989</v>
      </c>
      <c r="B644" s="98" t="s">
        <v>1990</v>
      </c>
      <c r="C644" s="98" t="s">
        <v>2008</v>
      </c>
      <c r="D644" s="98" t="s">
        <v>2127</v>
      </c>
      <c r="E644" s="98" t="s">
        <v>2128</v>
      </c>
      <c r="F644" s="98" t="s">
        <v>561</v>
      </c>
      <c r="G644" s="98" t="s">
        <v>185</v>
      </c>
      <c r="H644" s="98" t="s">
        <v>36</v>
      </c>
      <c r="J644" s="98" t="s">
        <v>36</v>
      </c>
      <c r="K644" s="115">
        <v>41640</v>
      </c>
      <c r="L644" s="115" t="s">
        <v>41</v>
      </c>
      <c r="M644" s="100">
        <v>4</v>
      </c>
      <c r="N644" s="74">
        <f t="shared" si="21"/>
        <v>4</v>
      </c>
      <c r="O644" s="115">
        <v>42369</v>
      </c>
      <c r="P644" s="107" t="s">
        <v>48</v>
      </c>
      <c r="Q644" s="100">
        <f>IF(P644="",1,(VLOOKUP(P644,LOOKUP!$A$16:$B$21,2,FALSE)))</f>
        <v>4</v>
      </c>
      <c r="R644" s="74">
        <f t="shared" si="20"/>
        <v>4</v>
      </c>
      <c r="S644" s="108">
        <v>26.434999999999999</v>
      </c>
      <c r="T644" s="108"/>
      <c r="U644" s="108">
        <v>18.035</v>
      </c>
      <c r="V644" s="108"/>
      <c r="W644" s="108"/>
      <c r="X644" s="108">
        <v>18.035</v>
      </c>
      <c r="Y644" s="114">
        <v>8.4</v>
      </c>
      <c r="Z644" s="114">
        <v>0</v>
      </c>
      <c r="AA644" s="108" t="s">
        <v>564</v>
      </c>
      <c r="AB644" s="98" t="s">
        <v>69</v>
      </c>
      <c r="AC644" s="98">
        <v>2013</v>
      </c>
      <c r="AE644" s="109"/>
      <c r="AG644" s="108" t="s">
        <v>554</v>
      </c>
      <c r="AH644" s="108"/>
      <c r="AI644" s="98" t="s">
        <v>1990</v>
      </c>
      <c r="AJ644" s="98" t="s">
        <v>1990</v>
      </c>
      <c r="AK644" s="110" t="s">
        <v>1994</v>
      </c>
      <c r="AL644" s="98" t="s">
        <v>2385</v>
      </c>
    </row>
    <row r="645" spans="1:38" ht="30" customHeight="1">
      <c r="A645" s="98" t="s">
        <v>1989</v>
      </c>
      <c r="B645" s="98" t="s">
        <v>1990</v>
      </c>
      <c r="C645" s="98" t="s">
        <v>2008</v>
      </c>
      <c r="D645" s="98" t="s">
        <v>2129</v>
      </c>
      <c r="E645" s="98" t="s">
        <v>2130</v>
      </c>
      <c r="F645" s="98" t="s">
        <v>557</v>
      </c>
      <c r="G645" s="98" t="s">
        <v>185</v>
      </c>
      <c r="H645" s="98" t="s">
        <v>36</v>
      </c>
      <c r="J645" s="98" t="s">
        <v>36</v>
      </c>
      <c r="K645" s="115">
        <v>41640</v>
      </c>
      <c r="L645" s="115" t="s">
        <v>41</v>
      </c>
      <c r="M645" s="100">
        <v>4</v>
      </c>
      <c r="N645" s="74">
        <f t="shared" si="21"/>
        <v>4</v>
      </c>
      <c r="O645" s="115">
        <v>42369</v>
      </c>
      <c r="P645" s="107" t="s">
        <v>48</v>
      </c>
      <c r="Q645" s="100">
        <f>IF(P645="",1,(VLOOKUP(P645,LOOKUP!$A$16:$B$21,2,FALSE)))</f>
        <v>4</v>
      </c>
      <c r="R645" s="74">
        <f t="shared" si="20"/>
        <v>4</v>
      </c>
      <c r="S645" s="108">
        <v>2.8</v>
      </c>
      <c r="T645" s="108"/>
      <c r="U645" s="108">
        <v>2.8</v>
      </c>
      <c r="V645" s="108"/>
      <c r="W645" s="108"/>
      <c r="X645" s="108">
        <v>2.8</v>
      </c>
      <c r="Y645" s="114">
        <v>0</v>
      </c>
      <c r="Z645" s="114">
        <v>0</v>
      </c>
      <c r="AA645" s="108" t="s">
        <v>564</v>
      </c>
      <c r="AB645" s="98" t="s">
        <v>69</v>
      </c>
      <c r="AC645" s="98">
        <v>2013</v>
      </c>
      <c r="AE645" s="109"/>
      <c r="AG645" s="108" t="s">
        <v>554</v>
      </c>
      <c r="AH645" s="108"/>
      <c r="AI645" s="98" t="s">
        <v>1990</v>
      </c>
      <c r="AJ645" s="98" t="s">
        <v>1990</v>
      </c>
      <c r="AK645" s="110" t="s">
        <v>1994</v>
      </c>
      <c r="AL645" s="98" t="s">
        <v>2385</v>
      </c>
    </row>
    <row r="646" spans="1:38" ht="30" customHeight="1">
      <c r="A646" s="98" t="s">
        <v>1989</v>
      </c>
      <c r="B646" s="98" t="s">
        <v>1990</v>
      </c>
      <c r="C646" s="98" t="s">
        <v>2008</v>
      </c>
      <c r="D646" s="98" t="s">
        <v>2131</v>
      </c>
      <c r="E646" s="98" t="s">
        <v>2132</v>
      </c>
      <c r="F646" s="98" t="s">
        <v>563</v>
      </c>
      <c r="G646" s="98" t="s">
        <v>185</v>
      </c>
      <c r="H646" s="98" t="s">
        <v>36</v>
      </c>
      <c r="J646" s="98" t="s">
        <v>36</v>
      </c>
      <c r="K646" s="115">
        <v>41640</v>
      </c>
      <c r="L646" s="115" t="s">
        <v>41</v>
      </c>
      <c r="M646" s="100">
        <v>4</v>
      </c>
      <c r="N646" s="74">
        <f t="shared" si="21"/>
        <v>4</v>
      </c>
      <c r="O646" s="115">
        <v>42004</v>
      </c>
      <c r="P646" s="107" t="s">
        <v>48</v>
      </c>
      <c r="Q646" s="100">
        <f>IF(P646="",1,(VLOOKUP(P646,LOOKUP!$A$16:$B$21,2,FALSE)))</f>
        <v>4</v>
      </c>
      <c r="R646" s="74">
        <f t="shared" si="20"/>
        <v>4</v>
      </c>
      <c r="S646" s="108">
        <v>6.6230000000000002</v>
      </c>
      <c r="T646" s="108"/>
      <c r="U646" s="108">
        <v>6.6230000000000002</v>
      </c>
      <c r="V646" s="108"/>
      <c r="W646" s="108"/>
      <c r="X646" s="108">
        <v>6.6230000000000002</v>
      </c>
      <c r="Y646" s="114">
        <v>0</v>
      </c>
      <c r="Z646" s="114">
        <v>0</v>
      </c>
      <c r="AA646" s="108" t="s">
        <v>564</v>
      </c>
      <c r="AB646" s="98" t="s">
        <v>69</v>
      </c>
      <c r="AC646" s="98">
        <v>2013</v>
      </c>
      <c r="AE646" s="109"/>
      <c r="AG646" s="108" t="s">
        <v>554</v>
      </c>
      <c r="AH646" s="108"/>
      <c r="AI646" s="98" t="s">
        <v>1990</v>
      </c>
      <c r="AJ646" s="98" t="s">
        <v>1990</v>
      </c>
      <c r="AK646" s="110" t="s">
        <v>1994</v>
      </c>
      <c r="AL646" s="98" t="s">
        <v>2385</v>
      </c>
    </row>
    <row r="647" spans="1:38" ht="30" customHeight="1">
      <c r="A647" s="98" t="s">
        <v>1989</v>
      </c>
      <c r="B647" s="98" t="s">
        <v>1990</v>
      </c>
      <c r="C647" s="98" t="s">
        <v>2008</v>
      </c>
      <c r="D647" s="98" t="s">
        <v>2133</v>
      </c>
      <c r="E647" s="98" t="s">
        <v>2134</v>
      </c>
      <c r="F647" s="98" t="s">
        <v>2312</v>
      </c>
      <c r="G647" s="98" t="s">
        <v>556</v>
      </c>
      <c r="H647" s="98" t="s">
        <v>36</v>
      </c>
      <c r="J647" s="98" t="s">
        <v>36</v>
      </c>
      <c r="K647" s="115">
        <v>41640</v>
      </c>
      <c r="L647" s="115" t="s">
        <v>41</v>
      </c>
      <c r="M647" s="100">
        <v>4</v>
      </c>
      <c r="N647" s="74">
        <f t="shared" si="21"/>
        <v>4</v>
      </c>
      <c r="O647" s="115">
        <v>42735</v>
      </c>
      <c r="P647" s="107" t="s">
        <v>48</v>
      </c>
      <c r="Q647" s="100">
        <f>IF(P647="",1,(VLOOKUP(P647,LOOKUP!$A$16:$B$21,2,FALSE)))</f>
        <v>4</v>
      </c>
      <c r="R647" s="74">
        <f t="shared" ref="R647:R710" si="22">Q647</f>
        <v>4</v>
      </c>
      <c r="S647" s="108">
        <v>10.423999999999999</v>
      </c>
      <c r="T647" s="108"/>
      <c r="U647" s="108">
        <v>8.6999999999999993</v>
      </c>
      <c r="V647" s="108"/>
      <c r="W647" s="108"/>
      <c r="X647" s="108">
        <v>8.6999999999999993</v>
      </c>
      <c r="Y647" s="114">
        <v>1.724</v>
      </c>
      <c r="Z647" s="114">
        <v>0</v>
      </c>
      <c r="AA647" s="108" t="s">
        <v>564</v>
      </c>
      <c r="AB647" s="98" t="s">
        <v>69</v>
      </c>
      <c r="AC647" s="98">
        <v>2013</v>
      </c>
      <c r="AE647" s="109"/>
      <c r="AG647" s="108" t="s">
        <v>554</v>
      </c>
      <c r="AH647" s="108"/>
      <c r="AI647" s="98" t="s">
        <v>1990</v>
      </c>
      <c r="AJ647" s="98" t="s">
        <v>1990</v>
      </c>
      <c r="AK647" s="110" t="s">
        <v>1994</v>
      </c>
      <c r="AL647" s="98" t="s">
        <v>2385</v>
      </c>
    </row>
    <row r="648" spans="1:38" ht="30" customHeight="1">
      <c r="A648" s="98" t="s">
        <v>1989</v>
      </c>
      <c r="B648" s="98" t="s">
        <v>1990</v>
      </c>
      <c r="C648" s="98" t="s">
        <v>2008</v>
      </c>
      <c r="D648" s="98" t="s">
        <v>2135</v>
      </c>
      <c r="E648" s="98" t="s">
        <v>2136</v>
      </c>
      <c r="F648" s="98" t="s">
        <v>2288</v>
      </c>
      <c r="G648" s="98" t="s">
        <v>185</v>
      </c>
      <c r="H648" s="98" t="s">
        <v>36</v>
      </c>
      <c r="J648" s="98" t="s">
        <v>36</v>
      </c>
      <c r="K648" s="115">
        <v>41640</v>
      </c>
      <c r="L648" s="115" t="s">
        <v>177</v>
      </c>
      <c r="M648" s="100">
        <v>3</v>
      </c>
      <c r="N648" s="74">
        <f t="shared" si="21"/>
        <v>3</v>
      </c>
      <c r="O648" s="115">
        <v>42735</v>
      </c>
      <c r="P648" s="107" t="s">
        <v>48</v>
      </c>
      <c r="Q648" s="100">
        <f>IF(P648="",1,(VLOOKUP(P648,LOOKUP!$A$16:$B$21,2,FALSE)))</f>
        <v>4</v>
      </c>
      <c r="R648" s="74">
        <f t="shared" si="22"/>
        <v>4</v>
      </c>
      <c r="S648" s="108">
        <v>2.4049999999999998</v>
      </c>
      <c r="T648" s="108"/>
      <c r="U648" s="108">
        <v>0</v>
      </c>
      <c r="V648" s="108"/>
      <c r="W648" s="108"/>
      <c r="X648" s="108">
        <v>0</v>
      </c>
      <c r="Y648" s="114">
        <v>2.4049999999999998</v>
      </c>
      <c r="Z648" s="114">
        <v>0</v>
      </c>
      <c r="AA648" s="108" t="s">
        <v>564</v>
      </c>
      <c r="AB648" s="98" t="s">
        <v>69</v>
      </c>
      <c r="AC648" s="98">
        <v>2013</v>
      </c>
      <c r="AE648" s="109"/>
      <c r="AG648" s="108" t="s">
        <v>554</v>
      </c>
      <c r="AH648" s="108"/>
      <c r="AI648" s="98" t="s">
        <v>1990</v>
      </c>
      <c r="AJ648" s="98" t="s">
        <v>1990</v>
      </c>
      <c r="AK648" s="110" t="s">
        <v>1994</v>
      </c>
      <c r="AL648" s="98" t="s">
        <v>2385</v>
      </c>
    </row>
    <row r="649" spans="1:38" ht="30" customHeight="1">
      <c r="A649" s="98" t="s">
        <v>1989</v>
      </c>
      <c r="B649" s="98" t="s">
        <v>1990</v>
      </c>
      <c r="C649" s="98" t="s">
        <v>2008</v>
      </c>
      <c r="D649" s="98" t="s">
        <v>2137</v>
      </c>
      <c r="E649" s="98" t="s">
        <v>2138</v>
      </c>
      <c r="F649" s="98" t="s">
        <v>2288</v>
      </c>
      <c r="G649" s="98" t="s">
        <v>185</v>
      </c>
      <c r="H649" s="98" t="s">
        <v>36</v>
      </c>
      <c r="J649" s="98" t="s">
        <v>36</v>
      </c>
      <c r="K649" s="115">
        <v>41640</v>
      </c>
      <c r="L649" s="115" t="s">
        <v>2382</v>
      </c>
      <c r="M649" s="100">
        <v>4</v>
      </c>
      <c r="N649" s="74">
        <f t="shared" si="21"/>
        <v>4</v>
      </c>
      <c r="O649" s="115">
        <v>42004</v>
      </c>
      <c r="P649" s="107" t="s">
        <v>48</v>
      </c>
      <c r="Q649" s="100">
        <f>IF(P649="",1,(VLOOKUP(P649,LOOKUP!$A$16:$B$21,2,FALSE)))</f>
        <v>4</v>
      </c>
      <c r="R649" s="74">
        <f t="shared" si="22"/>
        <v>4</v>
      </c>
      <c r="S649" s="108">
        <v>0</v>
      </c>
      <c r="T649" s="108"/>
      <c r="U649" s="108">
        <v>0</v>
      </c>
      <c r="V649" s="108"/>
      <c r="W649" s="108"/>
      <c r="X649" s="108">
        <v>0</v>
      </c>
      <c r="Y649" s="114">
        <v>0</v>
      </c>
      <c r="Z649" s="114">
        <v>0</v>
      </c>
      <c r="AA649" s="108" t="s">
        <v>564</v>
      </c>
      <c r="AB649" s="98" t="s">
        <v>69</v>
      </c>
      <c r="AC649" s="98">
        <v>2013</v>
      </c>
      <c r="AE649" s="109"/>
      <c r="AG649" s="108" t="s">
        <v>554</v>
      </c>
      <c r="AH649" s="108"/>
      <c r="AI649" s="98" t="s">
        <v>1990</v>
      </c>
      <c r="AJ649" s="98" t="s">
        <v>1990</v>
      </c>
      <c r="AK649" s="110" t="s">
        <v>1994</v>
      </c>
      <c r="AL649" s="98" t="s">
        <v>2385</v>
      </c>
    </row>
    <row r="650" spans="1:38" ht="30" customHeight="1">
      <c r="A650" s="98" t="s">
        <v>1989</v>
      </c>
      <c r="B650" s="98" t="s">
        <v>1990</v>
      </c>
      <c r="C650" s="98" t="s">
        <v>2008</v>
      </c>
      <c r="D650" s="98" t="s">
        <v>2139</v>
      </c>
      <c r="E650" s="98" t="s">
        <v>2140</v>
      </c>
      <c r="F650" s="98" t="s">
        <v>2301</v>
      </c>
      <c r="G650" s="98" t="s">
        <v>185</v>
      </c>
      <c r="H650" s="98" t="s">
        <v>36</v>
      </c>
      <c r="J650" s="98" t="s">
        <v>36</v>
      </c>
      <c r="K650" s="115">
        <v>41640</v>
      </c>
      <c r="L650" s="115" t="s">
        <v>2382</v>
      </c>
      <c r="M650" s="100">
        <v>4</v>
      </c>
      <c r="N650" s="74">
        <f t="shared" si="21"/>
        <v>4</v>
      </c>
      <c r="O650" s="115">
        <v>42735</v>
      </c>
      <c r="P650" s="107" t="s">
        <v>48</v>
      </c>
      <c r="Q650" s="100">
        <f>IF(P650="",1,(VLOOKUP(P650,LOOKUP!$A$16:$B$21,2,FALSE)))</f>
        <v>4</v>
      </c>
      <c r="R650" s="74">
        <f t="shared" si="22"/>
        <v>4</v>
      </c>
      <c r="S650" s="108">
        <v>61.95</v>
      </c>
      <c r="T650" s="108"/>
      <c r="U650" s="108">
        <v>60.860999999999997</v>
      </c>
      <c r="V650" s="108"/>
      <c r="W650" s="108"/>
      <c r="X650" s="108">
        <v>60.860999999999997</v>
      </c>
      <c r="Y650" s="114">
        <v>1.089</v>
      </c>
      <c r="Z650" s="114">
        <v>0</v>
      </c>
      <c r="AA650" s="108" t="s">
        <v>2091</v>
      </c>
      <c r="AB650" s="98" t="s">
        <v>69</v>
      </c>
      <c r="AC650" s="98">
        <v>2013</v>
      </c>
      <c r="AE650" s="109"/>
      <c r="AG650" s="108" t="s">
        <v>554</v>
      </c>
      <c r="AH650" s="108"/>
      <c r="AI650" s="98" t="s">
        <v>1990</v>
      </c>
      <c r="AJ650" s="98" t="s">
        <v>1990</v>
      </c>
      <c r="AK650" s="110" t="s">
        <v>1994</v>
      </c>
      <c r="AL650" s="98" t="s">
        <v>2385</v>
      </c>
    </row>
    <row r="651" spans="1:38" ht="30" customHeight="1">
      <c r="A651" s="98" t="s">
        <v>1989</v>
      </c>
      <c r="B651" s="98" t="s">
        <v>1990</v>
      </c>
      <c r="C651" s="98" t="s">
        <v>2008</v>
      </c>
      <c r="D651" s="98" t="s">
        <v>2141</v>
      </c>
      <c r="E651" s="98" t="s">
        <v>2142</v>
      </c>
      <c r="G651" s="98" t="s">
        <v>188</v>
      </c>
      <c r="H651" s="98" t="s">
        <v>36</v>
      </c>
      <c r="J651" s="98" t="s">
        <v>36</v>
      </c>
      <c r="K651" s="115">
        <v>41640</v>
      </c>
      <c r="L651" s="115" t="s">
        <v>2382</v>
      </c>
      <c r="M651" s="100">
        <v>4</v>
      </c>
      <c r="N651" s="74">
        <f t="shared" si="21"/>
        <v>4</v>
      </c>
      <c r="O651" s="115">
        <v>42369</v>
      </c>
      <c r="P651" s="107" t="s">
        <v>48</v>
      </c>
      <c r="Q651" s="100">
        <f>IF(P651="",1,(VLOOKUP(P651,LOOKUP!$A$16:$B$21,2,FALSE)))</f>
        <v>4</v>
      </c>
      <c r="R651" s="74">
        <f t="shared" si="22"/>
        <v>4</v>
      </c>
      <c r="S651" s="108">
        <v>9</v>
      </c>
      <c r="T651" s="108"/>
      <c r="U651" s="108">
        <v>9</v>
      </c>
      <c r="V651" s="108"/>
      <c r="W651" s="108"/>
      <c r="X651" s="108">
        <v>9</v>
      </c>
      <c r="Y651" s="114">
        <v>0</v>
      </c>
      <c r="Z651" s="114">
        <v>0</v>
      </c>
      <c r="AA651" s="108" t="s">
        <v>2091</v>
      </c>
      <c r="AB651" s="98" t="s">
        <v>69</v>
      </c>
      <c r="AC651" s="98">
        <v>2013</v>
      </c>
      <c r="AE651" s="109"/>
      <c r="AG651" s="108" t="s">
        <v>554</v>
      </c>
      <c r="AH651" s="108"/>
      <c r="AI651" s="98" t="s">
        <v>1990</v>
      </c>
      <c r="AJ651" s="98" t="s">
        <v>1990</v>
      </c>
      <c r="AK651" s="110" t="s">
        <v>1994</v>
      </c>
      <c r="AL651" s="98" t="s">
        <v>2385</v>
      </c>
    </row>
    <row r="652" spans="1:38" ht="30" customHeight="1">
      <c r="A652" s="98" t="s">
        <v>1989</v>
      </c>
      <c r="B652" s="98" t="s">
        <v>1990</v>
      </c>
      <c r="C652" s="98" t="s">
        <v>2008</v>
      </c>
      <c r="D652" s="98" t="s">
        <v>2143</v>
      </c>
      <c r="E652" s="98" t="s">
        <v>2140</v>
      </c>
      <c r="F652" s="98" t="s">
        <v>2285</v>
      </c>
      <c r="G652" s="98" t="s">
        <v>185</v>
      </c>
      <c r="H652" s="98" t="s">
        <v>36</v>
      </c>
      <c r="J652" s="98" t="s">
        <v>36</v>
      </c>
      <c r="K652" s="115">
        <v>42005</v>
      </c>
      <c r="L652" s="115" t="s">
        <v>2382</v>
      </c>
      <c r="M652" s="100">
        <v>4</v>
      </c>
      <c r="N652" s="74">
        <f t="shared" si="21"/>
        <v>4</v>
      </c>
      <c r="O652" s="115">
        <v>43100</v>
      </c>
      <c r="P652" s="107" t="s">
        <v>48</v>
      </c>
      <c r="Q652" s="100">
        <f>IF(P652="",1,(VLOOKUP(P652,LOOKUP!$A$16:$B$21,2,FALSE)))</f>
        <v>4</v>
      </c>
      <c r="R652" s="74">
        <f t="shared" si="22"/>
        <v>4</v>
      </c>
      <c r="S652" s="108">
        <v>30</v>
      </c>
      <c r="T652" s="108"/>
      <c r="U652" s="108">
        <v>9.6</v>
      </c>
      <c r="V652" s="108"/>
      <c r="W652" s="108"/>
      <c r="X652" s="108">
        <v>9.6</v>
      </c>
      <c r="Y652" s="114">
        <v>20.399999999999999</v>
      </c>
      <c r="Z652" s="114">
        <v>0</v>
      </c>
      <c r="AA652" s="108" t="s">
        <v>2091</v>
      </c>
      <c r="AB652" s="98" t="s">
        <v>69</v>
      </c>
      <c r="AC652" s="98">
        <v>2013</v>
      </c>
      <c r="AE652" s="109"/>
      <c r="AG652" s="108" t="s">
        <v>554</v>
      </c>
      <c r="AH652" s="108"/>
      <c r="AI652" s="98" t="s">
        <v>1990</v>
      </c>
      <c r="AJ652" s="98" t="s">
        <v>1990</v>
      </c>
      <c r="AK652" s="110" t="s">
        <v>1994</v>
      </c>
      <c r="AL652" s="98" t="s">
        <v>2385</v>
      </c>
    </row>
    <row r="653" spans="1:38" ht="30" customHeight="1">
      <c r="A653" s="98" t="s">
        <v>1989</v>
      </c>
      <c r="B653" s="98" t="s">
        <v>1990</v>
      </c>
      <c r="C653" s="98" t="s">
        <v>2008</v>
      </c>
      <c r="D653" s="98" t="s">
        <v>2144</v>
      </c>
      <c r="E653" s="98" t="s">
        <v>2145</v>
      </c>
      <c r="F653" s="98" t="s">
        <v>557</v>
      </c>
      <c r="G653" s="98" t="s">
        <v>185</v>
      </c>
      <c r="H653" s="98" t="s">
        <v>36</v>
      </c>
      <c r="J653" s="98" t="s">
        <v>36</v>
      </c>
      <c r="K653" s="115">
        <v>41275</v>
      </c>
      <c r="L653" s="115" t="s">
        <v>38</v>
      </c>
      <c r="M653" s="100">
        <v>4</v>
      </c>
      <c r="N653" s="74">
        <f t="shared" si="21"/>
        <v>4</v>
      </c>
      <c r="O653" s="115">
        <v>42004</v>
      </c>
      <c r="P653" s="107" t="s">
        <v>48</v>
      </c>
      <c r="Q653" s="100">
        <f>IF(P653="",1,(VLOOKUP(P653,LOOKUP!$A$16:$B$21,2,FALSE)))</f>
        <v>4</v>
      </c>
      <c r="R653" s="74">
        <f t="shared" si="22"/>
        <v>4</v>
      </c>
      <c r="S653" s="108">
        <v>4.9279999999999999</v>
      </c>
      <c r="T653" s="108"/>
      <c r="U653" s="108">
        <v>4.9279999999999999</v>
      </c>
      <c r="V653" s="108"/>
      <c r="W653" s="108"/>
      <c r="X653" s="108">
        <v>4.9279999999999999</v>
      </c>
      <c r="Y653" s="114">
        <v>0</v>
      </c>
      <c r="Z653" s="114">
        <v>0</v>
      </c>
      <c r="AA653" s="108" t="s">
        <v>564</v>
      </c>
      <c r="AB653" s="98" t="s">
        <v>219</v>
      </c>
      <c r="AC653" s="98">
        <v>2013</v>
      </c>
      <c r="AE653" s="109"/>
      <c r="AG653" s="108" t="s">
        <v>554</v>
      </c>
      <c r="AH653" s="108"/>
      <c r="AI653" s="98" t="s">
        <v>1990</v>
      </c>
      <c r="AJ653" s="98" t="s">
        <v>1990</v>
      </c>
      <c r="AK653" s="110" t="s">
        <v>1994</v>
      </c>
      <c r="AL653" s="98" t="s">
        <v>2385</v>
      </c>
    </row>
    <row r="654" spans="1:38" ht="30" customHeight="1">
      <c r="A654" s="98" t="s">
        <v>1989</v>
      </c>
      <c r="B654" s="98" t="s">
        <v>1990</v>
      </c>
      <c r="C654" s="98" t="s">
        <v>2008</v>
      </c>
      <c r="D654" s="98" t="s">
        <v>2146</v>
      </c>
      <c r="E654" s="98" t="s">
        <v>2147</v>
      </c>
      <c r="F654" s="98" t="s">
        <v>2293</v>
      </c>
      <c r="G654" s="98" t="s">
        <v>180</v>
      </c>
      <c r="H654" s="98" t="s">
        <v>36</v>
      </c>
      <c r="J654" s="98" t="s">
        <v>36</v>
      </c>
      <c r="K654" s="115">
        <v>41275</v>
      </c>
      <c r="L654" s="115" t="s">
        <v>38</v>
      </c>
      <c r="M654" s="100">
        <v>4</v>
      </c>
      <c r="N654" s="74">
        <f t="shared" si="21"/>
        <v>4</v>
      </c>
      <c r="O654" s="115">
        <v>41639</v>
      </c>
      <c r="P654" s="107" t="s">
        <v>48</v>
      </c>
      <c r="Q654" s="100">
        <f>IF(P654="",1,(VLOOKUP(P654,LOOKUP!$A$16:$B$21,2,FALSE)))</f>
        <v>4</v>
      </c>
      <c r="R654" s="74">
        <f t="shared" si="22"/>
        <v>4</v>
      </c>
      <c r="S654" s="108">
        <v>23.45</v>
      </c>
      <c r="T654" s="108"/>
      <c r="U654" s="108">
        <v>21.75</v>
      </c>
      <c r="V654" s="108"/>
      <c r="W654" s="108"/>
      <c r="X654" s="108">
        <v>21.75</v>
      </c>
      <c r="Y654" s="114">
        <v>1.7</v>
      </c>
      <c r="Z654" s="114">
        <v>0</v>
      </c>
      <c r="AA654" s="108" t="s">
        <v>564</v>
      </c>
      <c r="AB654" s="98" t="s">
        <v>219</v>
      </c>
      <c r="AC654" s="98">
        <v>2013</v>
      </c>
      <c r="AE654" s="109"/>
      <c r="AG654" s="108" t="s">
        <v>554</v>
      </c>
      <c r="AH654" s="108"/>
      <c r="AI654" s="98" t="s">
        <v>1990</v>
      </c>
      <c r="AJ654" s="98" t="s">
        <v>1990</v>
      </c>
      <c r="AK654" s="110" t="s">
        <v>1994</v>
      </c>
      <c r="AL654" s="98" t="s">
        <v>2385</v>
      </c>
    </row>
    <row r="655" spans="1:38" ht="30" customHeight="1">
      <c r="A655" s="98" t="s">
        <v>1989</v>
      </c>
      <c r="B655" s="98" t="s">
        <v>1990</v>
      </c>
      <c r="C655" s="98" t="s">
        <v>2008</v>
      </c>
      <c r="D655" s="98" t="s">
        <v>2148</v>
      </c>
      <c r="E655" s="98" t="s">
        <v>2149</v>
      </c>
      <c r="F655" s="98" t="s">
        <v>2299</v>
      </c>
      <c r="G655" s="98" t="s">
        <v>185</v>
      </c>
      <c r="H655" s="98" t="s">
        <v>36</v>
      </c>
      <c r="J655" s="98" t="s">
        <v>36</v>
      </c>
      <c r="K655" s="115">
        <v>42005</v>
      </c>
      <c r="L655" s="115" t="s">
        <v>2382</v>
      </c>
      <c r="M655" s="100">
        <v>4</v>
      </c>
      <c r="N655" s="74">
        <f t="shared" si="21"/>
        <v>4</v>
      </c>
      <c r="O655" s="115">
        <v>43100</v>
      </c>
      <c r="P655" s="107" t="s">
        <v>48</v>
      </c>
      <c r="Q655" s="100">
        <f>IF(P655="",1,(VLOOKUP(P655,LOOKUP!$A$16:$B$21,2,FALSE)))</f>
        <v>4</v>
      </c>
      <c r="R655" s="74">
        <f t="shared" si="22"/>
        <v>4</v>
      </c>
      <c r="S655" s="108">
        <v>20.45</v>
      </c>
      <c r="T655" s="108"/>
      <c r="U655" s="108">
        <v>20.45</v>
      </c>
      <c r="V655" s="108"/>
      <c r="W655" s="108"/>
      <c r="X655" s="108">
        <v>20.45</v>
      </c>
      <c r="Y655" s="114">
        <v>0</v>
      </c>
      <c r="Z655" s="114">
        <v>0</v>
      </c>
      <c r="AA655" s="108" t="s">
        <v>564</v>
      </c>
      <c r="AB655" s="98" t="s">
        <v>69</v>
      </c>
      <c r="AC655" s="98">
        <v>2012</v>
      </c>
      <c r="AE655" s="109"/>
      <c r="AG655" s="108" t="s">
        <v>554</v>
      </c>
      <c r="AH655" s="108"/>
      <c r="AI655" s="98" t="s">
        <v>1990</v>
      </c>
      <c r="AJ655" s="98" t="s">
        <v>1990</v>
      </c>
      <c r="AK655" s="110" t="s">
        <v>1994</v>
      </c>
      <c r="AL655" s="98" t="s">
        <v>2385</v>
      </c>
    </row>
    <row r="656" spans="1:38" ht="30" customHeight="1">
      <c r="A656" s="98" t="s">
        <v>1989</v>
      </c>
      <c r="B656" s="98" t="s">
        <v>1990</v>
      </c>
      <c r="C656" s="98" t="s">
        <v>2008</v>
      </c>
      <c r="D656" s="98" t="s">
        <v>2150</v>
      </c>
      <c r="E656" s="98" t="s">
        <v>2151</v>
      </c>
      <c r="F656" s="98" t="s">
        <v>2295</v>
      </c>
      <c r="G656" s="98" t="s">
        <v>556</v>
      </c>
      <c r="H656" s="98" t="s">
        <v>36</v>
      </c>
      <c r="J656" s="98" t="s">
        <v>36</v>
      </c>
      <c r="K656" s="115">
        <v>41640</v>
      </c>
      <c r="L656" s="115" t="s">
        <v>2382</v>
      </c>
      <c r="M656" s="100">
        <v>4</v>
      </c>
      <c r="N656" s="74">
        <f t="shared" si="21"/>
        <v>4</v>
      </c>
      <c r="O656" s="115">
        <v>42369</v>
      </c>
      <c r="P656" s="107" t="s">
        <v>48</v>
      </c>
      <c r="Q656" s="100">
        <f>IF(P656="",1,(VLOOKUP(P656,LOOKUP!$A$16:$B$21,2,FALSE)))</f>
        <v>4</v>
      </c>
      <c r="R656" s="74">
        <f t="shared" si="22"/>
        <v>4</v>
      </c>
      <c r="S656" s="108">
        <v>9.23</v>
      </c>
      <c r="T656" s="108"/>
      <c r="U656" s="108">
        <v>9.23</v>
      </c>
      <c r="V656" s="108"/>
      <c r="W656" s="108"/>
      <c r="X656" s="108">
        <v>9.23</v>
      </c>
      <c r="Y656" s="114">
        <v>0</v>
      </c>
      <c r="Z656" s="114">
        <v>0</v>
      </c>
      <c r="AA656" s="108" t="s">
        <v>564</v>
      </c>
      <c r="AB656" s="98" t="s">
        <v>69</v>
      </c>
      <c r="AC656" s="98">
        <v>2013</v>
      </c>
      <c r="AE656" s="109"/>
      <c r="AG656" s="108" t="s">
        <v>554</v>
      </c>
      <c r="AH656" s="108"/>
      <c r="AI656" s="98" t="s">
        <v>1990</v>
      </c>
      <c r="AJ656" s="98" t="s">
        <v>1990</v>
      </c>
      <c r="AK656" s="110" t="s">
        <v>1994</v>
      </c>
      <c r="AL656" s="98" t="s">
        <v>2385</v>
      </c>
    </row>
    <row r="657" spans="1:38" ht="30" customHeight="1">
      <c r="A657" s="98" t="s">
        <v>1989</v>
      </c>
      <c r="B657" s="98" t="s">
        <v>1990</v>
      </c>
      <c r="C657" s="98" t="s">
        <v>2008</v>
      </c>
      <c r="D657" s="98" t="s">
        <v>2152</v>
      </c>
      <c r="E657" s="98" t="s">
        <v>2153</v>
      </c>
      <c r="F657" s="98" t="s">
        <v>557</v>
      </c>
      <c r="G657" s="98" t="s">
        <v>185</v>
      </c>
      <c r="H657" s="98" t="s">
        <v>36</v>
      </c>
      <c r="J657" s="98" t="s">
        <v>36</v>
      </c>
      <c r="K657" s="115">
        <v>42005</v>
      </c>
      <c r="L657" s="115" t="s">
        <v>2382</v>
      </c>
      <c r="M657" s="100">
        <v>4</v>
      </c>
      <c r="N657" s="74">
        <f t="shared" si="21"/>
        <v>4</v>
      </c>
      <c r="O657" s="115">
        <v>43100</v>
      </c>
      <c r="P657" s="107" t="s">
        <v>48</v>
      </c>
      <c r="Q657" s="100">
        <f>IF(P657="",1,(VLOOKUP(P657,LOOKUP!$A$16:$B$21,2,FALSE)))</f>
        <v>4</v>
      </c>
      <c r="R657" s="74">
        <f t="shared" si="22"/>
        <v>4</v>
      </c>
      <c r="S657" s="108">
        <v>27.385000000000002</v>
      </c>
      <c r="T657" s="108"/>
      <c r="U657" s="108">
        <v>0.4</v>
      </c>
      <c r="V657" s="108"/>
      <c r="W657" s="108"/>
      <c r="X657" s="108">
        <v>0.4</v>
      </c>
      <c r="Y657" s="114">
        <v>26.984999999999999</v>
      </c>
      <c r="Z657" s="114">
        <v>0</v>
      </c>
      <c r="AA657" s="108" t="s">
        <v>2091</v>
      </c>
      <c r="AB657" s="98" t="s">
        <v>69</v>
      </c>
      <c r="AC657" s="98">
        <v>2013</v>
      </c>
      <c r="AE657" s="109"/>
      <c r="AG657" s="108" t="s">
        <v>554</v>
      </c>
      <c r="AH657" s="108"/>
      <c r="AI657" s="98" t="s">
        <v>1990</v>
      </c>
      <c r="AJ657" s="98" t="s">
        <v>1990</v>
      </c>
      <c r="AK657" s="110" t="s">
        <v>1994</v>
      </c>
      <c r="AL657" s="98" t="s">
        <v>2385</v>
      </c>
    </row>
    <row r="658" spans="1:38" ht="30" customHeight="1">
      <c r="A658" s="98" t="s">
        <v>1989</v>
      </c>
      <c r="B658" s="98" t="s">
        <v>1990</v>
      </c>
      <c r="C658" s="98" t="s">
        <v>2008</v>
      </c>
      <c r="D658" s="98" t="s">
        <v>2154</v>
      </c>
      <c r="E658" s="98" t="s">
        <v>2155</v>
      </c>
      <c r="F658" s="98" t="s">
        <v>483</v>
      </c>
      <c r="G658" s="98" t="s">
        <v>185</v>
      </c>
      <c r="H658" s="98" t="s">
        <v>36</v>
      </c>
      <c r="J658" s="98" t="s">
        <v>36</v>
      </c>
      <c r="K658" s="115">
        <v>41640</v>
      </c>
      <c r="L658" s="115" t="s">
        <v>2382</v>
      </c>
      <c r="M658" s="100">
        <v>4</v>
      </c>
      <c r="N658" s="74">
        <f t="shared" si="21"/>
        <v>4</v>
      </c>
      <c r="O658" s="115">
        <v>42369</v>
      </c>
      <c r="P658" s="107" t="s">
        <v>48</v>
      </c>
      <c r="Q658" s="100">
        <f>IF(P658="",1,(VLOOKUP(P658,LOOKUP!$A$16:$B$21,2,FALSE)))</f>
        <v>4</v>
      </c>
      <c r="R658" s="74">
        <f t="shared" si="22"/>
        <v>4</v>
      </c>
      <c r="S658" s="108">
        <v>4.282</v>
      </c>
      <c r="T658" s="108"/>
      <c r="U658" s="108">
        <v>4.282</v>
      </c>
      <c r="V658" s="108"/>
      <c r="W658" s="108"/>
      <c r="X658" s="108">
        <v>4.282</v>
      </c>
      <c r="Y658" s="114">
        <v>0</v>
      </c>
      <c r="Z658" s="114">
        <v>0</v>
      </c>
      <c r="AA658" s="108" t="s">
        <v>564</v>
      </c>
      <c r="AB658" s="98" t="s">
        <v>69</v>
      </c>
      <c r="AC658" s="98">
        <v>2013</v>
      </c>
      <c r="AE658" s="109"/>
      <c r="AG658" s="108" t="s">
        <v>554</v>
      </c>
      <c r="AH658" s="108"/>
      <c r="AI658" s="98" t="s">
        <v>1990</v>
      </c>
      <c r="AJ658" s="98" t="s">
        <v>1990</v>
      </c>
      <c r="AK658" s="110" t="s">
        <v>1994</v>
      </c>
      <c r="AL658" s="98" t="s">
        <v>2385</v>
      </c>
    </row>
    <row r="659" spans="1:38" ht="30" customHeight="1">
      <c r="A659" s="98" t="s">
        <v>1989</v>
      </c>
      <c r="B659" s="98" t="s">
        <v>1990</v>
      </c>
      <c r="C659" s="98" t="s">
        <v>2008</v>
      </c>
      <c r="D659" s="98" t="s">
        <v>2156</v>
      </c>
      <c r="E659" s="98" t="s">
        <v>2157</v>
      </c>
      <c r="F659" s="98" t="s">
        <v>2293</v>
      </c>
      <c r="G659" s="98" t="s">
        <v>180</v>
      </c>
      <c r="H659" s="98" t="s">
        <v>36</v>
      </c>
      <c r="J659" s="98" t="s">
        <v>36</v>
      </c>
      <c r="K659" s="115">
        <v>41275</v>
      </c>
      <c r="L659" s="115" t="s">
        <v>2382</v>
      </c>
      <c r="M659" s="100">
        <v>4</v>
      </c>
      <c r="N659" s="74">
        <f t="shared" si="21"/>
        <v>4</v>
      </c>
      <c r="O659" s="115">
        <v>42004</v>
      </c>
      <c r="P659" s="107" t="s">
        <v>48</v>
      </c>
      <c r="Q659" s="100">
        <f>IF(P659="",1,(VLOOKUP(P659,LOOKUP!$A$16:$B$21,2,FALSE)))</f>
        <v>4</v>
      </c>
      <c r="R659" s="74">
        <f t="shared" si="22"/>
        <v>4</v>
      </c>
      <c r="S659" s="108">
        <v>5.53</v>
      </c>
      <c r="T659" s="108"/>
      <c r="U659" s="108">
        <v>5.53</v>
      </c>
      <c r="V659" s="108"/>
      <c r="W659" s="108"/>
      <c r="X659" s="108">
        <v>5.53</v>
      </c>
      <c r="Y659" s="114">
        <v>0</v>
      </c>
      <c r="Z659" s="114">
        <v>0</v>
      </c>
      <c r="AA659" s="108" t="s">
        <v>564</v>
      </c>
      <c r="AB659" s="98" t="s">
        <v>69</v>
      </c>
      <c r="AC659" s="98">
        <v>2013</v>
      </c>
      <c r="AE659" s="109"/>
      <c r="AG659" s="108" t="s">
        <v>554</v>
      </c>
      <c r="AH659" s="108"/>
      <c r="AI659" s="98" t="s">
        <v>1990</v>
      </c>
      <c r="AJ659" s="98" t="s">
        <v>1990</v>
      </c>
      <c r="AK659" s="110" t="s">
        <v>1994</v>
      </c>
      <c r="AL659" s="98" t="s">
        <v>2385</v>
      </c>
    </row>
    <row r="660" spans="1:38" ht="30" customHeight="1">
      <c r="A660" s="98" t="s">
        <v>1989</v>
      </c>
      <c r="B660" s="98" t="s">
        <v>1990</v>
      </c>
      <c r="C660" s="98" t="s">
        <v>2008</v>
      </c>
      <c r="D660" s="98" t="s">
        <v>2158</v>
      </c>
      <c r="E660" s="98" t="s">
        <v>2159</v>
      </c>
      <c r="F660" s="98" t="s">
        <v>561</v>
      </c>
      <c r="G660" s="98" t="s">
        <v>185</v>
      </c>
      <c r="H660" s="98" t="s">
        <v>36</v>
      </c>
      <c r="J660" s="98" t="s">
        <v>36</v>
      </c>
      <c r="K660" s="115">
        <v>42005</v>
      </c>
      <c r="L660" s="115" t="s">
        <v>2382</v>
      </c>
      <c r="M660" s="100">
        <v>4</v>
      </c>
      <c r="N660" s="74">
        <f t="shared" si="21"/>
        <v>4</v>
      </c>
      <c r="O660" s="115">
        <v>43100</v>
      </c>
      <c r="P660" s="107" t="s">
        <v>48</v>
      </c>
      <c r="Q660" s="100">
        <f>IF(P660="",1,(VLOOKUP(P660,LOOKUP!$A$16:$B$21,2,FALSE)))</f>
        <v>4</v>
      </c>
      <c r="R660" s="74">
        <f t="shared" si="22"/>
        <v>4</v>
      </c>
      <c r="S660" s="108">
        <v>16.722999999999999</v>
      </c>
      <c r="T660" s="108"/>
      <c r="U660" s="108">
        <v>1.504</v>
      </c>
      <c r="V660" s="108"/>
      <c r="W660" s="108"/>
      <c r="X660" s="108">
        <v>1.504</v>
      </c>
      <c r="Y660" s="114">
        <v>15.218999999999999</v>
      </c>
      <c r="Z660" s="114">
        <v>0</v>
      </c>
      <c r="AA660" s="108" t="s">
        <v>564</v>
      </c>
      <c r="AB660" s="98" t="s">
        <v>69</v>
      </c>
      <c r="AC660" s="98">
        <v>2013</v>
      </c>
      <c r="AE660" s="109"/>
      <c r="AG660" s="108" t="s">
        <v>554</v>
      </c>
      <c r="AH660" s="108"/>
      <c r="AI660" s="98" t="s">
        <v>1990</v>
      </c>
      <c r="AJ660" s="98" t="s">
        <v>1990</v>
      </c>
      <c r="AK660" s="110" t="s">
        <v>1994</v>
      </c>
      <c r="AL660" s="98" t="s">
        <v>2385</v>
      </c>
    </row>
    <row r="661" spans="1:38" ht="30" customHeight="1">
      <c r="A661" s="98" t="s">
        <v>1989</v>
      </c>
      <c r="B661" s="98" t="s">
        <v>1990</v>
      </c>
      <c r="C661" s="98" t="s">
        <v>2008</v>
      </c>
      <c r="D661" s="98" t="s">
        <v>2160</v>
      </c>
      <c r="E661" s="98" t="s">
        <v>2161</v>
      </c>
      <c r="F661" s="98" t="s">
        <v>2312</v>
      </c>
      <c r="G661" s="98" t="s">
        <v>556</v>
      </c>
      <c r="H661" s="98" t="s">
        <v>36</v>
      </c>
      <c r="J661" s="98" t="s">
        <v>36</v>
      </c>
      <c r="K661" s="115">
        <v>42370</v>
      </c>
      <c r="L661" s="115" t="s">
        <v>177</v>
      </c>
      <c r="M661" s="100">
        <v>3</v>
      </c>
      <c r="N661" s="74">
        <f t="shared" si="21"/>
        <v>3</v>
      </c>
      <c r="O661" s="115">
        <v>43465</v>
      </c>
      <c r="P661" s="107" t="s">
        <v>48</v>
      </c>
      <c r="Q661" s="100">
        <f>IF(P661="",1,(VLOOKUP(P661,LOOKUP!$A$16:$B$21,2,FALSE)))</f>
        <v>4</v>
      </c>
      <c r="R661" s="74">
        <f t="shared" si="22"/>
        <v>4</v>
      </c>
      <c r="S661" s="108">
        <v>6</v>
      </c>
      <c r="T661" s="108"/>
      <c r="U661" s="108">
        <v>0</v>
      </c>
      <c r="V661" s="108"/>
      <c r="W661" s="108"/>
      <c r="X661" s="108">
        <v>0</v>
      </c>
      <c r="Y661" s="114">
        <v>6</v>
      </c>
      <c r="Z661" s="114">
        <v>0</v>
      </c>
      <c r="AA661" s="108" t="s">
        <v>564</v>
      </c>
      <c r="AB661" s="98" t="s">
        <v>69</v>
      </c>
      <c r="AC661" s="98">
        <v>2014</v>
      </c>
      <c r="AE661" s="109"/>
      <c r="AG661" s="108" t="s">
        <v>554</v>
      </c>
      <c r="AH661" s="108"/>
      <c r="AI661" s="98" t="s">
        <v>1990</v>
      </c>
      <c r="AJ661" s="98" t="s">
        <v>1990</v>
      </c>
      <c r="AK661" s="110" t="s">
        <v>1994</v>
      </c>
      <c r="AL661" s="98" t="s">
        <v>2385</v>
      </c>
    </row>
    <row r="662" spans="1:38" ht="30" customHeight="1">
      <c r="A662" s="98" t="s">
        <v>1989</v>
      </c>
      <c r="B662" s="98" t="s">
        <v>1990</v>
      </c>
      <c r="C662" s="98" t="s">
        <v>2008</v>
      </c>
      <c r="D662" s="98" t="s">
        <v>2162</v>
      </c>
      <c r="E662" s="98" t="s">
        <v>2163</v>
      </c>
      <c r="F662" s="98" t="s">
        <v>555</v>
      </c>
      <c r="G662" s="98" t="s">
        <v>183</v>
      </c>
      <c r="H662" s="98" t="s">
        <v>36</v>
      </c>
      <c r="J662" s="98" t="s">
        <v>36</v>
      </c>
      <c r="K662" s="115">
        <v>41640</v>
      </c>
      <c r="L662" s="115" t="s">
        <v>41</v>
      </c>
      <c r="M662" s="100">
        <v>4</v>
      </c>
      <c r="N662" s="74">
        <f t="shared" si="21"/>
        <v>4</v>
      </c>
      <c r="O662" s="115">
        <v>42369</v>
      </c>
      <c r="P662" s="107" t="s">
        <v>48</v>
      </c>
      <c r="Q662" s="100">
        <f>IF(P662="",1,(VLOOKUP(P662,LOOKUP!$A$16:$B$21,2,FALSE)))</f>
        <v>4</v>
      </c>
      <c r="R662" s="74">
        <f t="shared" si="22"/>
        <v>4</v>
      </c>
      <c r="S662" s="108">
        <v>4.37</v>
      </c>
      <c r="T662" s="108"/>
      <c r="U662" s="108">
        <v>4.37</v>
      </c>
      <c r="V662" s="108"/>
      <c r="W662" s="108"/>
      <c r="X662" s="108">
        <v>4.37</v>
      </c>
      <c r="Y662" s="114">
        <v>0</v>
      </c>
      <c r="Z662" s="114">
        <v>0</v>
      </c>
      <c r="AA662" s="108" t="s">
        <v>564</v>
      </c>
      <c r="AB662" s="98" t="s">
        <v>69</v>
      </c>
      <c r="AC662" s="98">
        <v>2014</v>
      </c>
      <c r="AE662" s="109"/>
      <c r="AG662" s="108" t="s">
        <v>554</v>
      </c>
      <c r="AH662" s="108"/>
      <c r="AI662" s="98" t="s">
        <v>1990</v>
      </c>
      <c r="AJ662" s="98" t="s">
        <v>1990</v>
      </c>
      <c r="AK662" s="110" t="s">
        <v>1994</v>
      </c>
      <c r="AL662" s="98" t="s">
        <v>2385</v>
      </c>
    </row>
    <row r="663" spans="1:38" ht="30" customHeight="1">
      <c r="A663" s="98" t="s">
        <v>1989</v>
      </c>
      <c r="B663" s="98" t="s">
        <v>1990</v>
      </c>
      <c r="C663" s="98" t="s">
        <v>2008</v>
      </c>
      <c r="D663" s="98" t="s">
        <v>2164</v>
      </c>
      <c r="E663" s="98" t="s">
        <v>2165</v>
      </c>
      <c r="F663" s="98" t="s">
        <v>557</v>
      </c>
      <c r="G663" s="98" t="s">
        <v>185</v>
      </c>
      <c r="H663" s="98" t="s">
        <v>36</v>
      </c>
      <c r="J663" s="98" t="s">
        <v>36</v>
      </c>
      <c r="K663" s="115">
        <v>41640</v>
      </c>
      <c r="L663" s="115" t="s">
        <v>41</v>
      </c>
      <c r="M663" s="100">
        <v>4</v>
      </c>
      <c r="N663" s="74">
        <f t="shared" si="21"/>
        <v>4</v>
      </c>
      <c r="O663" s="115">
        <v>42369</v>
      </c>
      <c r="P663" s="107" t="s">
        <v>48</v>
      </c>
      <c r="Q663" s="100">
        <f>IF(P663="",1,(VLOOKUP(P663,LOOKUP!$A$16:$B$21,2,FALSE)))</f>
        <v>4</v>
      </c>
      <c r="R663" s="74">
        <f t="shared" si="22"/>
        <v>4</v>
      </c>
      <c r="S663" s="108">
        <v>0.87</v>
      </c>
      <c r="T663" s="108"/>
      <c r="U663" s="108">
        <v>0.87</v>
      </c>
      <c r="V663" s="108"/>
      <c r="W663" s="108"/>
      <c r="X663" s="108">
        <v>0.87</v>
      </c>
      <c r="Y663" s="114">
        <v>0</v>
      </c>
      <c r="Z663" s="114">
        <v>0</v>
      </c>
      <c r="AA663" s="108" t="s">
        <v>564</v>
      </c>
      <c r="AB663" s="98" t="s">
        <v>69</v>
      </c>
      <c r="AC663" s="98">
        <v>2013</v>
      </c>
      <c r="AE663" s="109"/>
      <c r="AG663" s="108" t="s">
        <v>554</v>
      </c>
      <c r="AH663" s="108"/>
      <c r="AI663" s="98" t="s">
        <v>1990</v>
      </c>
      <c r="AJ663" s="98" t="s">
        <v>1990</v>
      </c>
      <c r="AK663" s="110" t="s">
        <v>1994</v>
      </c>
      <c r="AL663" s="98" t="s">
        <v>2385</v>
      </c>
    </row>
    <row r="664" spans="1:38" ht="30" customHeight="1">
      <c r="A664" s="98" t="s">
        <v>1989</v>
      </c>
      <c r="B664" s="98" t="s">
        <v>1990</v>
      </c>
      <c r="C664" s="98" t="s">
        <v>2008</v>
      </c>
      <c r="D664" s="98" t="s">
        <v>2166</v>
      </c>
      <c r="E664" s="98" t="s">
        <v>2167</v>
      </c>
      <c r="F664" s="98" t="s">
        <v>555</v>
      </c>
      <c r="G664" s="98" t="s">
        <v>183</v>
      </c>
      <c r="H664" s="98" t="s">
        <v>36</v>
      </c>
      <c r="J664" s="98" t="s">
        <v>36</v>
      </c>
      <c r="K664" s="115">
        <v>41640</v>
      </c>
      <c r="L664" s="115" t="s">
        <v>41</v>
      </c>
      <c r="M664" s="100">
        <v>4</v>
      </c>
      <c r="N664" s="74">
        <f t="shared" si="21"/>
        <v>4</v>
      </c>
      <c r="O664" s="115">
        <v>42369</v>
      </c>
      <c r="P664" s="107" t="s">
        <v>48</v>
      </c>
      <c r="Q664" s="100">
        <f>IF(P664="",1,(VLOOKUP(P664,LOOKUP!$A$16:$B$21,2,FALSE)))</f>
        <v>4</v>
      </c>
      <c r="R664" s="74">
        <f t="shared" si="22"/>
        <v>4</v>
      </c>
      <c r="S664" s="108">
        <v>4.8</v>
      </c>
      <c r="T664" s="108"/>
      <c r="U664" s="108">
        <v>4.8</v>
      </c>
      <c r="V664" s="108"/>
      <c r="W664" s="108"/>
      <c r="X664" s="108">
        <v>4.8</v>
      </c>
      <c r="Y664" s="114">
        <v>0</v>
      </c>
      <c r="Z664" s="114">
        <v>0</v>
      </c>
      <c r="AA664" s="108" t="s">
        <v>564</v>
      </c>
      <c r="AB664" s="98" t="s">
        <v>69</v>
      </c>
      <c r="AC664" s="98">
        <v>2013</v>
      </c>
      <c r="AE664" s="109"/>
      <c r="AG664" s="108" t="s">
        <v>554</v>
      </c>
      <c r="AH664" s="108"/>
      <c r="AI664" s="98" t="s">
        <v>1990</v>
      </c>
      <c r="AJ664" s="98" t="s">
        <v>1990</v>
      </c>
      <c r="AK664" s="110" t="s">
        <v>1994</v>
      </c>
      <c r="AL664" s="98" t="s">
        <v>2385</v>
      </c>
    </row>
    <row r="665" spans="1:38" ht="30" customHeight="1">
      <c r="A665" s="98" t="s">
        <v>1989</v>
      </c>
      <c r="B665" s="98" t="s">
        <v>1990</v>
      </c>
      <c r="C665" s="98" t="s">
        <v>2008</v>
      </c>
      <c r="D665" s="98" t="s">
        <v>2168</v>
      </c>
      <c r="E665" s="98" t="s">
        <v>2169</v>
      </c>
      <c r="F665" s="98" t="s">
        <v>555</v>
      </c>
      <c r="G665" s="98" t="s">
        <v>183</v>
      </c>
      <c r="H665" s="98" t="s">
        <v>36</v>
      </c>
      <c r="J665" s="98" t="s">
        <v>36</v>
      </c>
      <c r="K665" s="115">
        <v>41640</v>
      </c>
      <c r="L665" s="115" t="s">
        <v>177</v>
      </c>
      <c r="M665" s="100">
        <v>3</v>
      </c>
      <c r="N665" s="74">
        <f t="shared" si="21"/>
        <v>3</v>
      </c>
      <c r="O665" s="115">
        <v>42369</v>
      </c>
      <c r="P665" s="107" t="s">
        <v>48</v>
      </c>
      <c r="Q665" s="100">
        <f>IF(P665="",1,(VLOOKUP(P665,LOOKUP!$A$16:$B$21,2,FALSE)))</f>
        <v>4</v>
      </c>
      <c r="R665" s="74">
        <f t="shared" si="22"/>
        <v>4</v>
      </c>
      <c r="S665" s="108">
        <v>1.8</v>
      </c>
      <c r="T665" s="108"/>
      <c r="U665" s="108">
        <v>7.1999999999999995E-2</v>
      </c>
      <c r="V665" s="108"/>
      <c r="W665" s="108"/>
      <c r="X665" s="108">
        <v>7.1999999999999995E-2</v>
      </c>
      <c r="Y665" s="114">
        <v>1.728</v>
      </c>
      <c r="Z665" s="114">
        <v>0</v>
      </c>
      <c r="AA665" s="108" t="s">
        <v>564</v>
      </c>
      <c r="AB665" s="98" t="s">
        <v>69</v>
      </c>
      <c r="AC665" s="98">
        <v>2014</v>
      </c>
      <c r="AE665" s="109"/>
      <c r="AG665" s="108" t="s">
        <v>554</v>
      </c>
      <c r="AH665" s="108"/>
      <c r="AI665" s="98" t="s">
        <v>1990</v>
      </c>
      <c r="AJ665" s="98" t="s">
        <v>1990</v>
      </c>
      <c r="AK665" s="110" t="s">
        <v>1994</v>
      </c>
      <c r="AL665" s="98" t="s">
        <v>2385</v>
      </c>
    </row>
    <row r="666" spans="1:38" ht="30" customHeight="1">
      <c r="A666" s="98" t="s">
        <v>1989</v>
      </c>
      <c r="B666" s="98" t="s">
        <v>1990</v>
      </c>
      <c r="C666" s="98" t="s">
        <v>2008</v>
      </c>
      <c r="D666" s="98" t="s">
        <v>2170</v>
      </c>
      <c r="E666" s="98" t="s">
        <v>2171</v>
      </c>
      <c r="F666" s="98" t="s">
        <v>555</v>
      </c>
      <c r="G666" s="98" t="s">
        <v>183</v>
      </c>
      <c r="H666" s="98" t="s">
        <v>36</v>
      </c>
      <c r="J666" s="98" t="s">
        <v>36</v>
      </c>
      <c r="K666" s="115">
        <v>41640</v>
      </c>
      <c r="L666" s="115" t="s">
        <v>41</v>
      </c>
      <c r="M666" s="100">
        <v>4</v>
      </c>
      <c r="N666" s="74">
        <f t="shared" si="21"/>
        <v>4</v>
      </c>
      <c r="O666" s="115">
        <v>42735</v>
      </c>
      <c r="P666" s="107" t="s">
        <v>48</v>
      </c>
      <c r="Q666" s="100">
        <f>IF(P666="",1,(VLOOKUP(P666,LOOKUP!$A$16:$B$21,2,FALSE)))</f>
        <v>4</v>
      </c>
      <c r="R666" s="74">
        <f t="shared" si="22"/>
        <v>4</v>
      </c>
      <c r="S666" s="108">
        <v>4.8</v>
      </c>
      <c r="T666" s="108"/>
      <c r="U666" s="108">
        <v>4.8</v>
      </c>
      <c r="V666" s="108"/>
      <c r="W666" s="108"/>
      <c r="X666" s="108">
        <v>4.8</v>
      </c>
      <c r="Y666" s="114">
        <v>0</v>
      </c>
      <c r="Z666" s="114">
        <v>0</v>
      </c>
      <c r="AA666" s="108" t="s">
        <v>564</v>
      </c>
      <c r="AB666" s="98" t="s">
        <v>69</v>
      </c>
      <c r="AC666" s="98">
        <v>2013</v>
      </c>
      <c r="AE666" s="109"/>
      <c r="AG666" s="108" t="s">
        <v>554</v>
      </c>
      <c r="AH666" s="108"/>
      <c r="AI666" s="98" t="s">
        <v>1990</v>
      </c>
      <c r="AJ666" s="98" t="s">
        <v>1990</v>
      </c>
      <c r="AK666" s="110" t="s">
        <v>1994</v>
      </c>
      <c r="AL666" s="98" t="s">
        <v>2385</v>
      </c>
    </row>
    <row r="667" spans="1:38" ht="30" customHeight="1">
      <c r="A667" s="98" t="s">
        <v>1989</v>
      </c>
      <c r="B667" s="98" t="s">
        <v>1990</v>
      </c>
      <c r="C667" s="98" t="s">
        <v>2008</v>
      </c>
      <c r="D667" s="98" t="s">
        <v>2172</v>
      </c>
      <c r="E667" s="98" t="s">
        <v>2173</v>
      </c>
      <c r="F667" s="98" t="s">
        <v>557</v>
      </c>
      <c r="G667" s="98" t="s">
        <v>185</v>
      </c>
      <c r="H667" s="98" t="s">
        <v>36</v>
      </c>
      <c r="J667" s="98" t="s">
        <v>36</v>
      </c>
      <c r="K667" s="115">
        <v>42005</v>
      </c>
      <c r="L667" s="115" t="s">
        <v>177</v>
      </c>
      <c r="M667" s="100">
        <v>3</v>
      </c>
      <c r="N667" s="74">
        <f t="shared" si="21"/>
        <v>3</v>
      </c>
      <c r="O667" s="115">
        <v>43100</v>
      </c>
      <c r="P667" s="107" t="s">
        <v>48</v>
      </c>
      <c r="Q667" s="100">
        <f>IF(P667="",1,(VLOOKUP(P667,LOOKUP!$A$16:$B$21,2,FALSE)))</f>
        <v>4</v>
      </c>
      <c r="R667" s="74">
        <f t="shared" si="22"/>
        <v>4</v>
      </c>
      <c r="S667" s="108">
        <v>5</v>
      </c>
      <c r="T667" s="108"/>
      <c r="U667" s="108">
        <v>0</v>
      </c>
      <c r="V667" s="108"/>
      <c r="W667" s="108"/>
      <c r="X667" s="108">
        <v>0</v>
      </c>
      <c r="Y667" s="114">
        <v>5</v>
      </c>
      <c r="Z667" s="114">
        <v>0</v>
      </c>
      <c r="AA667" s="108" t="s">
        <v>2091</v>
      </c>
      <c r="AB667" s="98" t="s">
        <v>69</v>
      </c>
      <c r="AC667" s="98">
        <v>2014</v>
      </c>
      <c r="AE667" s="109"/>
      <c r="AG667" s="108" t="s">
        <v>554</v>
      </c>
      <c r="AH667" s="108"/>
      <c r="AI667" s="98" t="s">
        <v>1990</v>
      </c>
      <c r="AJ667" s="98" t="s">
        <v>1990</v>
      </c>
      <c r="AK667" s="110" t="s">
        <v>1994</v>
      </c>
      <c r="AL667" s="98" t="s">
        <v>2385</v>
      </c>
    </row>
    <row r="668" spans="1:38" ht="30" customHeight="1">
      <c r="A668" s="98" t="s">
        <v>1989</v>
      </c>
      <c r="B668" s="98" t="s">
        <v>1990</v>
      </c>
      <c r="C668" s="98" t="s">
        <v>2008</v>
      </c>
      <c r="D668" s="98" t="s">
        <v>2174</v>
      </c>
      <c r="E668" s="98" t="s">
        <v>2175</v>
      </c>
      <c r="F668" s="98" t="s">
        <v>555</v>
      </c>
      <c r="G668" s="98" t="s">
        <v>183</v>
      </c>
      <c r="H668" s="98" t="s">
        <v>36</v>
      </c>
      <c r="J668" s="98" t="s">
        <v>36</v>
      </c>
      <c r="K668" s="115">
        <v>42005</v>
      </c>
      <c r="L668" s="115" t="s">
        <v>177</v>
      </c>
      <c r="M668" s="100">
        <v>3</v>
      </c>
      <c r="N668" s="74">
        <f t="shared" si="21"/>
        <v>3</v>
      </c>
      <c r="O668" s="115">
        <v>43100</v>
      </c>
      <c r="P668" s="107" t="s">
        <v>48</v>
      </c>
      <c r="Q668" s="100">
        <f>IF(P668="",1,(VLOOKUP(P668,LOOKUP!$A$16:$B$21,2,FALSE)))</f>
        <v>4</v>
      </c>
      <c r="R668" s="74">
        <f t="shared" si="22"/>
        <v>4</v>
      </c>
      <c r="S668" s="108">
        <v>4.8</v>
      </c>
      <c r="T668" s="108"/>
      <c r="U668" s="108">
        <v>0.192</v>
      </c>
      <c r="V668" s="108"/>
      <c r="W668" s="108"/>
      <c r="X668" s="108">
        <v>0.192</v>
      </c>
      <c r="Y668" s="114">
        <v>4.6079999999999997</v>
      </c>
      <c r="Z668" s="114">
        <v>0</v>
      </c>
      <c r="AA668" s="108" t="s">
        <v>564</v>
      </c>
      <c r="AB668" s="98" t="s">
        <v>69</v>
      </c>
      <c r="AC668" s="98">
        <v>2014</v>
      </c>
      <c r="AE668" s="109"/>
      <c r="AG668" s="108" t="s">
        <v>554</v>
      </c>
      <c r="AH668" s="108"/>
      <c r="AI668" s="98" t="s">
        <v>1990</v>
      </c>
      <c r="AJ668" s="98" t="s">
        <v>1990</v>
      </c>
      <c r="AK668" s="110" t="s">
        <v>1994</v>
      </c>
      <c r="AL668" s="98" t="s">
        <v>2385</v>
      </c>
    </row>
    <row r="669" spans="1:38" ht="30" customHeight="1">
      <c r="A669" s="98" t="s">
        <v>1989</v>
      </c>
      <c r="B669" s="98" t="s">
        <v>1990</v>
      </c>
      <c r="C669" s="98" t="s">
        <v>2008</v>
      </c>
      <c r="D669" s="98" t="s">
        <v>2176</v>
      </c>
      <c r="E669" s="98" t="s">
        <v>2177</v>
      </c>
      <c r="F669" s="98" t="s">
        <v>555</v>
      </c>
      <c r="G669" s="98" t="s">
        <v>183</v>
      </c>
      <c r="H669" s="98" t="s">
        <v>36</v>
      </c>
      <c r="J669" s="98" t="s">
        <v>36</v>
      </c>
      <c r="K669" s="115">
        <v>42370</v>
      </c>
      <c r="L669" s="115" t="s">
        <v>177</v>
      </c>
      <c r="M669" s="100">
        <v>3</v>
      </c>
      <c r="N669" s="74">
        <f t="shared" si="21"/>
        <v>3</v>
      </c>
      <c r="O669" s="115">
        <v>43465</v>
      </c>
      <c r="P669" s="107" t="s">
        <v>48</v>
      </c>
      <c r="Q669" s="100">
        <f>IF(P669="",1,(VLOOKUP(P669,LOOKUP!$A$16:$B$21,2,FALSE)))</f>
        <v>4</v>
      </c>
      <c r="R669" s="74">
        <f t="shared" si="22"/>
        <v>4</v>
      </c>
      <c r="S669" s="108">
        <v>4.2</v>
      </c>
      <c r="T669" s="108"/>
      <c r="U669" s="108">
        <v>0</v>
      </c>
      <c r="V669" s="108"/>
      <c r="W669" s="108"/>
      <c r="X669" s="108">
        <v>0</v>
      </c>
      <c r="Y669" s="114">
        <v>4.2</v>
      </c>
      <c r="Z669" s="114">
        <v>0</v>
      </c>
      <c r="AA669" s="108" t="s">
        <v>564</v>
      </c>
      <c r="AB669" s="98" t="s">
        <v>69</v>
      </c>
      <c r="AC669" s="98">
        <v>2015</v>
      </c>
      <c r="AE669" s="109"/>
      <c r="AG669" s="108" t="s">
        <v>554</v>
      </c>
      <c r="AH669" s="108"/>
      <c r="AI669" s="98" t="s">
        <v>1990</v>
      </c>
      <c r="AJ669" s="98" t="s">
        <v>1990</v>
      </c>
      <c r="AK669" s="110" t="s">
        <v>1994</v>
      </c>
      <c r="AL669" s="98" t="s">
        <v>2385</v>
      </c>
    </row>
    <row r="670" spans="1:38" ht="30" customHeight="1">
      <c r="A670" s="98" t="s">
        <v>1989</v>
      </c>
      <c r="B670" s="98" t="s">
        <v>1990</v>
      </c>
      <c r="C670" s="98" t="s">
        <v>2008</v>
      </c>
      <c r="D670" s="98" t="s">
        <v>2178</v>
      </c>
      <c r="E670" s="98" t="s">
        <v>2171</v>
      </c>
      <c r="F670" s="98" t="s">
        <v>555</v>
      </c>
      <c r="G670" s="98" t="s">
        <v>183</v>
      </c>
      <c r="H670" s="98" t="s">
        <v>36</v>
      </c>
      <c r="J670" s="98" t="s">
        <v>36</v>
      </c>
      <c r="K670" s="115">
        <v>42370</v>
      </c>
      <c r="L670" s="115" t="s">
        <v>177</v>
      </c>
      <c r="M670" s="100">
        <v>3</v>
      </c>
      <c r="N670" s="74">
        <f t="shared" si="21"/>
        <v>3</v>
      </c>
      <c r="O670" s="115">
        <v>43465</v>
      </c>
      <c r="P670" s="107" t="s">
        <v>48</v>
      </c>
      <c r="Q670" s="100">
        <f>IF(P670="",1,(VLOOKUP(P670,LOOKUP!$A$16:$B$21,2,FALSE)))</f>
        <v>4</v>
      </c>
      <c r="R670" s="74">
        <f t="shared" si="22"/>
        <v>4</v>
      </c>
      <c r="S670" s="108">
        <v>4.8</v>
      </c>
      <c r="T670" s="108"/>
      <c r="U670" s="108">
        <v>0</v>
      </c>
      <c r="V670" s="108"/>
      <c r="W670" s="108"/>
      <c r="X670" s="108">
        <v>0</v>
      </c>
      <c r="Y670" s="114">
        <v>4.8</v>
      </c>
      <c r="Z670" s="114">
        <v>0</v>
      </c>
      <c r="AA670" s="108" t="s">
        <v>564</v>
      </c>
      <c r="AB670" s="98" t="s">
        <v>69</v>
      </c>
      <c r="AC670" s="98">
        <v>2015</v>
      </c>
      <c r="AE670" s="109"/>
      <c r="AG670" s="108" t="s">
        <v>554</v>
      </c>
      <c r="AH670" s="108"/>
      <c r="AI670" s="98" t="s">
        <v>1990</v>
      </c>
      <c r="AJ670" s="98" t="s">
        <v>1990</v>
      </c>
      <c r="AK670" s="110" t="s">
        <v>1994</v>
      </c>
      <c r="AL670" s="98" t="s">
        <v>2385</v>
      </c>
    </row>
    <row r="671" spans="1:38" ht="30" customHeight="1">
      <c r="A671" s="98" t="s">
        <v>1989</v>
      </c>
      <c r="B671" s="98" t="s">
        <v>1990</v>
      </c>
      <c r="C671" s="98" t="s">
        <v>2008</v>
      </c>
      <c r="D671" s="98" t="s">
        <v>2179</v>
      </c>
      <c r="E671" s="98" t="s">
        <v>2180</v>
      </c>
      <c r="F671" s="98" t="s">
        <v>555</v>
      </c>
      <c r="G671" s="98" t="s">
        <v>183</v>
      </c>
      <c r="H671" s="98" t="s">
        <v>36</v>
      </c>
      <c r="J671" s="98" t="s">
        <v>36</v>
      </c>
      <c r="K671" s="115">
        <v>42736</v>
      </c>
      <c r="L671" s="115" t="s">
        <v>177</v>
      </c>
      <c r="M671" s="100">
        <v>3</v>
      </c>
      <c r="N671" s="74">
        <f t="shared" si="21"/>
        <v>3</v>
      </c>
      <c r="O671" s="115">
        <v>43830</v>
      </c>
      <c r="P671" s="107" t="s">
        <v>48</v>
      </c>
      <c r="Q671" s="100">
        <f>IF(P671="",1,(VLOOKUP(P671,LOOKUP!$A$16:$B$21,2,FALSE)))</f>
        <v>4</v>
      </c>
      <c r="R671" s="74">
        <f t="shared" si="22"/>
        <v>4</v>
      </c>
      <c r="S671" s="108">
        <v>2.1</v>
      </c>
      <c r="T671" s="108"/>
      <c r="U671" s="108">
        <v>0</v>
      </c>
      <c r="V671" s="108"/>
      <c r="W671" s="108"/>
      <c r="X671" s="108">
        <v>0</v>
      </c>
      <c r="Y671" s="114">
        <v>2.1</v>
      </c>
      <c r="Z671" s="114">
        <v>0</v>
      </c>
      <c r="AA671" s="108" t="s">
        <v>564</v>
      </c>
      <c r="AB671" s="98" t="s">
        <v>69</v>
      </c>
      <c r="AC671" s="98">
        <v>2016</v>
      </c>
      <c r="AE671" s="109"/>
      <c r="AG671" s="108" t="s">
        <v>554</v>
      </c>
      <c r="AH671" s="108"/>
      <c r="AI671" s="98" t="s">
        <v>1990</v>
      </c>
      <c r="AJ671" s="98" t="s">
        <v>1990</v>
      </c>
      <c r="AK671" s="110" t="s">
        <v>1994</v>
      </c>
      <c r="AL671" s="98" t="s">
        <v>2385</v>
      </c>
    </row>
    <row r="672" spans="1:38" ht="30" customHeight="1">
      <c r="A672" s="98" t="s">
        <v>1989</v>
      </c>
      <c r="B672" s="98" t="s">
        <v>1990</v>
      </c>
      <c r="C672" s="98" t="s">
        <v>2008</v>
      </c>
      <c r="D672" s="98" t="s">
        <v>2181</v>
      </c>
      <c r="E672" s="98" t="s">
        <v>2182</v>
      </c>
      <c r="F672" s="98" t="s">
        <v>555</v>
      </c>
      <c r="G672" s="98" t="s">
        <v>183</v>
      </c>
      <c r="H672" s="98" t="s">
        <v>36</v>
      </c>
      <c r="J672" s="98" t="s">
        <v>36</v>
      </c>
      <c r="K672" s="115">
        <v>42736</v>
      </c>
      <c r="L672" s="115" t="s">
        <v>177</v>
      </c>
      <c r="M672" s="100">
        <v>3</v>
      </c>
      <c r="N672" s="74">
        <f t="shared" si="21"/>
        <v>3</v>
      </c>
      <c r="O672" s="115">
        <v>43830</v>
      </c>
      <c r="P672" s="107" t="s">
        <v>48</v>
      </c>
      <c r="Q672" s="100">
        <f>IF(P672="",1,(VLOOKUP(P672,LOOKUP!$A$16:$B$21,2,FALSE)))</f>
        <v>4</v>
      </c>
      <c r="R672" s="74">
        <f t="shared" si="22"/>
        <v>4</v>
      </c>
      <c r="S672" s="108">
        <v>4.2</v>
      </c>
      <c r="T672" s="108"/>
      <c r="U672" s="108">
        <v>0</v>
      </c>
      <c r="V672" s="108"/>
      <c r="W672" s="108"/>
      <c r="X672" s="108">
        <v>0</v>
      </c>
      <c r="Y672" s="114">
        <v>4.2</v>
      </c>
      <c r="Z672" s="114">
        <v>0</v>
      </c>
      <c r="AA672" s="108" t="s">
        <v>564</v>
      </c>
      <c r="AB672" s="98" t="s">
        <v>69</v>
      </c>
      <c r="AC672" s="98">
        <v>2016</v>
      </c>
      <c r="AE672" s="109"/>
      <c r="AG672" s="108" t="s">
        <v>554</v>
      </c>
      <c r="AH672" s="108"/>
      <c r="AI672" s="98" t="s">
        <v>1990</v>
      </c>
      <c r="AJ672" s="98" t="s">
        <v>1990</v>
      </c>
      <c r="AK672" s="110" t="s">
        <v>1994</v>
      </c>
      <c r="AL672" s="98" t="s">
        <v>2385</v>
      </c>
    </row>
    <row r="673" spans="1:38" ht="30" customHeight="1">
      <c r="A673" s="98" t="s">
        <v>1989</v>
      </c>
      <c r="B673" s="98" t="s">
        <v>1990</v>
      </c>
      <c r="C673" s="98" t="s">
        <v>2008</v>
      </c>
      <c r="D673" s="98" t="s">
        <v>2183</v>
      </c>
      <c r="E673" s="98" t="s">
        <v>2171</v>
      </c>
      <c r="F673" s="98" t="s">
        <v>555</v>
      </c>
      <c r="G673" s="98" t="s">
        <v>183</v>
      </c>
      <c r="H673" s="98" t="s">
        <v>36</v>
      </c>
      <c r="J673" s="98" t="s">
        <v>36</v>
      </c>
      <c r="K673" s="115">
        <v>42736</v>
      </c>
      <c r="L673" s="115" t="s">
        <v>177</v>
      </c>
      <c r="M673" s="100">
        <v>3</v>
      </c>
      <c r="N673" s="74">
        <f t="shared" si="21"/>
        <v>3</v>
      </c>
      <c r="O673" s="115">
        <v>43830</v>
      </c>
      <c r="P673" s="107" t="s">
        <v>48</v>
      </c>
      <c r="Q673" s="100">
        <f>IF(P673="",1,(VLOOKUP(P673,LOOKUP!$A$16:$B$21,2,FALSE)))</f>
        <v>4</v>
      </c>
      <c r="R673" s="74">
        <f t="shared" si="22"/>
        <v>4</v>
      </c>
      <c r="S673" s="108">
        <v>4.8</v>
      </c>
      <c r="T673" s="108"/>
      <c r="U673" s="108">
        <v>0</v>
      </c>
      <c r="V673" s="108"/>
      <c r="W673" s="108"/>
      <c r="X673" s="108">
        <v>0</v>
      </c>
      <c r="Y673" s="114">
        <v>4.8</v>
      </c>
      <c r="Z673" s="114">
        <v>0</v>
      </c>
      <c r="AA673" s="108" t="s">
        <v>564</v>
      </c>
      <c r="AB673" s="98" t="s">
        <v>69</v>
      </c>
      <c r="AC673" s="98">
        <v>2016</v>
      </c>
      <c r="AE673" s="109"/>
      <c r="AG673" s="108" t="s">
        <v>554</v>
      </c>
      <c r="AH673" s="108"/>
      <c r="AI673" s="98" t="s">
        <v>1990</v>
      </c>
      <c r="AJ673" s="98" t="s">
        <v>1990</v>
      </c>
      <c r="AK673" s="110" t="s">
        <v>1994</v>
      </c>
      <c r="AL673" s="98" t="s">
        <v>2385</v>
      </c>
    </row>
    <row r="674" spans="1:38" ht="30" customHeight="1">
      <c r="A674" s="98" t="s">
        <v>1989</v>
      </c>
      <c r="B674" s="98" t="s">
        <v>1990</v>
      </c>
      <c r="C674" s="98" t="s">
        <v>2008</v>
      </c>
      <c r="D674" s="98" t="s">
        <v>2184</v>
      </c>
      <c r="E674" s="98" t="s">
        <v>2171</v>
      </c>
      <c r="F674" s="98" t="s">
        <v>555</v>
      </c>
      <c r="G674" s="98" t="s">
        <v>183</v>
      </c>
      <c r="H674" s="98" t="s">
        <v>36</v>
      </c>
      <c r="J674" s="98" t="s">
        <v>36</v>
      </c>
      <c r="K674" s="115">
        <v>43101</v>
      </c>
      <c r="L674" s="115" t="s">
        <v>177</v>
      </c>
      <c r="M674" s="100">
        <v>3</v>
      </c>
      <c r="N674" s="74">
        <f t="shared" si="21"/>
        <v>3</v>
      </c>
      <c r="O674" s="115">
        <v>44196</v>
      </c>
      <c r="P674" s="107" t="s">
        <v>48</v>
      </c>
      <c r="Q674" s="100">
        <f>IF(P674="",1,(VLOOKUP(P674,LOOKUP!$A$16:$B$21,2,FALSE)))</f>
        <v>4</v>
      </c>
      <c r="R674" s="74">
        <f t="shared" si="22"/>
        <v>4</v>
      </c>
      <c r="S674" s="108">
        <v>4.8</v>
      </c>
      <c r="T674" s="108"/>
      <c r="U674" s="108">
        <v>0</v>
      </c>
      <c r="V674" s="108"/>
      <c r="W674" s="108"/>
      <c r="X674" s="108">
        <v>0</v>
      </c>
      <c r="Y674" s="114">
        <v>0</v>
      </c>
      <c r="Z674" s="114">
        <v>4.8</v>
      </c>
      <c r="AA674" s="108" t="s">
        <v>564</v>
      </c>
      <c r="AB674" s="98" t="s">
        <v>69</v>
      </c>
      <c r="AC674" s="98">
        <v>2017</v>
      </c>
      <c r="AE674" s="109"/>
      <c r="AG674" s="108" t="s">
        <v>554</v>
      </c>
      <c r="AH674" s="108"/>
      <c r="AI674" s="98" t="s">
        <v>1990</v>
      </c>
      <c r="AJ674" s="98" t="s">
        <v>1990</v>
      </c>
      <c r="AK674" s="110" t="s">
        <v>1994</v>
      </c>
      <c r="AL674" s="98" t="s">
        <v>2385</v>
      </c>
    </row>
    <row r="675" spans="1:38" ht="30" customHeight="1">
      <c r="A675" s="98" t="s">
        <v>1989</v>
      </c>
      <c r="B675" s="98" t="s">
        <v>1990</v>
      </c>
      <c r="C675" s="98" t="s">
        <v>2008</v>
      </c>
      <c r="D675" s="98" t="s">
        <v>2185</v>
      </c>
      <c r="E675" s="98" t="s">
        <v>2171</v>
      </c>
      <c r="F675" s="98" t="s">
        <v>555</v>
      </c>
      <c r="G675" s="98" t="s">
        <v>183</v>
      </c>
      <c r="H675" s="98" t="s">
        <v>36</v>
      </c>
      <c r="J675" s="98" t="s">
        <v>36</v>
      </c>
      <c r="K675" s="115">
        <v>43466</v>
      </c>
      <c r="L675" s="115" t="s">
        <v>177</v>
      </c>
      <c r="M675" s="100">
        <v>3</v>
      </c>
      <c r="N675" s="74">
        <f t="shared" si="21"/>
        <v>3</v>
      </c>
      <c r="O675" s="115">
        <v>44561</v>
      </c>
      <c r="P675" s="107" t="s">
        <v>48</v>
      </c>
      <c r="Q675" s="100">
        <f>IF(P675="",1,(VLOOKUP(P675,LOOKUP!$A$16:$B$21,2,FALSE)))</f>
        <v>4</v>
      </c>
      <c r="R675" s="74">
        <f t="shared" si="22"/>
        <v>4</v>
      </c>
      <c r="S675" s="108">
        <v>4.8</v>
      </c>
      <c r="T675" s="108"/>
      <c r="U675" s="108">
        <v>0</v>
      </c>
      <c r="V675" s="108"/>
      <c r="W675" s="108"/>
      <c r="X675" s="108">
        <v>0</v>
      </c>
      <c r="Y675" s="114">
        <v>0.192</v>
      </c>
      <c r="Z675" s="114">
        <v>4.6079999999999997</v>
      </c>
      <c r="AA675" s="108" t="s">
        <v>564</v>
      </c>
      <c r="AB675" s="98" t="s">
        <v>69</v>
      </c>
      <c r="AC675" s="98">
        <v>2017</v>
      </c>
      <c r="AE675" s="109"/>
      <c r="AG675" s="108" t="s">
        <v>554</v>
      </c>
      <c r="AH675" s="108"/>
      <c r="AI675" s="98" t="s">
        <v>1990</v>
      </c>
      <c r="AJ675" s="98" t="s">
        <v>1990</v>
      </c>
      <c r="AK675" s="110" t="s">
        <v>1994</v>
      </c>
      <c r="AL675" s="98" t="s">
        <v>2385</v>
      </c>
    </row>
    <row r="676" spans="1:38" ht="30" customHeight="1">
      <c r="A676" s="98" t="s">
        <v>1989</v>
      </c>
      <c r="B676" s="98" t="s">
        <v>1990</v>
      </c>
      <c r="C676" s="98" t="s">
        <v>2008</v>
      </c>
      <c r="D676" s="98" t="s">
        <v>2186</v>
      </c>
      <c r="E676" s="98" t="s">
        <v>2187</v>
      </c>
      <c r="F676" s="98" t="s">
        <v>555</v>
      </c>
      <c r="G676" s="98" t="s">
        <v>183</v>
      </c>
      <c r="H676" s="98" t="s">
        <v>36</v>
      </c>
      <c r="J676" s="98" t="s">
        <v>36</v>
      </c>
      <c r="K676" s="115">
        <v>41275</v>
      </c>
      <c r="L676" s="115" t="s">
        <v>38</v>
      </c>
      <c r="M676" s="100">
        <v>4</v>
      </c>
      <c r="N676" s="74">
        <f t="shared" si="21"/>
        <v>4</v>
      </c>
      <c r="O676" s="115">
        <v>41639</v>
      </c>
      <c r="P676" s="107" t="s">
        <v>48</v>
      </c>
      <c r="Q676" s="100">
        <f>IF(P676="",1,(VLOOKUP(P676,LOOKUP!$A$16:$B$21,2,FALSE)))</f>
        <v>4</v>
      </c>
      <c r="R676" s="74">
        <f t="shared" si="22"/>
        <v>4</v>
      </c>
      <c r="S676" s="108">
        <v>0.76800000000000002</v>
      </c>
      <c r="T676" s="108"/>
      <c r="U676" s="108">
        <v>0.76800000000000002</v>
      </c>
      <c r="V676" s="108"/>
      <c r="W676" s="108"/>
      <c r="X676" s="108">
        <v>0.76800000000000002</v>
      </c>
      <c r="Y676" s="114">
        <v>0</v>
      </c>
      <c r="Z676" s="114">
        <v>0</v>
      </c>
      <c r="AA676" s="108" t="s">
        <v>564</v>
      </c>
      <c r="AB676" s="98" t="s">
        <v>219</v>
      </c>
      <c r="AC676" s="98">
        <v>2013</v>
      </c>
      <c r="AE676" s="109"/>
      <c r="AG676" s="108" t="s">
        <v>554</v>
      </c>
      <c r="AH676" s="108"/>
      <c r="AI676" s="98" t="s">
        <v>1990</v>
      </c>
      <c r="AJ676" s="98" t="s">
        <v>1990</v>
      </c>
      <c r="AK676" s="110" t="s">
        <v>1994</v>
      </c>
      <c r="AL676" s="98" t="s">
        <v>2385</v>
      </c>
    </row>
    <row r="677" spans="1:38" ht="30" customHeight="1">
      <c r="A677" s="98" t="s">
        <v>1989</v>
      </c>
      <c r="B677" s="98" t="s">
        <v>1990</v>
      </c>
      <c r="C677" s="98" t="s">
        <v>2008</v>
      </c>
      <c r="D677" s="98" t="s">
        <v>2188</v>
      </c>
      <c r="E677" s="98" t="s">
        <v>2189</v>
      </c>
      <c r="F677" s="98" t="s">
        <v>555</v>
      </c>
      <c r="G677" s="98" t="s">
        <v>183</v>
      </c>
      <c r="H677" s="98" t="s">
        <v>36</v>
      </c>
      <c r="J677" s="98" t="s">
        <v>36</v>
      </c>
      <c r="K677" s="115">
        <v>41275</v>
      </c>
      <c r="L677" s="115" t="s">
        <v>41</v>
      </c>
      <c r="M677" s="100">
        <v>4</v>
      </c>
      <c r="N677" s="74">
        <f t="shared" si="21"/>
        <v>4</v>
      </c>
      <c r="O677" s="115">
        <v>42004</v>
      </c>
      <c r="P677" s="107" t="s">
        <v>48</v>
      </c>
      <c r="Q677" s="100">
        <f>IF(P677="",1,(VLOOKUP(P677,LOOKUP!$A$16:$B$21,2,FALSE)))</f>
        <v>4</v>
      </c>
      <c r="R677" s="74">
        <f t="shared" si="22"/>
        <v>4</v>
      </c>
      <c r="S677" s="108">
        <v>4.742</v>
      </c>
      <c r="T677" s="108"/>
      <c r="U677" s="108">
        <v>4.742</v>
      </c>
      <c r="V677" s="108"/>
      <c r="W677" s="108"/>
      <c r="X677" s="108">
        <v>4.742</v>
      </c>
      <c r="Y677" s="114">
        <v>0</v>
      </c>
      <c r="Z677" s="114">
        <v>0</v>
      </c>
      <c r="AA677" s="108" t="s">
        <v>79</v>
      </c>
      <c r="AB677" s="98" t="s">
        <v>219</v>
      </c>
      <c r="AC677" s="98">
        <v>2013</v>
      </c>
      <c r="AE677" s="109"/>
      <c r="AG677" s="108" t="s">
        <v>554</v>
      </c>
      <c r="AH677" s="108"/>
      <c r="AI677" s="98" t="s">
        <v>1990</v>
      </c>
      <c r="AJ677" s="98" t="s">
        <v>1990</v>
      </c>
      <c r="AK677" s="110" t="s">
        <v>1994</v>
      </c>
      <c r="AL677" s="98" t="s">
        <v>2385</v>
      </c>
    </row>
    <row r="678" spans="1:38" ht="30" customHeight="1">
      <c r="A678" s="98" t="s">
        <v>1989</v>
      </c>
      <c r="B678" s="98" t="s">
        <v>1990</v>
      </c>
      <c r="C678" s="98" t="s">
        <v>2008</v>
      </c>
      <c r="D678" s="98" t="s">
        <v>2190</v>
      </c>
      <c r="E678" s="98" t="s">
        <v>2109</v>
      </c>
      <c r="F678" s="98" t="s">
        <v>2302</v>
      </c>
      <c r="G678" s="98" t="s">
        <v>490</v>
      </c>
      <c r="H678" s="98" t="s">
        <v>36</v>
      </c>
      <c r="J678" s="98" t="s">
        <v>36</v>
      </c>
      <c r="K678" s="115">
        <v>41275</v>
      </c>
      <c r="L678" s="115" t="s">
        <v>41</v>
      </c>
      <c r="M678" s="100">
        <v>4</v>
      </c>
      <c r="N678" s="74">
        <f t="shared" si="21"/>
        <v>4</v>
      </c>
      <c r="O678" s="115">
        <v>42004</v>
      </c>
      <c r="P678" s="107" t="s">
        <v>48</v>
      </c>
      <c r="Q678" s="100">
        <f>IF(P678="",1,(VLOOKUP(P678,LOOKUP!$A$16:$B$21,2,FALSE)))</f>
        <v>4</v>
      </c>
      <c r="R678" s="74">
        <f t="shared" si="22"/>
        <v>4</v>
      </c>
      <c r="S678" s="108">
        <v>24.123000000000001</v>
      </c>
      <c r="T678" s="108"/>
      <c r="U678" s="108">
        <v>24.123000000000001</v>
      </c>
      <c r="V678" s="108"/>
      <c r="W678" s="108"/>
      <c r="X678" s="108">
        <v>24.123000000000001</v>
      </c>
      <c r="Y678" s="114">
        <v>0</v>
      </c>
      <c r="Z678" s="114">
        <v>0</v>
      </c>
      <c r="AA678" s="108" t="s">
        <v>79</v>
      </c>
      <c r="AB678" s="98" t="s">
        <v>219</v>
      </c>
      <c r="AC678" s="98">
        <v>2013</v>
      </c>
      <c r="AE678" s="109"/>
      <c r="AG678" s="108" t="s">
        <v>554</v>
      </c>
      <c r="AH678" s="108"/>
      <c r="AI678" s="98" t="s">
        <v>1990</v>
      </c>
      <c r="AJ678" s="98" t="s">
        <v>1990</v>
      </c>
      <c r="AK678" s="110" t="s">
        <v>1994</v>
      </c>
      <c r="AL678" s="98" t="s">
        <v>2385</v>
      </c>
    </row>
    <row r="679" spans="1:38" ht="30" customHeight="1">
      <c r="A679" s="98" t="s">
        <v>1989</v>
      </c>
      <c r="B679" s="98" t="s">
        <v>1990</v>
      </c>
      <c r="C679" s="98" t="s">
        <v>2008</v>
      </c>
      <c r="D679" s="98" t="s">
        <v>2191</v>
      </c>
      <c r="E679" s="98" t="s">
        <v>2192</v>
      </c>
      <c r="F679" s="98" t="s">
        <v>2282</v>
      </c>
      <c r="G679" s="98" t="s">
        <v>556</v>
      </c>
      <c r="H679" s="98" t="s">
        <v>36</v>
      </c>
      <c r="J679" s="98" t="s">
        <v>36</v>
      </c>
      <c r="K679" s="115">
        <v>41275</v>
      </c>
      <c r="L679" s="115" t="s">
        <v>41</v>
      </c>
      <c r="M679" s="100">
        <v>4</v>
      </c>
      <c r="N679" s="74">
        <f t="shared" si="21"/>
        <v>4</v>
      </c>
      <c r="O679" s="115">
        <v>42369</v>
      </c>
      <c r="P679" s="107" t="s">
        <v>48</v>
      </c>
      <c r="Q679" s="100">
        <f>IF(P679="",1,(VLOOKUP(P679,LOOKUP!$A$16:$B$21,2,FALSE)))</f>
        <v>4</v>
      </c>
      <c r="R679" s="74">
        <f t="shared" si="22"/>
        <v>4</v>
      </c>
      <c r="S679" s="108">
        <v>5.9559999999999995</v>
      </c>
      <c r="T679" s="108"/>
      <c r="U679" s="108">
        <v>5.9559999999999995</v>
      </c>
      <c r="V679" s="108"/>
      <c r="W679" s="108"/>
      <c r="X679" s="108">
        <v>5.9559999999999995</v>
      </c>
      <c r="Y679" s="114">
        <v>0</v>
      </c>
      <c r="Z679" s="114">
        <v>0</v>
      </c>
      <c r="AA679" s="108" t="s">
        <v>564</v>
      </c>
      <c r="AB679" s="98" t="s">
        <v>69</v>
      </c>
      <c r="AC679" s="98">
        <v>2013</v>
      </c>
      <c r="AE679" s="109"/>
      <c r="AG679" s="108" t="s">
        <v>554</v>
      </c>
      <c r="AH679" s="108"/>
      <c r="AI679" s="98" t="s">
        <v>1990</v>
      </c>
      <c r="AJ679" s="98" t="s">
        <v>1990</v>
      </c>
      <c r="AK679" s="110" t="s">
        <v>1994</v>
      </c>
      <c r="AL679" s="98" t="s">
        <v>2385</v>
      </c>
    </row>
    <row r="680" spans="1:38" ht="30" customHeight="1">
      <c r="A680" s="98" t="s">
        <v>1989</v>
      </c>
      <c r="B680" s="98" t="s">
        <v>1990</v>
      </c>
      <c r="C680" s="98" t="s">
        <v>2008</v>
      </c>
      <c r="D680" s="98" t="s">
        <v>2193</v>
      </c>
      <c r="E680" s="98" t="s">
        <v>2194</v>
      </c>
      <c r="F680" s="98" t="s">
        <v>2279</v>
      </c>
      <c r="G680" s="98" t="s">
        <v>183</v>
      </c>
      <c r="H680" s="98" t="s">
        <v>36</v>
      </c>
      <c r="J680" s="98" t="s">
        <v>36</v>
      </c>
      <c r="K680" s="115">
        <v>41275</v>
      </c>
      <c r="L680" s="115" t="s">
        <v>38</v>
      </c>
      <c r="M680" s="100">
        <v>4</v>
      </c>
      <c r="N680" s="74">
        <f t="shared" si="21"/>
        <v>4</v>
      </c>
      <c r="O680" s="115">
        <v>41639</v>
      </c>
      <c r="P680" s="107" t="s">
        <v>48</v>
      </c>
      <c r="Q680" s="100">
        <f>IF(P680="",1,(VLOOKUP(P680,LOOKUP!$A$16:$B$21,2,FALSE)))</f>
        <v>4</v>
      </c>
      <c r="R680" s="74">
        <f t="shared" si="22"/>
        <v>4</v>
      </c>
      <c r="S680" s="108">
        <v>8.0010000000000012</v>
      </c>
      <c r="T680" s="108"/>
      <c r="U680" s="108">
        <v>8.0010000000000012</v>
      </c>
      <c r="V680" s="108"/>
      <c r="W680" s="108"/>
      <c r="X680" s="108">
        <v>8.0010000000000012</v>
      </c>
      <c r="Y680" s="114">
        <v>0</v>
      </c>
      <c r="Z680" s="114">
        <v>0</v>
      </c>
      <c r="AA680" s="108" t="s">
        <v>564</v>
      </c>
      <c r="AB680" s="98" t="s">
        <v>219</v>
      </c>
      <c r="AC680" s="98">
        <v>2013</v>
      </c>
      <c r="AE680" s="109"/>
      <c r="AG680" s="108" t="s">
        <v>554</v>
      </c>
      <c r="AH680" s="108"/>
      <c r="AI680" s="98" t="s">
        <v>1990</v>
      </c>
      <c r="AJ680" s="98" t="s">
        <v>1990</v>
      </c>
      <c r="AK680" s="110" t="s">
        <v>1994</v>
      </c>
      <c r="AL680" s="98" t="s">
        <v>2385</v>
      </c>
    </row>
    <row r="681" spans="1:38" ht="30" customHeight="1">
      <c r="A681" s="98" t="s">
        <v>1989</v>
      </c>
      <c r="B681" s="98" t="s">
        <v>1990</v>
      </c>
      <c r="C681" s="98" t="s">
        <v>2008</v>
      </c>
      <c r="D681" s="98" t="s">
        <v>2195</v>
      </c>
      <c r="E681" s="98" t="s">
        <v>2196</v>
      </c>
      <c r="F681" s="98" t="s">
        <v>2303</v>
      </c>
      <c r="G681" s="98" t="s">
        <v>197</v>
      </c>
      <c r="H681" s="98" t="s">
        <v>36</v>
      </c>
      <c r="J681" s="98" t="s">
        <v>36</v>
      </c>
      <c r="K681" s="115">
        <v>41275</v>
      </c>
      <c r="L681" s="115" t="s">
        <v>41</v>
      </c>
      <c r="M681" s="100">
        <v>4</v>
      </c>
      <c r="N681" s="74">
        <f t="shared" si="21"/>
        <v>4</v>
      </c>
      <c r="O681" s="115">
        <v>42004</v>
      </c>
      <c r="P681" s="107" t="s">
        <v>48</v>
      </c>
      <c r="Q681" s="100">
        <f>IF(P681="",1,(VLOOKUP(P681,LOOKUP!$A$16:$B$21,2,FALSE)))</f>
        <v>4</v>
      </c>
      <c r="R681" s="74">
        <f t="shared" si="22"/>
        <v>4</v>
      </c>
      <c r="S681" s="108">
        <v>13</v>
      </c>
      <c r="T681" s="108"/>
      <c r="U681" s="108">
        <v>13</v>
      </c>
      <c r="V681" s="108"/>
      <c r="W681" s="108"/>
      <c r="X681" s="108">
        <v>13</v>
      </c>
      <c r="Y681" s="114">
        <v>0</v>
      </c>
      <c r="Z681" s="114">
        <v>0</v>
      </c>
      <c r="AA681" s="108" t="s">
        <v>79</v>
      </c>
      <c r="AB681" s="98" t="s">
        <v>69</v>
      </c>
      <c r="AC681" s="98">
        <v>2013</v>
      </c>
      <c r="AE681" s="109"/>
      <c r="AG681" s="108" t="s">
        <v>554</v>
      </c>
      <c r="AH681" s="108"/>
      <c r="AI681" s="98" t="s">
        <v>1990</v>
      </c>
      <c r="AJ681" s="98" t="s">
        <v>1990</v>
      </c>
      <c r="AK681" s="110" t="s">
        <v>1994</v>
      </c>
      <c r="AL681" s="98" t="s">
        <v>2385</v>
      </c>
    </row>
    <row r="682" spans="1:38" ht="30" customHeight="1">
      <c r="A682" s="98" t="s">
        <v>1989</v>
      </c>
      <c r="B682" s="98" t="s">
        <v>1990</v>
      </c>
      <c r="C682" s="98" t="s">
        <v>2008</v>
      </c>
      <c r="D682" s="98" t="s">
        <v>2197</v>
      </c>
      <c r="E682" s="98" t="s">
        <v>2196</v>
      </c>
      <c r="G682" s="98" t="s">
        <v>2198</v>
      </c>
      <c r="H682" s="98" t="s">
        <v>36</v>
      </c>
      <c r="J682" s="98" t="s">
        <v>36</v>
      </c>
      <c r="K682" s="115">
        <v>42005</v>
      </c>
      <c r="L682" s="115" t="s">
        <v>177</v>
      </c>
      <c r="M682" s="100">
        <v>3</v>
      </c>
      <c r="N682" s="74">
        <f t="shared" si="21"/>
        <v>3</v>
      </c>
      <c r="O682" s="115">
        <v>43830</v>
      </c>
      <c r="P682" s="107" t="s">
        <v>37</v>
      </c>
      <c r="Q682" s="100">
        <f>IF(P682="",1,(VLOOKUP(P682,LOOKUP!$A$16:$B$21,2,FALSE)))</f>
        <v>2</v>
      </c>
      <c r="R682" s="74">
        <f t="shared" si="22"/>
        <v>2</v>
      </c>
      <c r="S682" s="108">
        <v>9.75</v>
      </c>
      <c r="T682" s="108"/>
      <c r="U682" s="108">
        <v>9.75</v>
      </c>
      <c r="V682" s="108"/>
      <c r="W682" s="108"/>
      <c r="X682" s="108">
        <v>9.75</v>
      </c>
      <c r="Y682" s="114">
        <v>0</v>
      </c>
      <c r="Z682" s="114">
        <v>0</v>
      </c>
      <c r="AA682" s="108" t="s">
        <v>564</v>
      </c>
      <c r="AB682" s="98" t="s">
        <v>69</v>
      </c>
      <c r="AC682" s="98">
        <v>2013</v>
      </c>
      <c r="AE682" s="109"/>
      <c r="AG682" s="108" t="s">
        <v>554</v>
      </c>
      <c r="AH682" s="108"/>
      <c r="AI682" s="98" t="s">
        <v>1990</v>
      </c>
      <c r="AJ682" s="98" t="s">
        <v>1990</v>
      </c>
      <c r="AK682" s="110" t="s">
        <v>1994</v>
      </c>
      <c r="AL682" s="98" t="s">
        <v>2385</v>
      </c>
    </row>
    <row r="683" spans="1:38" ht="30" customHeight="1">
      <c r="A683" s="98" t="s">
        <v>1989</v>
      </c>
      <c r="B683" s="98" t="s">
        <v>1990</v>
      </c>
      <c r="C683" s="98" t="s">
        <v>2008</v>
      </c>
      <c r="D683" s="98" t="s">
        <v>2199</v>
      </c>
      <c r="E683" s="98" t="s">
        <v>2200</v>
      </c>
      <c r="F683" s="98" t="s">
        <v>555</v>
      </c>
      <c r="G683" s="98" t="s">
        <v>183</v>
      </c>
      <c r="H683" s="98" t="s">
        <v>36</v>
      </c>
      <c r="J683" s="98" t="s">
        <v>36</v>
      </c>
      <c r="K683" s="115">
        <v>43831</v>
      </c>
      <c r="L683" s="115" t="s">
        <v>177</v>
      </c>
      <c r="M683" s="100">
        <v>3</v>
      </c>
      <c r="N683" s="74">
        <f t="shared" si="21"/>
        <v>3</v>
      </c>
      <c r="O683" s="115">
        <v>44926</v>
      </c>
      <c r="P683" s="107" t="s">
        <v>48</v>
      </c>
      <c r="Q683" s="100">
        <f>IF(P683="",1,(VLOOKUP(P683,LOOKUP!$A$16:$B$21,2,FALSE)))</f>
        <v>4</v>
      </c>
      <c r="R683" s="74">
        <f t="shared" si="22"/>
        <v>4</v>
      </c>
      <c r="S683" s="108">
        <v>42.5</v>
      </c>
      <c r="T683" s="108"/>
      <c r="U683" s="108">
        <v>0</v>
      </c>
      <c r="V683" s="108"/>
      <c r="W683" s="108"/>
      <c r="X683" s="108">
        <v>0</v>
      </c>
      <c r="Y683" s="114">
        <v>2.5</v>
      </c>
      <c r="Z683" s="114">
        <v>40</v>
      </c>
      <c r="AA683" s="108" t="s">
        <v>564</v>
      </c>
      <c r="AB683" s="98" t="s">
        <v>69</v>
      </c>
      <c r="AC683" s="98">
        <v>2015</v>
      </c>
      <c r="AE683" s="109"/>
      <c r="AG683" s="108" t="s">
        <v>554</v>
      </c>
      <c r="AH683" s="108"/>
      <c r="AI683" s="98" t="s">
        <v>1990</v>
      </c>
      <c r="AJ683" s="98" t="s">
        <v>1990</v>
      </c>
      <c r="AK683" s="110" t="s">
        <v>1994</v>
      </c>
      <c r="AL683" s="98" t="s">
        <v>2385</v>
      </c>
    </row>
    <row r="684" spans="1:38" ht="30" customHeight="1">
      <c r="A684" s="98" t="s">
        <v>1989</v>
      </c>
      <c r="B684" s="98" t="s">
        <v>1990</v>
      </c>
      <c r="C684" s="98" t="s">
        <v>2008</v>
      </c>
      <c r="D684" s="98" t="s">
        <v>2201</v>
      </c>
      <c r="E684" s="98" t="s">
        <v>2202</v>
      </c>
      <c r="F684" s="98" t="s">
        <v>2304</v>
      </c>
      <c r="G684" s="98" t="s">
        <v>180</v>
      </c>
      <c r="H684" s="98" t="s">
        <v>36</v>
      </c>
      <c r="J684" s="98" t="s">
        <v>36</v>
      </c>
      <c r="K684" s="115">
        <v>42736</v>
      </c>
      <c r="L684" s="115" t="s">
        <v>177</v>
      </c>
      <c r="M684" s="100">
        <v>3</v>
      </c>
      <c r="N684" s="74">
        <f t="shared" si="21"/>
        <v>3</v>
      </c>
      <c r="O684" s="115">
        <v>43465</v>
      </c>
      <c r="P684" s="107" t="s">
        <v>48</v>
      </c>
      <c r="Q684" s="100">
        <f>IF(P684="",1,(VLOOKUP(P684,LOOKUP!$A$16:$B$21,2,FALSE)))</f>
        <v>4</v>
      </c>
      <c r="R684" s="74">
        <f t="shared" si="22"/>
        <v>4</v>
      </c>
      <c r="S684" s="108">
        <v>6.45</v>
      </c>
      <c r="T684" s="108"/>
      <c r="U684" s="108">
        <v>2.4500000000000002</v>
      </c>
      <c r="V684" s="108"/>
      <c r="W684" s="108"/>
      <c r="X684" s="108">
        <v>2.4500000000000002</v>
      </c>
      <c r="Y684" s="114">
        <v>4</v>
      </c>
      <c r="Z684" s="114">
        <v>0</v>
      </c>
      <c r="AA684" s="108" t="s">
        <v>564</v>
      </c>
      <c r="AB684" s="98" t="s">
        <v>69</v>
      </c>
      <c r="AC684" s="98">
        <v>2016</v>
      </c>
      <c r="AE684" s="109"/>
      <c r="AG684" s="108" t="s">
        <v>554</v>
      </c>
      <c r="AH684" s="108"/>
      <c r="AI684" s="98" t="s">
        <v>1990</v>
      </c>
      <c r="AJ684" s="98" t="s">
        <v>1990</v>
      </c>
      <c r="AK684" s="110" t="s">
        <v>1994</v>
      </c>
      <c r="AL684" s="98" t="s">
        <v>2385</v>
      </c>
    </row>
    <row r="685" spans="1:38" ht="30" customHeight="1">
      <c r="A685" s="98" t="s">
        <v>1989</v>
      </c>
      <c r="B685" s="98" t="s">
        <v>1990</v>
      </c>
      <c r="C685" s="98" t="s">
        <v>2008</v>
      </c>
      <c r="D685" s="98" t="s">
        <v>2203</v>
      </c>
      <c r="E685" s="98" t="s">
        <v>2204</v>
      </c>
      <c r="F685" s="98" t="s">
        <v>2304</v>
      </c>
      <c r="G685" s="98" t="s">
        <v>180</v>
      </c>
      <c r="H685" s="98" t="s">
        <v>36</v>
      </c>
      <c r="J685" s="98" t="s">
        <v>36</v>
      </c>
      <c r="K685" s="115">
        <v>42005</v>
      </c>
      <c r="L685" s="115" t="s">
        <v>41</v>
      </c>
      <c r="M685" s="100">
        <v>4</v>
      </c>
      <c r="N685" s="74">
        <f t="shared" si="21"/>
        <v>4</v>
      </c>
      <c r="O685" s="115">
        <v>42735</v>
      </c>
      <c r="P685" s="107" t="s">
        <v>37</v>
      </c>
      <c r="Q685" s="100">
        <f>IF(P685="",1,(VLOOKUP(P685,LOOKUP!$A$16:$B$21,2,FALSE)))</f>
        <v>2</v>
      </c>
      <c r="R685" s="74">
        <f t="shared" si="22"/>
        <v>2</v>
      </c>
      <c r="S685" s="108">
        <v>1.9350000000000001</v>
      </c>
      <c r="T685" s="108"/>
      <c r="U685" s="108">
        <v>0.16700000000000001</v>
      </c>
      <c r="V685" s="108"/>
      <c r="W685" s="108"/>
      <c r="X685" s="108">
        <v>0.16700000000000001</v>
      </c>
      <c r="Y685" s="114">
        <v>1.768</v>
      </c>
      <c r="Z685" s="114">
        <v>0</v>
      </c>
      <c r="AA685" s="108" t="s">
        <v>564</v>
      </c>
      <c r="AB685" s="98" t="s">
        <v>69</v>
      </c>
      <c r="AC685" s="98">
        <v>2014</v>
      </c>
      <c r="AE685" s="109"/>
      <c r="AG685" s="108" t="s">
        <v>554</v>
      </c>
      <c r="AH685" s="108"/>
      <c r="AI685" s="98" t="s">
        <v>1990</v>
      </c>
      <c r="AJ685" s="98" t="s">
        <v>1990</v>
      </c>
      <c r="AK685" s="110" t="s">
        <v>1994</v>
      </c>
      <c r="AL685" s="98" t="s">
        <v>2385</v>
      </c>
    </row>
    <row r="686" spans="1:38" ht="30" customHeight="1">
      <c r="A686" s="98" t="s">
        <v>1989</v>
      </c>
      <c r="B686" s="98" t="s">
        <v>1990</v>
      </c>
      <c r="C686" s="98" t="s">
        <v>2008</v>
      </c>
      <c r="D686" s="98" t="s">
        <v>2205</v>
      </c>
      <c r="E686" s="98" t="s">
        <v>2206</v>
      </c>
      <c r="F686" s="98" t="s">
        <v>2305</v>
      </c>
      <c r="G686" s="98" t="s">
        <v>185</v>
      </c>
      <c r="H686" s="98" t="s">
        <v>36</v>
      </c>
      <c r="J686" s="98" t="s">
        <v>36</v>
      </c>
      <c r="K686" s="115">
        <v>41640</v>
      </c>
      <c r="L686" s="115" t="s">
        <v>41</v>
      </c>
      <c r="M686" s="100">
        <v>4</v>
      </c>
      <c r="N686" s="74">
        <f t="shared" si="21"/>
        <v>4</v>
      </c>
      <c r="O686" s="115">
        <v>42369</v>
      </c>
      <c r="P686" s="107" t="s">
        <v>48</v>
      </c>
      <c r="Q686" s="100">
        <f>IF(P686="",1,(VLOOKUP(P686,LOOKUP!$A$16:$B$21,2,FALSE)))</f>
        <v>4</v>
      </c>
      <c r="R686" s="74">
        <f t="shared" si="22"/>
        <v>4</v>
      </c>
      <c r="S686" s="108">
        <v>4.54</v>
      </c>
      <c r="T686" s="108"/>
      <c r="U686" s="108">
        <v>4.54</v>
      </c>
      <c r="V686" s="108"/>
      <c r="W686" s="108"/>
      <c r="X686" s="108">
        <v>4.54</v>
      </c>
      <c r="Y686" s="114">
        <v>0</v>
      </c>
      <c r="Z686" s="114">
        <v>0</v>
      </c>
      <c r="AA686" s="108" t="s">
        <v>79</v>
      </c>
      <c r="AB686" s="98" t="s">
        <v>69</v>
      </c>
      <c r="AC686" s="98">
        <v>2013</v>
      </c>
      <c r="AE686" s="109"/>
      <c r="AG686" s="108" t="s">
        <v>554</v>
      </c>
      <c r="AH686" s="108"/>
      <c r="AI686" s="98" t="s">
        <v>1990</v>
      </c>
      <c r="AJ686" s="98" t="s">
        <v>1990</v>
      </c>
      <c r="AK686" s="110" t="s">
        <v>1994</v>
      </c>
      <c r="AL686" s="98" t="s">
        <v>2385</v>
      </c>
    </row>
    <row r="687" spans="1:38" ht="30" customHeight="1">
      <c r="A687" s="98" t="s">
        <v>1989</v>
      </c>
      <c r="B687" s="98" t="s">
        <v>1990</v>
      </c>
      <c r="C687" s="98" t="s">
        <v>2008</v>
      </c>
      <c r="D687" s="98" t="s">
        <v>2207</v>
      </c>
      <c r="E687" s="98" t="s">
        <v>2208</v>
      </c>
      <c r="F687" s="98" t="s">
        <v>557</v>
      </c>
      <c r="G687" s="98" t="s">
        <v>185</v>
      </c>
      <c r="H687" s="98" t="s">
        <v>36</v>
      </c>
      <c r="J687" s="98" t="s">
        <v>36</v>
      </c>
      <c r="K687" s="115">
        <v>41640</v>
      </c>
      <c r="L687" s="115" t="s">
        <v>41</v>
      </c>
      <c r="M687" s="100">
        <v>4</v>
      </c>
      <c r="N687" s="74">
        <f t="shared" si="21"/>
        <v>4</v>
      </c>
      <c r="O687" s="115">
        <v>42735</v>
      </c>
      <c r="P687" s="107" t="s">
        <v>48</v>
      </c>
      <c r="Q687" s="100">
        <f>IF(P687="",1,(VLOOKUP(P687,LOOKUP!$A$16:$B$21,2,FALSE)))</f>
        <v>4</v>
      </c>
      <c r="R687" s="74">
        <f t="shared" si="22"/>
        <v>4</v>
      </c>
      <c r="S687" s="108">
        <v>0</v>
      </c>
      <c r="T687" s="108"/>
      <c r="U687" s="108">
        <v>0</v>
      </c>
      <c r="V687" s="108"/>
      <c r="W687" s="108"/>
      <c r="X687" s="108">
        <v>0</v>
      </c>
      <c r="Y687" s="114">
        <v>0</v>
      </c>
      <c r="Z687" s="114">
        <v>0</v>
      </c>
      <c r="AA687" s="108" t="s">
        <v>79</v>
      </c>
      <c r="AB687" s="98" t="s">
        <v>69</v>
      </c>
      <c r="AC687" s="98">
        <v>2013</v>
      </c>
      <c r="AE687" s="109"/>
      <c r="AG687" s="108" t="s">
        <v>554</v>
      </c>
      <c r="AH687" s="108"/>
      <c r="AI687" s="98" t="s">
        <v>1990</v>
      </c>
      <c r="AJ687" s="98" t="s">
        <v>1990</v>
      </c>
      <c r="AK687" s="110" t="s">
        <v>1994</v>
      </c>
      <c r="AL687" s="98" t="s">
        <v>2385</v>
      </c>
    </row>
    <row r="688" spans="1:38" ht="30" customHeight="1">
      <c r="A688" s="98" t="s">
        <v>1989</v>
      </c>
      <c r="B688" s="98" t="s">
        <v>1990</v>
      </c>
      <c r="C688" s="98" t="s">
        <v>2008</v>
      </c>
      <c r="D688" s="98" t="s">
        <v>2209</v>
      </c>
      <c r="E688" s="98" t="s">
        <v>2210</v>
      </c>
      <c r="F688" s="98" t="s">
        <v>555</v>
      </c>
      <c r="G688" s="98" t="s">
        <v>183</v>
      </c>
      <c r="H688" s="98" t="s">
        <v>36</v>
      </c>
      <c r="J688" s="98" t="s">
        <v>36</v>
      </c>
      <c r="K688" s="115">
        <v>41275</v>
      </c>
      <c r="L688" s="115" t="s">
        <v>41</v>
      </c>
      <c r="M688" s="100">
        <v>4</v>
      </c>
      <c r="N688" s="74">
        <f t="shared" si="21"/>
        <v>4</v>
      </c>
      <c r="O688" s="115">
        <v>42004</v>
      </c>
      <c r="P688" s="107" t="s">
        <v>48</v>
      </c>
      <c r="Q688" s="100">
        <f>IF(P688="",1,(VLOOKUP(P688,LOOKUP!$A$16:$B$21,2,FALSE)))</f>
        <v>4</v>
      </c>
      <c r="R688" s="74">
        <f t="shared" si="22"/>
        <v>4</v>
      </c>
      <c r="S688" s="108">
        <v>3.153</v>
      </c>
      <c r="T688" s="108"/>
      <c r="U688" s="108">
        <v>3.153</v>
      </c>
      <c r="V688" s="108"/>
      <c r="W688" s="108"/>
      <c r="X688" s="108">
        <v>3.153</v>
      </c>
      <c r="Y688" s="114">
        <v>0</v>
      </c>
      <c r="Z688" s="114">
        <v>0</v>
      </c>
      <c r="AA688" s="108" t="s">
        <v>564</v>
      </c>
      <c r="AB688" s="98" t="s">
        <v>219</v>
      </c>
      <c r="AC688" s="98">
        <v>2013</v>
      </c>
      <c r="AE688" s="109"/>
      <c r="AG688" s="108" t="s">
        <v>554</v>
      </c>
      <c r="AH688" s="108"/>
      <c r="AI688" s="98" t="s">
        <v>1990</v>
      </c>
      <c r="AJ688" s="98" t="s">
        <v>1990</v>
      </c>
      <c r="AK688" s="110" t="s">
        <v>1994</v>
      </c>
      <c r="AL688" s="98" t="s">
        <v>2385</v>
      </c>
    </row>
    <row r="689" spans="1:38" ht="30" customHeight="1">
      <c r="A689" s="98" t="s">
        <v>1989</v>
      </c>
      <c r="B689" s="98" t="s">
        <v>1990</v>
      </c>
      <c r="C689" s="98" t="s">
        <v>2008</v>
      </c>
      <c r="D689" s="98" t="s">
        <v>2211</v>
      </c>
      <c r="E689" s="98" t="s">
        <v>2212</v>
      </c>
      <c r="F689" s="98" t="s">
        <v>2295</v>
      </c>
      <c r="G689" s="98" t="s">
        <v>556</v>
      </c>
      <c r="H689" s="98" t="s">
        <v>36</v>
      </c>
      <c r="J689" s="98" t="s">
        <v>36</v>
      </c>
      <c r="K689" s="115">
        <v>42736</v>
      </c>
      <c r="L689" s="115" t="s">
        <v>177</v>
      </c>
      <c r="M689" s="100">
        <v>3</v>
      </c>
      <c r="N689" s="74">
        <f t="shared" si="21"/>
        <v>3</v>
      </c>
      <c r="O689" s="115">
        <v>43830</v>
      </c>
      <c r="P689" s="107" t="s">
        <v>48</v>
      </c>
      <c r="Q689" s="100">
        <f>IF(P689="",1,(VLOOKUP(P689,LOOKUP!$A$16:$B$21,2,FALSE)))</f>
        <v>4</v>
      </c>
      <c r="R689" s="74">
        <f t="shared" si="22"/>
        <v>4</v>
      </c>
      <c r="S689" s="108">
        <v>0</v>
      </c>
      <c r="T689" s="108"/>
      <c r="U689" s="108">
        <v>0</v>
      </c>
      <c r="V689" s="108"/>
      <c r="W689" s="108"/>
      <c r="X689" s="108">
        <v>0</v>
      </c>
      <c r="Y689" s="114">
        <v>0</v>
      </c>
      <c r="Z689" s="114">
        <v>0</v>
      </c>
      <c r="AA689" s="108" t="s">
        <v>79</v>
      </c>
      <c r="AB689" s="98" t="s">
        <v>69</v>
      </c>
      <c r="AC689" s="98">
        <v>2016</v>
      </c>
      <c r="AE689" s="109"/>
      <c r="AG689" s="108" t="s">
        <v>554</v>
      </c>
      <c r="AH689" s="108"/>
      <c r="AI689" s="98" t="s">
        <v>1990</v>
      </c>
      <c r="AJ689" s="98" t="s">
        <v>1990</v>
      </c>
      <c r="AK689" s="110" t="s">
        <v>1994</v>
      </c>
      <c r="AL689" s="98" t="s">
        <v>2385</v>
      </c>
    </row>
    <row r="690" spans="1:38" ht="30" customHeight="1">
      <c r="A690" s="98" t="s">
        <v>1989</v>
      </c>
      <c r="B690" s="98" t="s">
        <v>1990</v>
      </c>
      <c r="C690" s="98" t="s">
        <v>2008</v>
      </c>
      <c r="D690" s="98" t="s">
        <v>2213</v>
      </c>
      <c r="E690" s="98" t="s">
        <v>2090</v>
      </c>
      <c r="F690" s="98" t="s">
        <v>2297</v>
      </c>
      <c r="G690" s="98" t="s">
        <v>185</v>
      </c>
      <c r="H690" s="98" t="s">
        <v>36</v>
      </c>
      <c r="J690" s="98" t="s">
        <v>36</v>
      </c>
      <c r="K690" s="115">
        <v>41640</v>
      </c>
      <c r="L690" s="115" t="s">
        <v>177</v>
      </c>
      <c r="M690" s="100">
        <v>3</v>
      </c>
      <c r="N690" s="74">
        <f t="shared" si="21"/>
        <v>3</v>
      </c>
      <c r="O690" s="115">
        <v>42369</v>
      </c>
      <c r="P690" s="107" t="s">
        <v>48</v>
      </c>
      <c r="Q690" s="100">
        <f>IF(P690="",1,(VLOOKUP(P690,LOOKUP!$A$16:$B$21,2,FALSE)))</f>
        <v>4</v>
      </c>
      <c r="R690" s="74">
        <f t="shared" si="22"/>
        <v>4</v>
      </c>
      <c r="S690" s="108">
        <v>4.3330000000000002</v>
      </c>
      <c r="T690" s="108"/>
      <c r="U690" s="108">
        <v>4.3040000000000003</v>
      </c>
      <c r="V690" s="108"/>
      <c r="W690" s="108"/>
      <c r="X690" s="108">
        <v>4.3040000000000003</v>
      </c>
      <c r="Y690" s="114">
        <v>2.9000000000000001E-2</v>
      </c>
      <c r="Z690" s="114">
        <v>0</v>
      </c>
      <c r="AA690" s="108" t="s">
        <v>79</v>
      </c>
      <c r="AB690" s="98" t="s">
        <v>69</v>
      </c>
      <c r="AC690" s="98">
        <v>2013</v>
      </c>
      <c r="AE690" s="109"/>
      <c r="AG690" s="108" t="s">
        <v>554</v>
      </c>
      <c r="AH690" s="108"/>
      <c r="AI690" s="98" t="s">
        <v>1990</v>
      </c>
      <c r="AJ690" s="98" t="s">
        <v>1990</v>
      </c>
      <c r="AK690" s="110" t="s">
        <v>1994</v>
      </c>
      <c r="AL690" s="98" t="s">
        <v>2385</v>
      </c>
    </row>
    <row r="691" spans="1:38" ht="30" customHeight="1">
      <c r="A691" s="98" t="s">
        <v>1989</v>
      </c>
      <c r="B691" s="98" t="s">
        <v>1990</v>
      </c>
      <c r="C691" s="98" t="s">
        <v>2008</v>
      </c>
      <c r="D691" s="98" t="s">
        <v>2214</v>
      </c>
      <c r="E691" s="98" t="s">
        <v>2215</v>
      </c>
      <c r="F691" s="98" t="s">
        <v>2312</v>
      </c>
      <c r="G691" s="98" t="s">
        <v>556</v>
      </c>
      <c r="H691" s="98" t="s">
        <v>36</v>
      </c>
      <c r="J691" s="98" t="s">
        <v>36</v>
      </c>
      <c r="K691" s="115">
        <v>43466</v>
      </c>
      <c r="L691" s="115" t="s">
        <v>177</v>
      </c>
      <c r="M691" s="100">
        <v>3</v>
      </c>
      <c r="N691" s="74">
        <f t="shared" si="21"/>
        <v>3</v>
      </c>
      <c r="O691" s="115">
        <v>44561</v>
      </c>
      <c r="P691" s="107" t="s">
        <v>48</v>
      </c>
      <c r="Q691" s="100">
        <f>IF(P691="",1,(VLOOKUP(P691,LOOKUP!$A$16:$B$21,2,FALSE)))</f>
        <v>4</v>
      </c>
      <c r="R691" s="74">
        <f t="shared" si="22"/>
        <v>4</v>
      </c>
      <c r="S691" s="108">
        <v>10.8</v>
      </c>
      <c r="T691" s="108"/>
      <c r="U691" s="108">
        <v>3.2</v>
      </c>
      <c r="V691" s="108"/>
      <c r="W691" s="108"/>
      <c r="X691" s="108">
        <v>3.2</v>
      </c>
      <c r="Y691" s="114">
        <v>7.6</v>
      </c>
      <c r="Z691" s="114">
        <v>0</v>
      </c>
      <c r="AA691" s="108" t="s">
        <v>79</v>
      </c>
      <c r="AB691" s="98" t="s">
        <v>69</v>
      </c>
      <c r="AC691" s="98">
        <v>2018</v>
      </c>
      <c r="AE691" s="109"/>
      <c r="AG691" s="108" t="s">
        <v>554</v>
      </c>
      <c r="AH691" s="108"/>
      <c r="AI691" s="98" t="s">
        <v>1990</v>
      </c>
      <c r="AJ691" s="98" t="s">
        <v>1990</v>
      </c>
      <c r="AK691" s="110" t="s">
        <v>1994</v>
      </c>
      <c r="AL691" s="98" t="s">
        <v>2385</v>
      </c>
    </row>
    <row r="692" spans="1:38" ht="30" customHeight="1">
      <c r="A692" s="98" t="s">
        <v>1989</v>
      </c>
      <c r="B692" s="98" t="s">
        <v>1990</v>
      </c>
      <c r="C692" s="98" t="s">
        <v>2008</v>
      </c>
      <c r="D692" s="98" t="s">
        <v>2216</v>
      </c>
      <c r="E692" s="98" t="s">
        <v>2217</v>
      </c>
      <c r="F692" s="98" t="s">
        <v>555</v>
      </c>
      <c r="G692" s="98" t="s">
        <v>183</v>
      </c>
      <c r="H692" s="98" t="s">
        <v>36</v>
      </c>
      <c r="J692" s="98" t="s">
        <v>36</v>
      </c>
      <c r="K692" s="115">
        <v>43466</v>
      </c>
      <c r="L692" s="115" t="s">
        <v>177</v>
      </c>
      <c r="M692" s="100">
        <v>3</v>
      </c>
      <c r="N692" s="74">
        <f t="shared" si="21"/>
        <v>3</v>
      </c>
      <c r="O692" s="115">
        <v>42004</v>
      </c>
      <c r="P692" s="107" t="s">
        <v>48</v>
      </c>
      <c r="Q692" s="100">
        <f>IF(P692="",1,(VLOOKUP(P692,LOOKUP!$A$16:$B$21,2,FALSE)))</f>
        <v>4</v>
      </c>
      <c r="R692" s="74">
        <f t="shared" si="22"/>
        <v>4</v>
      </c>
      <c r="S692" s="108">
        <v>2.2000000000000002</v>
      </c>
      <c r="T692" s="108"/>
      <c r="U692" s="108">
        <v>0.1</v>
      </c>
      <c r="V692" s="108"/>
      <c r="W692" s="108"/>
      <c r="X692" s="108">
        <v>0.1</v>
      </c>
      <c r="Y692" s="114">
        <v>2.1</v>
      </c>
      <c r="Z692" s="114">
        <v>0</v>
      </c>
      <c r="AA692" s="108" t="s">
        <v>79</v>
      </c>
      <c r="AB692" s="98" t="s">
        <v>219</v>
      </c>
      <c r="AC692" s="98">
        <v>2013</v>
      </c>
      <c r="AE692" s="109"/>
      <c r="AG692" s="108" t="s">
        <v>554</v>
      </c>
      <c r="AH692" s="108"/>
      <c r="AI692" s="98" t="s">
        <v>1990</v>
      </c>
      <c r="AJ692" s="98" t="s">
        <v>1990</v>
      </c>
      <c r="AK692" s="110" t="s">
        <v>1994</v>
      </c>
      <c r="AL692" s="98" t="s">
        <v>2385</v>
      </c>
    </row>
    <row r="693" spans="1:38" ht="30" customHeight="1">
      <c r="A693" s="98" t="s">
        <v>1989</v>
      </c>
      <c r="B693" s="98" t="s">
        <v>1990</v>
      </c>
      <c r="C693" s="98" t="s">
        <v>2008</v>
      </c>
      <c r="D693" s="98" t="s">
        <v>2218</v>
      </c>
      <c r="E693" s="98" t="s">
        <v>2219</v>
      </c>
      <c r="F693" s="98" t="s">
        <v>2306</v>
      </c>
      <c r="G693" s="98" t="s">
        <v>197</v>
      </c>
      <c r="H693" s="98" t="s">
        <v>36</v>
      </c>
      <c r="J693" s="98" t="s">
        <v>36</v>
      </c>
      <c r="K693" s="115">
        <v>41640</v>
      </c>
      <c r="L693" s="115" t="s">
        <v>177</v>
      </c>
      <c r="M693" s="100">
        <v>3</v>
      </c>
      <c r="N693" s="74">
        <f t="shared" si="21"/>
        <v>3</v>
      </c>
      <c r="O693" s="115">
        <v>42369</v>
      </c>
      <c r="P693" s="107" t="s">
        <v>48</v>
      </c>
      <c r="Q693" s="100">
        <f>IF(P693="",1,(VLOOKUP(P693,LOOKUP!$A$16:$B$21,2,FALSE)))</f>
        <v>4</v>
      </c>
      <c r="R693" s="74">
        <f t="shared" si="22"/>
        <v>4</v>
      </c>
      <c r="S693" s="108">
        <v>7.6819999999999995</v>
      </c>
      <c r="T693" s="108"/>
      <c r="U693" s="108">
        <v>7.6819999999999995</v>
      </c>
      <c r="V693" s="108"/>
      <c r="W693" s="108"/>
      <c r="X693" s="108">
        <v>7.6819999999999995</v>
      </c>
      <c r="Y693" s="114">
        <v>0</v>
      </c>
      <c r="Z693" s="114">
        <v>0</v>
      </c>
      <c r="AA693" s="108" t="s">
        <v>79</v>
      </c>
      <c r="AB693" s="98" t="s">
        <v>69</v>
      </c>
      <c r="AC693" s="98">
        <v>2013</v>
      </c>
      <c r="AE693" s="109"/>
      <c r="AG693" s="108" t="s">
        <v>554</v>
      </c>
      <c r="AH693" s="108"/>
      <c r="AI693" s="98" t="s">
        <v>1990</v>
      </c>
      <c r="AJ693" s="98" t="s">
        <v>1990</v>
      </c>
      <c r="AK693" s="110" t="s">
        <v>1994</v>
      </c>
      <c r="AL693" s="98" t="s">
        <v>2385</v>
      </c>
    </row>
    <row r="694" spans="1:38" ht="30" customHeight="1">
      <c r="A694" s="98" t="s">
        <v>1989</v>
      </c>
      <c r="B694" s="98" t="s">
        <v>1990</v>
      </c>
      <c r="C694" s="98" t="s">
        <v>2008</v>
      </c>
      <c r="D694" s="98" t="s">
        <v>2220</v>
      </c>
      <c r="E694" s="98" t="s">
        <v>2090</v>
      </c>
      <c r="F694" s="98" t="s">
        <v>2307</v>
      </c>
      <c r="G694" s="98" t="s">
        <v>171</v>
      </c>
      <c r="H694" s="98" t="s">
        <v>36</v>
      </c>
      <c r="J694" s="98" t="s">
        <v>36</v>
      </c>
      <c r="K694" s="115">
        <v>41275</v>
      </c>
      <c r="L694" s="115" t="s">
        <v>41</v>
      </c>
      <c r="M694" s="100">
        <v>4</v>
      </c>
      <c r="N694" s="74">
        <f t="shared" si="21"/>
        <v>4</v>
      </c>
      <c r="O694" s="115">
        <v>42004</v>
      </c>
      <c r="P694" s="107" t="s">
        <v>48</v>
      </c>
      <c r="Q694" s="100">
        <f>IF(P694="",1,(VLOOKUP(P694,LOOKUP!$A$16:$B$21,2,FALSE)))</f>
        <v>4</v>
      </c>
      <c r="R694" s="74">
        <f t="shared" si="22"/>
        <v>4</v>
      </c>
      <c r="S694" s="108">
        <v>11.504000000000001</v>
      </c>
      <c r="T694" s="108"/>
      <c r="U694" s="108">
        <v>11.504000000000001</v>
      </c>
      <c r="V694" s="108"/>
      <c r="W694" s="108"/>
      <c r="X694" s="108">
        <v>11.504000000000001</v>
      </c>
      <c r="Y694" s="114">
        <v>0</v>
      </c>
      <c r="Z694" s="114">
        <v>0</v>
      </c>
      <c r="AA694" s="108" t="s">
        <v>564</v>
      </c>
      <c r="AB694" s="98" t="s">
        <v>69</v>
      </c>
      <c r="AC694" s="98">
        <v>2012</v>
      </c>
      <c r="AE694" s="109"/>
      <c r="AG694" s="108" t="s">
        <v>554</v>
      </c>
      <c r="AH694" s="108"/>
      <c r="AI694" s="98" t="s">
        <v>1990</v>
      </c>
      <c r="AJ694" s="98" t="s">
        <v>1990</v>
      </c>
      <c r="AK694" s="110" t="s">
        <v>1994</v>
      </c>
      <c r="AL694" s="98" t="s">
        <v>2385</v>
      </c>
    </row>
    <row r="695" spans="1:38" ht="30" customHeight="1">
      <c r="A695" s="98" t="s">
        <v>1989</v>
      </c>
      <c r="B695" s="98" t="s">
        <v>1990</v>
      </c>
      <c r="C695" s="98" t="s">
        <v>2008</v>
      </c>
      <c r="D695" s="98" t="s">
        <v>2221</v>
      </c>
      <c r="E695" s="98" t="s">
        <v>2222</v>
      </c>
      <c r="F695" s="98" t="s">
        <v>2295</v>
      </c>
      <c r="G695" s="98" t="s">
        <v>556</v>
      </c>
      <c r="H695" s="98" t="s">
        <v>36</v>
      </c>
      <c r="J695" s="98" t="s">
        <v>36</v>
      </c>
      <c r="K695" s="115">
        <v>42005</v>
      </c>
      <c r="L695" s="115" t="s">
        <v>177</v>
      </c>
      <c r="M695" s="100">
        <v>3</v>
      </c>
      <c r="N695" s="74">
        <f t="shared" si="21"/>
        <v>3</v>
      </c>
      <c r="O695" s="115">
        <v>43100</v>
      </c>
      <c r="P695" s="107" t="s">
        <v>48</v>
      </c>
      <c r="Q695" s="100">
        <f>IF(P695="",1,(VLOOKUP(P695,LOOKUP!$A$16:$B$21,2,FALSE)))</f>
        <v>4</v>
      </c>
      <c r="R695" s="74">
        <f t="shared" si="22"/>
        <v>4</v>
      </c>
      <c r="S695" s="108">
        <v>15.7</v>
      </c>
      <c r="T695" s="108"/>
      <c r="U695" s="108">
        <v>0</v>
      </c>
      <c r="V695" s="108"/>
      <c r="W695" s="108"/>
      <c r="X695" s="108">
        <v>0</v>
      </c>
      <c r="Y695" s="114">
        <v>15.7</v>
      </c>
      <c r="Z695" s="114">
        <v>0</v>
      </c>
      <c r="AA695" s="108" t="s">
        <v>79</v>
      </c>
      <c r="AB695" s="98" t="s">
        <v>69</v>
      </c>
      <c r="AC695" s="98">
        <v>2015</v>
      </c>
      <c r="AE695" s="109"/>
      <c r="AG695" s="108" t="s">
        <v>554</v>
      </c>
      <c r="AH695" s="108"/>
      <c r="AI695" s="98" t="s">
        <v>1990</v>
      </c>
      <c r="AJ695" s="98" t="s">
        <v>1990</v>
      </c>
      <c r="AK695" s="110" t="s">
        <v>1994</v>
      </c>
      <c r="AL695" s="98" t="s">
        <v>2385</v>
      </c>
    </row>
    <row r="696" spans="1:38" ht="30" customHeight="1">
      <c r="A696" s="98" t="s">
        <v>1989</v>
      </c>
      <c r="B696" s="98" t="s">
        <v>1990</v>
      </c>
      <c r="C696" s="98" t="s">
        <v>2008</v>
      </c>
      <c r="D696" s="98" t="s">
        <v>2223</v>
      </c>
      <c r="E696" s="98" t="s">
        <v>2224</v>
      </c>
      <c r="F696" s="98" t="s">
        <v>2308</v>
      </c>
      <c r="G696" s="98" t="s">
        <v>185</v>
      </c>
      <c r="H696" s="98" t="s">
        <v>36</v>
      </c>
      <c r="J696" s="98" t="s">
        <v>36</v>
      </c>
      <c r="K696" s="115">
        <v>41640</v>
      </c>
      <c r="L696" s="115" t="s">
        <v>41</v>
      </c>
      <c r="M696" s="100">
        <v>4</v>
      </c>
      <c r="N696" s="74">
        <f t="shared" si="21"/>
        <v>4</v>
      </c>
      <c r="O696" s="115">
        <v>42369</v>
      </c>
      <c r="P696" s="107" t="s">
        <v>48</v>
      </c>
      <c r="Q696" s="100">
        <f>IF(P696="",1,(VLOOKUP(P696,LOOKUP!$A$16:$B$21,2,FALSE)))</f>
        <v>4</v>
      </c>
      <c r="R696" s="74">
        <f t="shared" si="22"/>
        <v>4</v>
      </c>
      <c r="S696" s="108">
        <v>8.9930000000000003</v>
      </c>
      <c r="T696" s="108"/>
      <c r="U696" s="108">
        <v>8.9930000000000003</v>
      </c>
      <c r="V696" s="108"/>
      <c r="W696" s="108"/>
      <c r="X696" s="108">
        <v>8.9930000000000003</v>
      </c>
      <c r="Y696" s="114">
        <v>0</v>
      </c>
      <c r="Z696" s="114">
        <v>0</v>
      </c>
      <c r="AA696" s="108" t="s">
        <v>79</v>
      </c>
      <c r="AB696" s="98" t="s">
        <v>69</v>
      </c>
      <c r="AC696" s="98">
        <v>2013</v>
      </c>
      <c r="AE696" s="109"/>
      <c r="AG696" s="108" t="s">
        <v>554</v>
      </c>
      <c r="AH696" s="108"/>
      <c r="AI696" s="98" t="s">
        <v>1990</v>
      </c>
      <c r="AJ696" s="98" t="s">
        <v>1990</v>
      </c>
      <c r="AK696" s="110" t="s">
        <v>1994</v>
      </c>
      <c r="AL696" s="98" t="s">
        <v>2385</v>
      </c>
    </row>
    <row r="697" spans="1:38" ht="30" customHeight="1">
      <c r="A697" s="98" t="s">
        <v>1989</v>
      </c>
      <c r="B697" s="98" t="s">
        <v>1990</v>
      </c>
      <c r="C697" s="98" t="s">
        <v>2008</v>
      </c>
      <c r="D697" s="98" t="s">
        <v>2225</v>
      </c>
      <c r="E697" s="98" t="s">
        <v>2226</v>
      </c>
      <c r="F697" s="98" t="s">
        <v>557</v>
      </c>
      <c r="G697" s="98" t="s">
        <v>185</v>
      </c>
      <c r="H697" s="98" t="s">
        <v>36</v>
      </c>
      <c r="J697" s="98" t="s">
        <v>36</v>
      </c>
      <c r="K697" s="115">
        <v>41640</v>
      </c>
      <c r="L697" s="115" t="s">
        <v>41</v>
      </c>
      <c r="M697" s="100">
        <v>4</v>
      </c>
      <c r="N697" s="74">
        <f t="shared" si="21"/>
        <v>4</v>
      </c>
      <c r="O697" s="115">
        <v>42369</v>
      </c>
      <c r="P697" s="107" t="s">
        <v>48</v>
      </c>
      <c r="Q697" s="100">
        <f>IF(P697="",1,(VLOOKUP(P697,LOOKUP!$A$16:$B$21,2,FALSE)))</f>
        <v>4</v>
      </c>
      <c r="R697" s="74">
        <f t="shared" si="22"/>
        <v>4</v>
      </c>
      <c r="S697" s="108">
        <v>3.25</v>
      </c>
      <c r="T697" s="108"/>
      <c r="U697" s="108">
        <v>0</v>
      </c>
      <c r="V697" s="108"/>
      <c r="W697" s="108"/>
      <c r="X697" s="108">
        <v>0</v>
      </c>
      <c r="Y697" s="114">
        <v>3.25</v>
      </c>
      <c r="Z697" s="114">
        <v>0</v>
      </c>
      <c r="AA697" s="108" t="s">
        <v>79</v>
      </c>
      <c r="AB697" s="98" t="s">
        <v>69</v>
      </c>
      <c r="AC697" s="98">
        <v>2013</v>
      </c>
      <c r="AE697" s="109"/>
      <c r="AG697" s="108" t="s">
        <v>554</v>
      </c>
      <c r="AH697" s="108"/>
      <c r="AI697" s="98" t="s">
        <v>1990</v>
      </c>
      <c r="AJ697" s="98" t="s">
        <v>1990</v>
      </c>
      <c r="AK697" s="110" t="s">
        <v>1994</v>
      </c>
      <c r="AL697" s="98" t="s">
        <v>2385</v>
      </c>
    </row>
    <row r="698" spans="1:38" ht="30" customHeight="1">
      <c r="A698" s="98" t="s">
        <v>1989</v>
      </c>
      <c r="B698" s="98" t="s">
        <v>1990</v>
      </c>
      <c r="C698" s="98" t="s">
        <v>2008</v>
      </c>
      <c r="D698" s="98" t="s">
        <v>2227</v>
      </c>
      <c r="E698" s="98" t="s">
        <v>2228</v>
      </c>
      <c r="F698" s="98" t="s">
        <v>2313</v>
      </c>
      <c r="G698" s="98" t="s">
        <v>173</v>
      </c>
      <c r="H698" s="98" t="s">
        <v>36</v>
      </c>
      <c r="J698" s="98" t="s">
        <v>36</v>
      </c>
      <c r="K698" s="115">
        <v>42005</v>
      </c>
      <c r="L698" s="115" t="s">
        <v>41</v>
      </c>
      <c r="M698" s="100">
        <v>4</v>
      </c>
      <c r="N698" s="74">
        <f t="shared" si="21"/>
        <v>4</v>
      </c>
      <c r="O698" s="115">
        <v>43100</v>
      </c>
      <c r="P698" s="107" t="s">
        <v>48</v>
      </c>
      <c r="Q698" s="100">
        <f>IF(P698="",1,(VLOOKUP(P698,LOOKUP!$A$16:$B$21,2,FALSE)))</f>
        <v>4</v>
      </c>
      <c r="R698" s="74">
        <f t="shared" si="22"/>
        <v>4</v>
      </c>
      <c r="S698" s="108">
        <v>70.662000000000006</v>
      </c>
      <c r="T698" s="108"/>
      <c r="U698" s="108">
        <v>31.661999999999999</v>
      </c>
      <c r="V698" s="108"/>
      <c r="W698" s="108"/>
      <c r="X698" s="108">
        <v>31.661999999999999</v>
      </c>
      <c r="Y698" s="114">
        <v>39</v>
      </c>
      <c r="Z698" s="114">
        <v>0</v>
      </c>
      <c r="AA698" s="108" t="s">
        <v>79</v>
      </c>
      <c r="AB698" s="98" t="s">
        <v>69</v>
      </c>
      <c r="AC698" s="98">
        <v>2014</v>
      </c>
      <c r="AE698" s="109"/>
      <c r="AG698" s="108" t="s">
        <v>554</v>
      </c>
      <c r="AH698" s="108"/>
      <c r="AI698" s="98" t="s">
        <v>1990</v>
      </c>
      <c r="AJ698" s="98" t="s">
        <v>1990</v>
      </c>
      <c r="AK698" s="110" t="s">
        <v>1994</v>
      </c>
      <c r="AL698" s="98" t="s">
        <v>2385</v>
      </c>
    </row>
    <row r="699" spans="1:38" ht="30" customHeight="1">
      <c r="A699" s="98" t="s">
        <v>1989</v>
      </c>
      <c r="B699" s="98" t="s">
        <v>1990</v>
      </c>
      <c r="C699" s="98" t="s">
        <v>2008</v>
      </c>
      <c r="D699" s="98" t="s">
        <v>2229</v>
      </c>
      <c r="E699" s="98" t="s">
        <v>2230</v>
      </c>
      <c r="F699" s="98" t="s">
        <v>2308</v>
      </c>
      <c r="G699" s="98" t="s">
        <v>185</v>
      </c>
      <c r="H699" s="98" t="s">
        <v>36</v>
      </c>
      <c r="J699" s="98" t="s">
        <v>36</v>
      </c>
      <c r="K699" s="115">
        <v>41275</v>
      </c>
      <c r="L699" s="115" t="s">
        <v>38</v>
      </c>
      <c r="M699" s="100">
        <v>4</v>
      </c>
      <c r="N699" s="74">
        <f t="shared" si="21"/>
        <v>4</v>
      </c>
      <c r="O699" s="115">
        <v>42004</v>
      </c>
      <c r="P699" s="107" t="s">
        <v>48</v>
      </c>
      <c r="Q699" s="100">
        <f>IF(P699="",1,(VLOOKUP(P699,LOOKUP!$A$16:$B$21,2,FALSE)))</f>
        <v>4</v>
      </c>
      <c r="R699" s="74">
        <f t="shared" si="22"/>
        <v>4</v>
      </c>
      <c r="S699" s="108">
        <v>5.3079999999999998</v>
      </c>
      <c r="T699" s="108"/>
      <c r="U699" s="108">
        <v>5.3079999999999998</v>
      </c>
      <c r="V699" s="108"/>
      <c r="W699" s="108"/>
      <c r="X699" s="108">
        <v>5.3079999999999998</v>
      </c>
      <c r="Y699" s="114">
        <v>0</v>
      </c>
      <c r="Z699" s="114">
        <v>0</v>
      </c>
      <c r="AA699" s="108" t="s">
        <v>564</v>
      </c>
      <c r="AB699" s="98" t="s">
        <v>219</v>
      </c>
      <c r="AC699" s="98">
        <v>2013</v>
      </c>
      <c r="AE699" s="109"/>
      <c r="AG699" s="108" t="s">
        <v>554</v>
      </c>
      <c r="AH699" s="108"/>
      <c r="AI699" s="98" t="s">
        <v>1990</v>
      </c>
      <c r="AJ699" s="98" t="s">
        <v>1990</v>
      </c>
      <c r="AK699" s="110" t="s">
        <v>1994</v>
      </c>
      <c r="AL699" s="98" t="s">
        <v>2385</v>
      </c>
    </row>
    <row r="700" spans="1:38" ht="30" customHeight="1">
      <c r="A700" s="98" t="s">
        <v>1989</v>
      </c>
      <c r="B700" s="98" t="s">
        <v>1990</v>
      </c>
      <c r="C700" s="98" t="s">
        <v>2008</v>
      </c>
      <c r="D700" s="98" t="s">
        <v>2231</v>
      </c>
      <c r="E700" s="98" t="s">
        <v>2232</v>
      </c>
      <c r="F700" s="98" t="s">
        <v>2297</v>
      </c>
      <c r="G700" s="98" t="s">
        <v>185</v>
      </c>
      <c r="H700" s="98" t="s">
        <v>36</v>
      </c>
      <c r="J700" s="98" t="s">
        <v>36</v>
      </c>
      <c r="K700" s="115">
        <v>42005</v>
      </c>
      <c r="L700" s="115" t="s">
        <v>177</v>
      </c>
      <c r="M700" s="100">
        <v>3</v>
      </c>
      <c r="N700" s="74">
        <f t="shared" si="21"/>
        <v>3</v>
      </c>
      <c r="O700" s="115">
        <v>43100</v>
      </c>
      <c r="P700" s="107" t="s">
        <v>48</v>
      </c>
      <c r="Q700" s="100">
        <f>IF(P700="",1,(VLOOKUP(P700,LOOKUP!$A$16:$B$21,2,FALSE)))</f>
        <v>4</v>
      </c>
      <c r="R700" s="74">
        <f t="shared" si="22"/>
        <v>4</v>
      </c>
      <c r="S700" s="108">
        <v>5.0999999999999996</v>
      </c>
      <c r="T700" s="108"/>
      <c r="U700" s="108">
        <v>0.85</v>
      </c>
      <c r="V700" s="108"/>
      <c r="W700" s="108"/>
      <c r="X700" s="108">
        <v>0.85</v>
      </c>
      <c r="Y700" s="114">
        <v>0</v>
      </c>
      <c r="Z700" s="114">
        <v>4.25</v>
      </c>
      <c r="AA700" s="108" t="s">
        <v>79</v>
      </c>
      <c r="AB700" s="98" t="s">
        <v>69</v>
      </c>
      <c r="AC700" s="98">
        <v>2014</v>
      </c>
      <c r="AE700" s="109"/>
      <c r="AG700" s="108" t="s">
        <v>554</v>
      </c>
      <c r="AH700" s="108"/>
      <c r="AI700" s="98" t="s">
        <v>1990</v>
      </c>
      <c r="AJ700" s="98" t="s">
        <v>1990</v>
      </c>
      <c r="AK700" s="110" t="s">
        <v>1994</v>
      </c>
      <c r="AL700" s="98" t="s">
        <v>2385</v>
      </c>
    </row>
    <row r="701" spans="1:38" ht="30" customHeight="1">
      <c r="A701" s="98" t="s">
        <v>1989</v>
      </c>
      <c r="B701" s="98" t="s">
        <v>1990</v>
      </c>
      <c r="C701" s="98" t="s">
        <v>2008</v>
      </c>
      <c r="D701" s="98" t="s">
        <v>2233</v>
      </c>
      <c r="E701" s="98" t="s">
        <v>2234</v>
      </c>
      <c r="F701" s="98" t="s">
        <v>2303</v>
      </c>
      <c r="G701" s="98" t="s">
        <v>197</v>
      </c>
      <c r="H701" s="98" t="s">
        <v>36</v>
      </c>
      <c r="J701" s="98" t="s">
        <v>36</v>
      </c>
      <c r="K701" s="115">
        <v>41640</v>
      </c>
      <c r="L701" s="115" t="s">
        <v>177</v>
      </c>
      <c r="M701" s="100">
        <v>3</v>
      </c>
      <c r="N701" s="74">
        <f t="shared" si="21"/>
        <v>3</v>
      </c>
      <c r="O701" s="115">
        <v>42369</v>
      </c>
      <c r="P701" s="107" t="s">
        <v>48</v>
      </c>
      <c r="Q701" s="100">
        <f>IF(P701="",1,(VLOOKUP(P701,LOOKUP!$A$16:$B$21,2,FALSE)))</f>
        <v>4</v>
      </c>
      <c r="R701" s="74">
        <f t="shared" si="22"/>
        <v>4</v>
      </c>
      <c r="S701" s="108">
        <v>8.6999999999999993</v>
      </c>
      <c r="T701" s="108"/>
      <c r="U701" s="108">
        <v>8.6999999999999993</v>
      </c>
      <c r="V701" s="108"/>
      <c r="W701" s="108"/>
      <c r="X701" s="108">
        <v>8.6999999999999993</v>
      </c>
      <c r="Y701" s="114">
        <v>0</v>
      </c>
      <c r="Z701" s="114">
        <v>0</v>
      </c>
      <c r="AA701" s="108" t="s">
        <v>79</v>
      </c>
      <c r="AB701" s="98" t="s">
        <v>69</v>
      </c>
      <c r="AC701" s="98">
        <v>2013</v>
      </c>
      <c r="AE701" s="109"/>
      <c r="AG701" s="108" t="s">
        <v>554</v>
      </c>
      <c r="AH701" s="108"/>
      <c r="AI701" s="98" t="s">
        <v>1990</v>
      </c>
      <c r="AJ701" s="98" t="s">
        <v>1990</v>
      </c>
      <c r="AK701" s="110" t="s">
        <v>1994</v>
      </c>
      <c r="AL701" s="98" t="s">
        <v>2385</v>
      </c>
    </row>
    <row r="702" spans="1:38" ht="30" customHeight="1">
      <c r="A702" s="98" t="s">
        <v>1989</v>
      </c>
      <c r="B702" s="98" t="s">
        <v>1990</v>
      </c>
      <c r="C702" s="98" t="s">
        <v>2008</v>
      </c>
      <c r="D702" s="98" t="s">
        <v>2235</v>
      </c>
      <c r="E702" s="98" t="s">
        <v>2236</v>
      </c>
      <c r="F702" s="98" t="s">
        <v>2303</v>
      </c>
      <c r="G702" s="98" t="s">
        <v>197</v>
      </c>
      <c r="H702" s="98" t="s">
        <v>36</v>
      </c>
      <c r="J702" s="98" t="s">
        <v>36</v>
      </c>
      <c r="K702" s="115">
        <v>41275</v>
      </c>
      <c r="L702" s="115" t="s">
        <v>41</v>
      </c>
      <c r="M702" s="100">
        <v>4</v>
      </c>
      <c r="N702" s="74">
        <f t="shared" si="21"/>
        <v>4</v>
      </c>
      <c r="O702" s="115">
        <v>42369</v>
      </c>
      <c r="P702" s="107" t="s">
        <v>48</v>
      </c>
      <c r="Q702" s="100">
        <f>IF(P702="",1,(VLOOKUP(P702,LOOKUP!$A$16:$B$21,2,FALSE)))</f>
        <v>4</v>
      </c>
      <c r="R702" s="74">
        <f t="shared" si="22"/>
        <v>4</v>
      </c>
      <c r="S702" s="108">
        <v>4.8609999999999998</v>
      </c>
      <c r="T702" s="108"/>
      <c r="U702" s="108">
        <v>4.8609999999999998</v>
      </c>
      <c r="V702" s="108"/>
      <c r="W702" s="108"/>
      <c r="X702" s="108">
        <v>4.8609999999999998</v>
      </c>
      <c r="Y702" s="114">
        <v>0</v>
      </c>
      <c r="Z702" s="114">
        <v>0</v>
      </c>
      <c r="AA702" s="108" t="s">
        <v>79</v>
      </c>
      <c r="AB702" s="98" t="s">
        <v>69</v>
      </c>
      <c r="AC702" s="98">
        <v>2013</v>
      </c>
      <c r="AE702" s="109"/>
      <c r="AG702" s="108" t="s">
        <v>554</v>
      </c>
      <c r="AH702" s="108"/>
      <c r="AI702" s="98" t="s">
        <v>1990</v>
      </c>
      <c r="AJ702" s="98" t="s">
        <v>1990</v>
      </c>
      <c r="AK702" s="110" t="s">
        <v>1994</v>
      </c>
      <c r="AL702" s="98" t="s">
        <v>2385</v>
      </c>
    </row>
    <row r="703" spans="1:38" ht="30" customHeight="1">
      <c r="A703" s="98" t="s">
        <v>1989</v>
      </c>
      <c r="B703" s="98" t="s">
        <v>1990</v>
      </c>
      <c r="C703" s="98" t="s">
        <v>2008</v>
      </c>
      <c r="D703" s="98" t="s">
        <v>2237</v>
      </c>
      <c r="E703" s="98" t="s">
        <v>2238</v>
      </c>
      <c r="F703" s="98" t="s">
        <v>2303</v>
      </c>
      <c r="G703" s="98" t="s">
        <v>197</v>
      </c>
      <c r="H703" s="98" t="s">
        <v>36</v>
      </c>
      <c r="J703" s="98" t="s">
        <v>36</v>
      </c>
      <c r="K703" s="115">
        <v>41275</v>
      </c>
      <c r="L703" s="115" t="s">
        <v>41</v>
      </c>
      <c r="M703" s="100">
        <v>4</v>
      </c>
      <c r="N703" s="74">
        <f t="shared" si="21"/>
        <v>4</v>
      </c>
      <c r="O703" s="115">
        <v>42369</v>
      </c>
      <c r="P703" s="107" t="s">
        <v>48</v>
      </c>
      <c r="Q703" s="100">
        <f>IF(P703="",1,(VLOOKUP(P703,LOOKUP!$A$16:$B$21,2,FALSE)))</f>
        <v>4</v>
      </c>
      <c r="R703" s="74">
        <f t="shared" si="22"/>
        <v>4</v>
      </c>
      <c r="S703" s="108">
        <v>3.4470000000000001</v>
      </c>
      <c r="T703" s="108"/>
      <c r="U703" s="108">
        <v>3.4470000000000001</v>
      </c>
      <c r="V703" s="108"/>
      <c r="W703" s="108"/>
      <c r="X703" s="108">
        <v>3.4470000000000001</v>
      </c>
      <c r="Y703" s="114">
        <v>0</v>
      </c>
      <c r="Z703" s="114">
        <v>0</v>
      </c>
      <c r="AA703" s="108" t="s">
        <v>79</v>
      </c>
      <c r="AB703" s="98" t="s">
        <v>69</v>
      </c>
      <c r="AC703" s="98">
        <v>2013</v>
      </c>
      <c r="AE703" s="109"/>
      <c r="AG703" s="108" t="s">
        <v>554</v>
      </c>
      <c r="AH703" s="108"/>
      <c r="AI703" s="98" t="s">
        <v>1990</v>
      </c>
      <c r="AJ703" s="98" t="s">
        <v>1990</v>
      </c>
      <c r="AK703" s="110" t="s">
        <v>1994</v>
      </c>
      <c r="AL703" s="98" t="s">
        <v>2385</v>
      </c>
    </row>
    <row r="704" spans="1:38" ht="30" customHeight="1">
      <c r="A704" s="98" t="s">
        <v>1989</v>
      </c>
      <c r="B704" s="98" t="s">
        <v>1990</v>
      </c>
      <c r="C704" s="98" t="s">
        <v>2008</v>
      </c>
      <c r="D704" s="98" t="s">
        <v>2239</v>
      </c>
      <c r="E704" s="98" t="s">
        <v>2240</v>
      </c>
      <c r="F704" s="98" t="s">
        <v>2279</v>
      </c>
      <c r="G704" s="98" t="s">
        <v>183</v>
      </c>
      <c r="H704" s="98" t="s">
        <v>36</v>
      </c>
      <c r="J704" s="98" t="s">
        <v>36</v>
      </c>
      <c r="K704" s="115">
        <v>41275</v>
      </c>
      <c r="L704" s="115" t="s">
        <v>41</v>
      </c>
      <c r="M704" s="100">
        <v>4</v>
      </c>
      <c r="N704" s="74">
        <f t="shared" si="21"/>
        <v>4</v>
      </c>
      <c r="O704" s="115">
        <v>42735</v>
      </c>
      <c r="P704" s="107" t="s">
        <v>48</v>
      </c>
      <c r="Q704" s="100">
        <f>IF(P704="",1,(VLOOKUP(P704,LOOKUP!$A$16:$B$21,2,FALSE)))</f>
        <v>4</v>
      </c>
      <c r="R704" s="74">
        <f t="shared" si="22"/>
        <v>4</v>
      </c>
      <c r="S704" s="108">
        <v>29.026</v>
      </c>
      <c r="T704" s="108"/>
      <c r="U704" s="108">
        <v>29.026</v>
      </c>
      <c r="V704" s="108"/>
      <c r="W704" s="108"/>
      <c r="X704" s="108">
        <v>29.026</v>
      </c>
      <c r="Y704" s="114">
        <v>0</v>
      </c>
      <c r="Z704" s="114">
        <v>0</v>
      </c>
      <c r="AA704" s="108" t="s">
        <v>79</v>
      </c>
      <c r="AB704" s="98" t="s">
        <v>69</v>
      </c>
      <c r="AC704" s="98">
        <v>2013</v>
      </c>
      <c r="AE704" s="109"/>
      <c r="AG704" s="108" t="s">
        <v>554</v>
      </c>
      <c r="AH704" s="108"/>
      <c r="AI704" s="98" t="s">
        <v>1990</v>
      </c>
      <c r="AJ704" s="98" t="s">
        <v>1990</v>
      </c>
      <c r="AK704" s="110" t="s">
        <v>1994</v>
      </c>
      <c r="AL704" s="98" t="s">
        <v>2385</v>
      </c>
    </row>
    <row r="705" spans="1:38" ht="30" customHeight="1">
      <c r="A705" s="98" t="s">
        <v>1989</v>
      </c>
      <c r="B705" s="98" t="s">
        <v>1990</v>
      </c>
      <c r="C705" s="98" t="s">
        <v>2008</v>
      </c>
      <c r="D705" s="98" t="s">
        <v>2241</v>
      </c>
      <c r="E705" s="98" t="s">
        <v>2242</v>
      </c>
      <c r="F705" s="98" t="s">
        <v>555</v>
      </c>
      <c r="G705" s="98" t="s">
        <v>183</v>
      </c>
      <c r="H705" s="98" t="s">
        <v>36</v>
      </c>
      <c r="J705" s="98" t="s">
        <v>36</v>
      </c>
      <c r="K705" s="115">
        <v>41275</v>
      </c>
      <c r="L705" s="115" t="s">
        <v>41</v>
      </c>
      <c r="M705" s="100">
        <v>4</v>
      </c>
      <c r="N705" s="74">
        <f t="shared" si="21"/>
        <v>4</v>
      </c>
      <c r="O705" s="115">
        <v>42004</v>
      </c>
      <c r="P705" s="107" t="s">
        <v>48</v>
      </c>
      <c r="Q705" s="100">
        <f>IF(P705="",1,(VLOOKUP(P705,LOOKUP!$A$16:$B$21,2,FALSE)))</f>
        <v>4</v>
      </c>
      <c r="R705" s="74">
        <f t="shared" si="22"/>
        <v>4</v>
      </c>
      <c r="S705" s="108">
        <v>2.4300000000000002</v>
      </c>
      <c r="T705" s="108"/>
      <c r="U705" s="108">
        <v>2.4300000000000002</v>
      </c>
      <c r="V705" s="108"/>
      <c r="W705" s="108"/>
      <c r="X705" s="108">
        <v>2.4300000000000002</v>
      </c>
      <c r="Y705" s="114">
        <v>0</v>
      </c>
      <c r="Z705" s="114">
        <v>0</v>
      </c>
      <c r="AA705" s="108" t="s">
        <v>564</v>
      </c>
      <c r="AB705" s="98" t="s">
        <v>219</v>
      </c>
      <c r="AC705" s="98">
        <v>2012</v>
      </c>
      <c r="AE705" s="109"/>
      <c r="AG705" s="108" t="s">
        <v>554</v>
      </c>
      <c r="AH705" s="108"/>
      <c r="AI705" s="98" t="s">
        <v>1990</v>
      </c>
      <c r="AJ705" s="98" t="s">
        <v>1990</v>
      </c>
      <c r="AK705" s="110" t="s">
        <v>1994</v>
      </c>
      <c r="AL705" s="98" t="s">
        <v>2385</v>
      </c>
    </row>
    <row r="706" spans="1:38" ht="30" customHeight="1">
      <c r="A706" s="98" t="s">
        <v>1989</v>
      </c>
      <c r="B706" s="98" t="s">
        <v>1990</v>
      </c>
      <c r="C706" s="98" t="s">
        <v>2008</v>
      </c>
      <c r="D706" s="98" t="s">
        <v>2243</v>
      </c>
      <c r="E706" s="98" t="s">
        <v>2244</v>
      </c>
      <c r="F706" s="98" t="s">
        <v>557</v>
      </c>
      <c r="G706" s="98" t="s">
        <v>185</v>
      </c>
      <c r="H706" s="98" t="s">
        <v>36</v>
      </c>
      <c r="J706" s="98" t="s">
        <v>36</v>
      </c>
      <c r="K706" s="115">
        <v>41275</v>
      </c>
      <c r="L706" s="115" t="s">
        <v>177</v>
      </c>
      <c r="M706" s="100">
        <v>3</v>
      </c>
      <c r="N706" s="74">
        <f t="shared" si="21"/>
        <v>3</v>
      </c>
      <c r="O706" s="115">
        <v>42369</v>
      </c>
      <c r="P706" s="107" t="s">
        <v>48</v>
      </c>
      <c r="Q706" s="100">
        <f>IF(P706="",1,(VLOOKUP(P706,LOOKUP!$A$16:$B$21,2,FALSE)))</f>
        <v>4</v>
      </c>
      <c r="R706" s="74">
        <f t="shared" si="22"/>
        <v>4</v>
      </c>
      <c r="S706" s="108">
        <v>3</v>
      </c>
      <c r="T706" s="108"/>
      <c r="U706" s="108">
        <v>0</v>
      </c>
      <c r="V706" s="108"/>
      <c r="W706" s="108"/>
      <c r="X706" s="108">
        <v>0</v>
      </c>
      <c r="Y706" s="114">
        <v>3</v>
      </c>
      <c r="Z706" s="114">
        <v>0</v>
      </c>
      <c r="AA706" s="108" t="s">
        <v>79</v>
      </c>
      <c r="AB706" s="98" t="s">
        <v>69</v>
      </c>
      <c r="AC706" s="98">
        <v>2013</v>
      </c>
      <c r="AE706" s="109"/>
      <c r="AG706" s="108" t="s">
        <v>554</v>
      </c>
      <c r="AH706" s="108"/>
      <c r="AI706" s="98" t="s">
        <v>1990</v>
      </c>
      <c r="AJ706" s="98" t="s">
        <v>1990</v>
      </c>
      <c r="AK706" s="110" t="s">
        <v>1994</v>
      </c>
      <c r="AL706" s="98" t="s">
        <v>2385</v>
      </c>
    </row>
    <row r="707" spans="1:38" ht="30" customHeight="1">
      <c r="A707" s="98" t="s">
        <v>1989</v>
      </c>
      <c r="B707" s="98" t="s">
        <v>1990</v>
      </c>
      <c r="C707" s="98" t="s">
        <v>2008</v>
      </c>
      <c r="D707" s="98" t="s">
        <v>2245</v>
      </c>
      <c r="E707" s="98" t="s">
        <v>2246</v>
      </c>
      <c r="F707" s="98" t="s">
        <v>555</v>
      </c>
      <c r="G707" s="98" t="s">
        <v>183</v>
      </c>
      <c r="H707" s="98" t="s">
        <v>36</v>
      </c>
      <c r="J707" s="98" t="s">
        <v>36</v>
      </c>
      <c r="K707" s="115">
        <v>41275</v>
      </c>
      <c r="L707" s="115" t="s">
        <v>177</v>
      </c>
      <c r="M707" s="100">
        <v>3</v>
      </c>
      <c r="N707" s="74">
        <f t="shared" ref="N707:N770" si="23">M707</f>
        <v>3</v>
      </c>
      <c r="O707" s="115">
        <v>42369</v>
      </c>
      <c r="P707" s="107" t="s">
        <v>48</v>
      </c>
      <c r="Q707" s="100">
        <f>IF(P707="",1,(VLOOKUP(P707,LOOKUP!$A$16:$B$21,2,FALSE)))</f>
        <v>4</v>
      </c>
      <c r="R707" s="74">
        <f t="shared" si="22"/>
        <v>4</v>
      </c>
      <c r="S707" s="108">
        <v>1.55</v>
      </c>
      <c r="T707" s="108"/>
      <c r="U707" s="108">
        <v>1.55</v>
      </c>
      <c r="V707" s="108"/>
      <c r="W707" s="108"/>
      <c r="X707" s="108">
        <v>1.55</v>
      </c>
      <c r="Y707" s="114">
        <v>0</v>
      </c>
      <c r="Z707" s="114">
        <v>0</v>
      </c>
      <c r="AA707" s="108" t="s">
        <v>79</v>
      </c>
      <c r="AB707" s="98" t="s">
        <v>69</v>
      </c>
      <c r="AC707" s="98">
        <v>2013</v>
      </c>
      <c r="AE707" s="109"/>
      <c r="AG707" s="108" t="s">
        <v>554</v>
      </c>
      <c r="AH707" s="108"/>
      <c r="AI707" s="98" t="s">
        <v>1990</v>
      </c>
      <c r="AJ707" s="98" t="s">
        <v>1990</v>
      </c>
      <c r="AK707" s="110" t="s">
        <v>1994</v>
      </c>
      <c r="AL707" s="98" t="s">
        <v>2385</v>
      </c>
    </row>
    <row r="708" spans="1:38" ht="30" customHeight="1">
      <c r="A708" s="98" t="s">
        <v>1989</v>
      </c>
      <c r="B708" s="98" t="s">
        <v>1990</v>
      </c>
      <c r="C708" s="98" t="s">
        <v>2008</v>
      </c>
      <c r="D708" s="98" t="s">
        <v>2247</v>
      </c>
      <c r="E708" s="98" t="s">
        <v>2248</v>
      </c>
      <c r="F708" s="98" t="s">
        <v>557</v>
      </c>
      <c r="G708" s="98" t="s">
        <v>185</v>
      </c>
      <c r="H708" s="98" t="s">
        <v>36</v>
      </c>
      <c r="J708" s="98" t="s">
        <v>36</v>
      </c>
      <c r="K708" s="115">
        <v>41640</v>
      </c>
      <c r="L708" s="115" t="s">
        <v>177</v>
      </c>
      <c r="M708" s="100">
        <v>3</v>
      </c>
      <c r="N708" s="74">
        <f t="shared" si="23"/>
        <v>3</v>
      </c>
      <c r="O708" s="115">
        <v>42735</v>
      </c>
      <c r="P708" s="107" t="s">
        <v>48</v>
      </c>
      <c r="Q708" s="100">
        <f>IF(P708="",1,(VLOOKUP(P708,LOOKUP!$A$16:$B$21,2,FALSE)))</f>
        <v>4</v>
      </c>
      <c r="R708" s="74">
        <f t="shared" si="22"/>
        <v>4</v>
      </c>
      <c r="S708" s="108">
        <v>1</v>
      </c>
      <c r="T708" s="108"/>
      <c r="U708" s="108">
        <v>0</v>
      </c>
      <c r="V708" s="108"/>
      <c r="W708" s="108"/>
      <c r="X708" s="108">
        <v>0</v>
      </c>
      <c r="Y708" s="114">
        <v>1</v>
      </c>
      <c r="Z708" s="114">
        <v>0</v>
      </c>
      <c r="AA708" s="108" t="s">
        <v>79</v>
      </c>
      <c r="AB708" s="98" t="s">
        <v>69</v>
      </c>
      <c r="AC708" s="98">
        <v>2014</v>
      </c>
      <c r="AE708" s="109"/>
      <c r="AG708" s="108" t="s">
        <v>554</v>
      </c>
      <c r="AH708" s="108"/>
      <c r="AI708" s="98" t="s">
        <v>1990</v>
      </c>
      <c r="AJ708" s="98" t="s">
        <v>1990</v>
      </c>
      <c r="AK708" s="110" t="s">
        <v>1994</v>
      </c>
      <c r="AL708" s="98" t="s">
        <v>2385</v>
      </c>
    </row>
    <row r="709" spans="1:38" ht="30" customHeight="1">
      <c r="A709" s="98" t="s">
        <v>1989</v>
      </c>
      <c r="B709" s="98" t="s">
        <v>1990</v>
      </c>
      <c r="C709" s="98" t="s">
        <v>2008</v>
      </c>
      <c r="D709" s="98" t="s">
        <v>2249</v>
      </c>
      <c r="E709" s="98" t="s">
        <v>2250</v>
      </c>
      <c r="F709" s="98" t="s">
        <v>2306</v>
      </c>
      <c r="G709" s="98" t="s">
        <v>197</v>
      </c>
      <c r="H709" s="98" t="s">
        <v>36</v>
      </c>
      <c r="J709" s="98" t="s">
        <v>36</v>
      </c>
      <c r="K709" s="115">
        <v>41640</v>
      </c>
      <c r="L709" s="115" t="s">
        <v>177</v>
      </c>
      <c r="M709" s="100">
        <v>3</v>
      </c>
      <c r="N709" s="74">
        <f t="shared" si="23"/>
        <v>3</v>
      </c>
      <c r="O709" s="115">
        <v>42004</v>
      </c>
      <c r="P709" s="107" t="s">
        <v>37</v>
      </c>
      <c r="Q709" s="100">
        <f>IF(P709="",1,(VLOOKUP(P709,LOOKUP!$A$16:$B$21,2,FALSE)))</f>
        <v>2</v>
      </c>
      <c r="R709" s="74">
        <f t="shared" si="22"/>
        <v>2</v>
      </c>
      <c r="S709" s="108">
        <v>8.59</v>
      </c>
      <c r="T709" s="108"/>
      <c r="U709" s="108">
        <v>8.59</v>
      </c>
      <c r="V709" s="108"/>
      <c r="W709" s="108"/>
      <c r="X709" s="108">
        <v>8.59</v>
      </c>
      <c r="Y709" s="114">
        <v>0</v>
      </c>
      <c r="Z709" s="114">
        <v>0</v>
      </c>
      <c r="AA709" s="108" t="s">
        <v>564</v>
      </c>
      <c r="AB709" s="98" t="s">
        <v>219</v>
      </c>
      <c r="AC709" s="98">
        <v>2013</v>
      </c>
      <c r="AE709" s="109"/>
      <c r="AG709" s="108" t="s">
        <v>554</v>
      </c>
      <c r="AH709" s="108"/>
      <c r="AI709" s="98" t="s">
        <v>1990</v>
      </c>
      <c r="AJ709" s="98" t="s">
        <v>1990</v>
      </c>
      <c r="AK709" s="110" t="s">
        <v>1994</v>
      </c>
      <c r="AL709" s="98" t="s">
        <v>2385</v>
      </c>
    </row>
    <row r="710" spans="1:38" ht="30" customHeight="1">
      <c r="A710" s="98" t="s">
        <v>1989</v>
      </c>
      <c r="B710" s="98" t="s">
        <v>1990</v>
      </c>
      <c r="C710" s="98" t="s">
        <v>2008</v>
      </c>
      <c r="D710" s="98" t="s">
        <v>2251</v>
      </c>
      <c r="E710" s="98" t="s">
        <v>2252</v>
      </c>
      <c r="F710" s="98" t="s">
        <v>2312</v>
      </c>
      <c r="G710" s="98" t="s">
        <v>556</v>
      </c>
      <c r="H710" s="98" t="s">
        <v>36</v>
      </c>
      <c r="J710" s="98" t="s">
        <v>36</v>
      </c>
      <c r="K710" s="115">
        <v>41640</v>
      </c>
      <c r="L710" s="115" t="s">
        <v>41</v>
      </c>
      <c r="M710" s="100">
        <v>4</v>
      </c>
      <c r="N710" s="74">
        <f t="shared" si="23"/>
        <v>4</v>
      </c>
      <c r="O710" s="115">
        <v>42369</v>
      </c>
      <c r="P710" s="107" t="s">
        <v>37</v>
      </c>
      <c r="Q710" s="100">
        <f>IF(P710="",1,(VLOOKUP(P710,LOOKUP!$A$16:$B$21,2,FALSE)))</f>
        <v>2</v>
      </c>
      <c r="R710" s="74">
        <f t="shared" si="22"/>
        <v>2</v>
      </c>
      <c r="S710" s="108">
        <v>1.2</v>
      </c>
      <c r="T710" s="108"/>
      <c r="U710" s="108">
        <v>1.2</v>
      </c>
      <c r="V710" s="108"/>
      <c r="W710" s="108"/>
      <c r="X710" s="108">
        <v>1.2</v>
      </c>
      <c r="Y710" s="114">
        <v>0</v>
      </c>
      <c r="Z710" s="114">
        <v>0</v>
      </c>
      <c r="AA710" s="108" t="s">
        <v>79</v>
      </c>
      <c r="AB710" s="98" t="s">
        <v>69</v>
      </c>
      <c r="AC710" s="98">
        <v>2013</v>
      </c>
      <c r="AE710" s="109"/>
      <c r="AG710" s="108" t="s">
        <v>554</v>
      </c>
      <c r="AH710" s="108"/>
      <c r="AI710" s="98" t="s">
        <v>1990</v>
      </c>
      <c r="AJ710" s="98" t="s">
        <v>1990</v>
      </c>
      <c r="AK710" s="110" t="s">
        <v>1994</v>
      </c>
      <c r="AL710" s="98" t="s">
        <v>2385</v>
      </c>
    </row>
    <row r="711" spans="1:38" ht="30" customHeight="1">
      <c r="A711" s="98" t="s">
        <v>1989</v>
      </c>
      <c r="B711" s="98" t="s">
        <v>1990</v>
      </c>
      <c r="C711" s="98" t="s">
        <v>2008</v>
      </c>
      <c r="D711" s="98" t="s">
        <v>2253</v>
      </c>
      <c r="E711" s="98" t="s">
        <v>2254</v>
      </c>
      <c r="F711" s="98" t="s">
        <v>448</v>
      </c>
      <c r="G711" s="98" t="s">
        <v>197</v>
      </c>
      <c r="H711" s="98" t="s">
        <v>36</v>
      </c>
      <c r="J711" s="98" t="s">
        <v>36</v>
      </c>
      <c r="K711" s="115">
        <v>41275</v>
      </c>
      <c r="L711" s="115" t="s">
        <v>177</v>
      </c>
      <c r="M711" s="100">
        <v>3</v>
      </c>
      <c r="N711" s="74">
        <f t="shared" si="23"/>
        <v>3</v>
      </c>
      <c r="O711" s="115">
        <v>42004</v>
      </c>
      <c r="P711" s="107" t="s">
        <v>48</v>
      </c>
      <c r="Q711" s="100">
        <f>IF(P711="",1,(VLOOKUP(P711,LOOKUP!$A$16:$B$21,2,FALSE)))</f>
        <v>4</v>
      </c>
      <c r="R711" s="74">
        <f t="shared" ref="R711:R773" si="24">Q711</f>
        <v>4</v>
      </c>
      <c r="S711" s="108">
        <v>0</v>
      </c>
      <c r="T711" s="108"/>
      <c r="U711" s="108">
        <v>0</v>
      </c>
      <c r="V711" s="108"/>
      <c r="W711" s="108"/>
      <c r="X711" s="108">
        <v>0</v>
      </c>
      <c r="Y711" s="114">
        <v>0</v>
      </c>
      <c r="Z711" s="114">
        <v>0</v>
      </c>
      <c r="AA711" s="108" t="s">
        <v>564</v>
      </c>
      <c r="AB711" s="98" t="s">
        <v>219</v>
      </c>
      <c r="AC711" s="98">
        <v>2013</v>
      </c>
      <c r="AE711" s="109"/>
      <c r="AG711" s="108" t="s">
        <v>554</v>
      </c>
      <c r="AH711" s="108"/>
      <c r="AI711" s="98" t="s">
        <v>1990</v>
      </c>
      <c r="AJ711" s="98" t="s">
        <v>1990</v>
      </c>
      <c r="AK711" s="110" t="s">
        <v>1994</v>
      </c>
      <c r="AL711" s="98" t="s">
        <v>2385</v>
      </c>
    </row>
    <row r="712" spans="1:38" ht="30" customHeight="1">
      <c r="A712" s="98" t="s">
        <v>1989</v>
      </c>
      <c r="B712" s="98" t="s">
        <v>1990</v>
      </c>
      <c r="C712" s="98" t="s">
        <v>2008</v>
      </c>
      <c r="D712" s="98" t="s">
        <v>2255</v>
      </c>
      <c r="E712" s="98" t="s">
        <v>2256</v>
      </c>
      <c r="F712" s="98" t="s">
        <v>2302</v>
      </c>
      <c r="G712" s="98" t="s">
        <v>490</v>
      </c>
      <c r="H712" s="98" t="s">
        <v>36</v>
      </c>
      <c r="J712" s="98" t="s">
        <v>36</v>
      </c>
      <c r="K712" s="115">
        <v>41640</v>
      </c>
      <c r="L712" s="115" t="s">
        <v>177</v>
      </c>
      <c r="M712" s="100">
        <v>3</v>
      </c>
      <c r="N712" s="74">
        <f t="shared" si="23"/>
        <v>3</v>
      </c>
      <c r="O712" s="115">
        <v>42369</v>
      </c>
      <c r="P712" s="107" t="s">
        <v>37</v>
      </c>
      <c r="Q712" s="100">
        <f>IF(P712="",1,(VLOOKUP(P712,LOOKUP!$A$16:$B$21,2,FALSE)))</f>
        <v>2</v>
      </c>
      <c r="R712" s="74">
        <f t="shared" si="24"/>
        <v>2</v>
      </c>
      <c r="S712" s="108">
        <v>10.958</v>
      </c>
      <c r="T712" s="108"/>
      <c r="U712" s="108">
        <v>10.958</v>
      </c>
      <c r="V712" s="108"/>
      <c r="W712" s="108"/>
      <c r="X712" s="108">
        <v>10.958</v>
      </c>
      <c r="Y712" s="114">
        <v>0</v>
      </c>
      <c r="Z712" s="114">
        <v>0</v>
      </c>
      <c r="AA712" s="108" t="s">
        <v>79</v>
      </c>
      <c r="AB712" s="98" t="s">
        <v>69</v>
      </c>
      <c r="AC712" s="98">
        <v>2013</v>
      </c>
      <c r="AE712" s="109"/>
      <c r="AG712" s="108" t="s">
        <v>554</v>
      </c>
      <c r="AH712" s="108"/>
      <c r="AI712" s="98" t="s">
        <v>1990</v>
      </c>
      <c r="AJ712" s="98" t="s">
        <v>1990</v>
      </c>
      <c r="AK712" s="110" t="s">
        <v>1994</v>
      </c>
      <c r="AL712" s="98" t="s">
        <v>2385</v>
      </c>
    </row>
    <row r="713" spans="1:38" ht="30" customHeight="1">
      <c r="A713" s="98" t="s">
        <v>1989</v>
      </c>
      <c r="B713" s="98" t="s">
        <v>1990</v>
      </c>
      <c r="C713" s="98" t="s">
        <v>2008</v>
      </c>
      <c r="D713" s="98" t="s">
        <v>2257</v>
      </c>
      <c r="E713" s="98" t="s">
        <v>2258</v>
      </c>
      <c r="F713" s="98" t="s">
        <v>2309</v>
      </c>
      <c r="G713" s="98" t="s">
        <v>490</v>
      </c>
      <c r="H713" s="98" t="s">
        <v>36</v>
      </c>
      <c r="J713" s="98" t="s">
        <v>36</v>
      </c>
      <c r="K713" s="115">
        <v>41640</v>
      </c>
      <c r="L713" s="115" t="s">
        <v>177</v>
      </c>
      <c r="M713" s="100">
        <v>3</v>
      </c>
      <c r="N713" s="74">
        <f t="shared" si="23"/>
        <v>3</v>
      </c>
      <c r="O713" s="115">
        <v>42369</v>
      </c>
      <c r="P713" s="107" t="s">
        <v>48</v>
      </c>
      <c r="Q713" s="100">
        <f>IF(P713="",1,(VLOOKUP(P713,LOOKUP!$A$16:$B$21,2,FALSE)))</f>
        <v>4</v>
      </c>
      <c r="R713" s="74">
        <f t="shared" si="24"/>
        <v>4</v>
      </c>
      <c r="S713" s="108">
        <v>6.92</v>
      </c>
      <c r="T713" s="108"/>
      <c r="U713" s="108">
        <v>6.92</v>
      </c>
      <c r="V713" s="108"/>
      <c r="W713" s="108"/>
      <c r="X713" s="108">
        <v>6.92</v>
      </c>
      <c r="Y713" s="114">
        <v>0</v>
      </c>
      <c r="Z713" s="114">
        <v>0</v>
      </c>
      <c r="AA713" s="108" t="s">
        <v>79</v>
      </c>
      <c r="AB713" s="98" t="s">
        <v>69</v>
      </c>
      <c r="AC713" s="98">
        <v>2013</v>
      </c>
      <c r="AE713" s="109"/>
      <c r="AG713" s="108" t="s">
        <v>554</v>
      </c>
      <c r="AH713" s="108"/>
      <c r="AI713" s="98" t="s">
        <v>1990</v>
      </c>
      <c r="AJ713" s="98" t="s">
        <v>1990</v>
      </c>
      <c r="AK713" s="110" t="s">
        <v>1994</v>
      </c>
      <c r="AL713" s="98" t="s">
        <v>2385</v>
      </c>
    </row>
    <row r="714" spans="1:38" ht="30" customHeight="1">
      <c r="A714" s="98" t="s">
        <v>1989</v>
      </c>
      <c r="B714" s="98" t="s">
        <v>1990</v>
      </c>
      <c r="C714" s="98" t="s">
        <v>2008</v>
      </c>
      <c r="D714" s="98" t="s">
        <v>2259</v>
      </c>
      <c r="E714" s="98" t="s">
        <v>2260</v>
      </c>
      <c r="F714" s="98" t="s">
        <v>203</v>
      </c>
      <c r="G714" s="98" t="s">
        <v>197</v>
      </c>
      <c r="H714" s="98" t="s">
        <v>36</v>
      </c>
      <c r="J714" s="98" t="s">
        <v>36</v>
      </c>
      <c r="K714" s="115">
        <v>41640</v>
      </c>
      <c r="L714" s="115" t="s">
        <v>41</v>
      </c>
      <c r="M714" s="100">
        <v>4</v>
      </c>
      <c r="N714" s="74">
        <f t="shared" si="23"/>
        <v>4</v>
      </c>
      <c r="O714" s="115">
        <v>42369</v>
      </c>
      <c r="P714" s="107" t="s">
        <v>37</v>
      </c>
      <c r="Q714" s="100">
        <f>IF(P714="",1,(VLOOKUP(P714,LOOKUP!$A$16:$B$21,2,FALSE)))</f>
        <v>2</v>
      </c>
      <c r="R714" s="74">
        <f t="shared" si="24"/>
        <v>2</v>
      </c>
      <c r="S714" s="108">
        <v>5.49</v>
      </c>
      <c r="T714" s="108"/>
      <c r="U714" s="108">
        <v>5.49</v>
      </c>
      <c r="V714" s="108"/>
      <c r="W714" s="108"/>
      <c r="X714" s="108">
        <v>5.49</v>
      </c>
      <c r="Y714" s="114">
        <v>0</v>
      </c>
      <c r="Z714" s="114">
        <v>0</v>
      </c>
      <c r="AA714" s="108" t="s">
        <v>79</v>
      </c>
      <c r="AB714" s="98" t="s">
        <v>69</v>
      </c>
      <c r="AC714" s="98">
        <v>2013</v>
      </c>
      <c r="AE714" s="109"/>
      <c r="AG714" s="108" t="s">
        <v>554</v>
      </c>
      <c r="AH714" s="108"/>
      <c r="AI714" s="98" t="s">
        <v>1990</v>
      </c>
      <c r="AJ714" s="98" t="s">
        <v>1990</v>
      </c>
      <c r="AK714" s="110" t="s">
        <v>1994</v>
      </c>
      <c r="AL714" s="98" t="s">
        <v>2385</v>
      </c>
    </row>
    <row r="715" spans="1:38" ht="30" customHeight="1">
      <c r="A715" s="98" t="s">
        <v>1989</v>
      </c>
      <c r="B715" s="98" t="s">
        <v>1990</v>
      </c>
      <c r="C715" s="98" t="s">
        <v>2008</v>
      </c>
      <c r="D715" s="98" t="s">
        <v>2261</v>
      </c>
      <c r="E715" s="98" t="s">
        <v>2262</v>
      </c>
      <c r="F715" s="98" t="s">
        <v>555</v>
      </c>
      <c r="G715" s="98" t="s">
        <v>183</v>
      </c>
      <c r="H715" s="98" t="s">
        <v>36</v>
      </c>
      <c r="J715" s="98" t="s">
        <v>36</v>
      </c>
      <c r="K715" s="115">
        <v>41640</v>
      </c>
      <c r="L715" s="115" t="s">
        <v>41</v>
      </c>
      <c r="M715" s="100">
        <v>4</v>
      </c>
      <c r="N715" s="74">
        <f t="shared" si="23"/>
        <v>4</v>
      </c>
      <c r="O715" s="115">
        <v>42369</v>
      </c>
      <c r="P715" s="107" t="s">
        <v>48</v>
      </c>
      <c r="Q715" s="100">
        <f>IF(P715="",1,(VLOOKUP(P715,LOOKUP!$A$16:$B$21,2,FALSE)))</f>
        <v>4</v>
      </c>
      <c r="R715" s="74">
        <f t="shared" si="24"/>
        <v>4</v>
      </c>
      <c r="S715" s="108">
        <v>3</v>
      </c>
      <c r="T715" s="108"/>
      <c r="U715" s="108">
        <v>3</v>
      </c>
      <c r="V715" s="108"/>
      <c r="W715" s="108"/>
      <c r="X715" s="108">
        <v>3</v>
      </c>
      <c r="Y715" s="114">
        <v>0</v>
      </c>
      <c r="Z715" s="114">
        <v>0</v>
      </c>
      <c r="AA715" s="108" t="s">
        <v>79</v>
      </c>
      <c r="AB715" s="98" t="s">
        <v>69</v>
      </c>
      <c r="AC715" s="98">
        <v>2013</v>
      </c>
      <c r="AE715" s="109"/>
      <c r="AG715" s="108" t="s">
        <v>554</v>
      </c>
      <c r="AH715" s="108"/>
      <c r="AI715" s="98" t="s">
        <v>1990</v>
      </c>
      <c r="AJ715" s="98" t="s">
        <v>1990</v>
      </c>
      <c r="AK715" s="110" t="s">
        <v>1994</v>
      </c>
      <c r="AL715" s="98" t="s">
        <v>2385</v>
      </c>
    </row>
    <row r="716" spans="1:38" ht="30" customHeight="1">
      <c r="A716" s="98" t="s">
        <v>1989</v>
      </c>
      <c r="B716" s="98" t="s">
        <v>1990</v>
      </c>
      <c r="C716" s="98" t="s">
        <v>2008</v>
      </c>
      <c r="D716" s="98" t="s">
        <v>2263</v>
      </c>
      <c r="E716" s="98" t="s">
        <v>2264</v>
      </c>
      <c r="F716" s="98" t="s">
        <v>555</v>
      </c>
      <c r="G716" s="98" t="s">
        <v>183</v>
      </c>
      <c r="H716" s="98" t="s">
        <v>36</v>
      </c>
      <c r="J716" s="98" t="s">
        <v>36</v>
      </c>
      <c r="K716" s="115">
        <v>43101</v>
      </c>
      <c r="L716" s="115" t="s">
        <v>177</v>
      </c>
      <c r="M716" s="100">
        <v>3</v>
      </c>
      <c r="N716" s="74">
        <f t="shared" si="23"/>
        <v>3</v>
      </c>
      <c r="O716" s="115">
        <v>44196</v>
      </c>
      <c r="P716" s="107" t="s">
        <v>48</v>
      </c>
      <c r="Q716" s="100">
        <f>IF(P716="",1,(VLOOKUP(P716,LOOKUP!$A$16:$B$21,2,FALSE)))</f>
        <v>4</v>
      </c>
      <c r="R716" s="74">
        <f t="shared" si="24"/>
        <v>4</v>
      </c>
      <c r="S716" s="108">
        <v>0</v>
      </c>
      <c r="T716" s="108"/>
      <c r="U716" s="108">
        <v>0</v>
      </c>
      <c r="V716" s="108"/>
      <c r="W716" s="108"/>
      <c r="X716" s="108">
        <v>0</v>
      </c>
      <c r="Y716" s="114">
        <v>0</v>
      </c>
      <c r="Z716" s="114">
        <v>0</v>
      </c>
      <c r="AA716" s="108" t="s">
        <v>79</v>
      </c>
      <c r="AB716" s="98" t="s">
        <v>69</v>
      </c>
      <c r="AC716" s="98">
        <v>2017</v>
      </c>
      <c r="AE716" s="109"/>
      <c r="AG716" s="108" t="s">
        <v>554</v>
      </c>
      <c r="AH716" s="108"/>
      <c r="AI716" s="98" t="s">
        <v>1990</v>
      </c>
      <c r="AJ716" s="98" t="s">
        <v>1990</v>
      </c>
      <c r="AK716" s="110" t="s">
        <v>1994</v>
      </c>
      <c r="AL716" s="98" t="s">
        <v>2385</v>
      </c>
    </row>
    <row r="717" spans="1:38" ht="30" customHeight="1">
      <c r="A717" s="98" t="s">
        <v>1989</v>
      </c>
      <c r="B717" s="98" t="s">
        <v>1990</v>
      </c>
      <c r="C717" s="98" t="s">
        <v>2008</v>
      </c>
      <c r="D717" s="98" t="s">
        <v>2265</v>
      </c>
      <c r="E717" s="98" t="s">
        <v>2266</v>
      </c>
      <c r="F717" s="98" t="s">
        <v>555</v>
      </c>
      <c r="G717" s="98" t="s">
        <v>183</v>
      </c>
      <c r="H717" s="98" t="s">
        <v>36</v>
      </c>
      <c r="J717" s="98" t="s">
        <v>36</v>
      </c>
      <c r="K717" s="115">
        <v>42370</v>
      </c>
      <c r="L717" s="115" t="s">
        <v>41</v>
      </c>
      <c r="M717" s="100">
        <v>4</v>
      </c>
      <c r="N717" s="74">
        <f t="shared" si="23"/>
        <v>4</v>
      </c>
      <c r="O717" s="115">
        <v>43100</v>
      </c>
      <c r="P717" s="107" t="s">
        <v>48</v>
      </c>
      <c r="Q717" s="100">
        <f>IF(P717="",1,(VLOOKUP(P717,LOOKUP!$A$16:$B$21,2,FALSE)))</f>
        <v>4</v>
      </c>
      <c r="R717" s="74">
        <f t="shared" si="24"/>
        <v>4</v>
      </c>
      <c r="S717" s="108">
        <v>1.05</v>
      </c>
      <c r="T717" s="108"/>
      <c r="U717" s="108">
        <v>1.05</v>
      </c>
      <c r="V717" s="108"/>
      <c r="W717" s="108"/>
      <c r="X717" s="108">
        <v>1.05</v>
      </c>
      <c r="Y717" s="114">
        <v>0</v>
      </c>
      <c r="Z717" s="114">
        <v>0</v>
      </c>
      <c r="AA717" s="108" t="s">
        <v>79</v>
      </c>
      <c r="AB717" s="98" t="s">
        <v>69</v>
      </c>
      <c r="AC717" s="98">
        <v>2015</v>
      </c>
      <c r="AE717" s="109"/>
      <c r="AG717" s="108" t="s">
        <v>554</v>
      </c>
      <c r="AH717" s="108"/>
      <c r="AI717" s="98" t="s">
        <v>1990</v>
      </c>
      <c r="AJ717" s="98" t="s">
        <v>1990</v>
      </c>
      <c r="AK717" s="110" t="s">
        <v>1994</v>
      </c>
      <c r="AL717" s="98" t="s">
        <v>2385</v>
      </c>
    </row>
    <row r="718" spans="1:38" ht="30" customHeight="1">
      <c r="A718" s="98" t="s">
        <v>1989</v>
      </c>
      <c r="B718" s="98" t="s">
        <v>1990</v>
      </c>
      <c r="C718" s="98" t="s">
        <v>2008</v>
      </c>
      <c r="D718" s="98" t="s">
        <v>2267</v>
      </c>
      <c r="E718" s="98" t="s">
        <v>2268</v>
      </c>
      <c r="F718" s="98" t="s">
        <v>184</v>
      </c>
      <c r="G718" s="98" t="s">
        <v>185</v>
      </c>
      <c r="H718" s="98" t="s">
        <v>36</v>
      </c>
      <c r="J718" s="98" t="s">
        <v>36</v>
      </c>
      <c r="K718" s="115">
        <v>41640</v>
      </c>
      <c r="L718" s="115" t="s">
        <v>177</v>
      </c>
      <c r="M718" s="100">
        <v>3</v>
      </c>
      <c r="N718" s="74">
        <f t="shared" si="23"/>
        <v>3</v>
      </c>
      <c r="O718" s="115">
        <v>43100</v>
      </c>
      <c r="P718" s="107" t="s">
        <v>48</v>
      </c>
      <c r="Q718" s="100">
        <f>IF(P718="",1,(VLOOKUP(P718,LOOKUP!$A$16:$B$21,2,FALSE)))</f>
        <v>4</v>
      </c>
      <c r="R718" s="74">
        <f t="shared" si="24"/>
        <v>4</v>
      </c>
      <c r="S718" s="108">
        <v>48.575000000000003</v>
      </c>
      <c r="T718" s="108"/>
      <c r="U718" s="108">
        <v>27.074999999999999</v>
      </c>
      <c r="V718" s="108"/>
      <c r="W718" s="108"/>
      <c r="X718" s="108">
        <v>27.074999999999999</v>
      </c>
      <c r="Y718" s="114">
        <v>21.5</v>
      </c>
      <c r="Z718" s="114">
        <v>0</v>
      </c>
      <c r="AA718" s="108" t="s">
        <v>2091</v>
      </c>
      <c r="AB718" s="98" t="s">
        <v>69</v>
      </c>
      <c r="AC718" s="98">
        <v>2013</v>
      </c>
      <c r="AE718" s="109"/>
      <c r="AG718" s="108" t="s">
        <v>554</v>
      </c>
      <c r="AH718" s="108"/>
      <c r="AI718" s="98" t="s">
        <v>1990</v>
      </c>
      <c r="AJ718" s="98" t="s">
        <v>1990</v>
      </c>
      <c r="AK718" s="110" t="s">
        <v>1994</v>
      </c>
      <c r="AL718" s="98" t="s">
        <v>2385</v>
      </c>
    </row>
    <row r="719" spans="1:38" ht="30" customHeight="1">
      <c r="A719" s="98" t="s">
        <v>1989</v>
      </c>
      <c r="B719" s="98" t="s">
        <v>1990</v>
      </c>
      <c r="C719" s="98" t="s">
        <v>2008</v>
      </c>
      <c r="D719" s="98" t="s">
        <v>2269</v>
      </c>
      <c r="E719" s="98" t="s">
        <v>2268</v>
      </c>
      <c r="F719" s="98" t="s">
        <v>184</v>
      </c>
      <c r="G719" s="98" t="s">
        <v>185</v>
      </c>
      <c r="H719" s="98" t="s">
        <v>36</v>
      </c>
      <c r="J719" s="98" t="s">
        <v>36</v>
      </c>
      <c r="K719" s="115">
        <v>41640</v>
      </c>
      <c r="L719" s="115" t="s">
        <v>177</v>
      </c>
      <c r="M719" s="100">
        <v>3</v>
      </c>
      <c r="N719" s="74">
        <f t="shared" si="23"/>
        <v>3</v>
      </c>
      <c r="O719" s="115">
        <v>43100</v>
      </c>
      <c r="P719" s="107" t="s">
        <v>48</v>
      </c>
      <c r="Q719" s="100">
        <f>IF(P719="",1,(VLOOKUP(P719,LOOKUP!$A$16:$B$21,2,FALSE)))</f>
        <v>4</v>
      </c>
      <c r="R719" s="74">
        <f t="shared" si="24"/>
        <v>4</v>
      </c>
      <c r="S719" s="108">
        <v>55.924999999999997</v>
      </c>
      <c r="T719" s="108"/>
      <c r="U719" s="108">
        <v>33.35</v>
      </c>
      <c r="V719" s="108"/>
      <c r="W719" s="108"/>
      <c r="X719" s="108">
        <v>33.35</v>
      </c>
      <c r="Y719" s="114">
        <v>22.574999999999999</v>
      </c>
      <c r="Z719" s="114">
        <v>0</v>
      </c>
      <c r="AA719" s="108" t="s">
        <v>2091</v>
      </c>
      <c r="AB719" s="98" t="s">
        <v>69</v>
      </c>
      <c r="AC719" s="98">
        <v>2013</v>
      </c>
      <c r="AE719" s="109"/>
      <c r="AG719" s="108" t="s">
        <v>554</v>
      </c>
      <c r="AH719" s="108"/>
      <c r="AI719" s="98" t="s">
        <v>1990</v>
      </c>
      <c r="AJ719" s="98" t="s">
        <v>1990</v>
      </c>
      <c r="AK719" s="110" t="s">
        <v>1994</v>
      </c>
      <c r="AL719" s="98" t="s">
        <v>2385</v>
      </c>
    </row>
    <row r="720" spans="1:38" ht="30" customHeight="1">
      <c r="A720" s="98" t="s">
        <v>1989</v>
      </c>
      <c r="B720" s="98" t="s">
        <v>1990</v>
      </c>
      <c r="C720" s="98" t="s">
        <v>2008</v>
      </c>
      <c r="D720" s="98" t="s">
        <v>2270</v>
      </c>
      <c r="E720" s="98" t="s">
        <v>2268</v>
      </c>
      <c r="F720" s="98" t="s">
        <v>2310</v>
      </c>
      <c r="G720" s="98" t="s">
        <v>183</v>
      </c>
      <c r="H720" s="98" t="s">
        <v>36</v>
      </c>
      <c r="J720" s="98" t="s">
        <v>36</v>
      </c>
      <c r="K720" s="115">
        <v>41640</v>
      </c>
      <c r="L720" s="115" t="s">
        <v>177</v>
      </c>
      <c r="M720" s="100">
        <v>3</v>
      </c>
      <c r="N720" s="74">
        <f t="shared" si="23"/>
        <v>3</v>
      </c>
      <c r="O720" s="115">
        <v>43100</v>
      </c>
      <c r="P720" s="107" t="s">
        <v>48</v>
      </c>
      <c r="Q720" s="100">
        <f>IF(P720="",1,(VLOOKUP(P720,LOOKUP!$A$16:$B$21,2,FALSE)))</f>
        <v>4</v>
      </c>
      <c r="R720" s="74">
        <f t="shared" si="24"/>
        <v>4</v>
      </c>
      <c r="S720" s="108">
        <v>10.525</v>
      </c>
      <c r="T720" s="108"/>
      <c r="U720" s="108">
        <v>7.3</v>
      </c>
      <c r="V720" s="108"/>
      <c r="W720" s="108"/>
      <c r="X720" s="108">
        <v>7.3</v>
      </c>
      <c r="Y720" s="114">
        <v>3.2250000000000001</v>
      </c>
      <c r="Z720" s="114">
        <v>0</v>
      </c>
      <c r="AA720" s="108" t="s">
        <v>2091</v>
      </c>
      <c r="AB720" s="98" t="s">
        <v>69</v>
      </c>
      <c r="AC720" s="98">
        <v>2013</v>
      </c>
      <c r="AE720" s="109"/>
      <c r="AG720" s="108" t="s">
        <v>554</v>
      </c>
      <c r="AH720" s="108"/>
      <c r="AI720" s="98" t="s">
        <v>1990</v>
      </c>
      <c r="AJ720" s="98" t="s">
        <v>1990</v>
      </c>
      <c r="AK720" s="110" t="s">
        <v>1994</v>
      </c>
      <c r="AL720" s="98" t="s">
        <v>2385</v>
      </c>
    </row>
    <row r="721" spans="1:38" ht="30" customHeight="1">
      <c r="A721" s="98" t="s">
        <v>1989</v>
      </c>
      <c r="B721" s="98" t="s">
        <v>1990</v>
      </c>
      <c r="C721" s="98" t="s">
        <v>2008</v>
      </c>
      <c r="D721" s="98" t="s">
        <v>2271</v>
      </c>
      <c r="E721" s="98" t="s">
        <v>2268</v>
      </c>
      <c r="G721" s="98" t="s">
        <v>2198</v>
      </c>
      <c r="H721" s="98" t="s">
        <v>36</v>
      </c>
      <c r="J721" s="98" t="s">
        <v>36</v>
      </c>
      <c r="K721" s="115">
        <v>41640</v>
      </c>
      <c r="L721" s="115" t="s">
        <v>177</v>
      </c>
      <c r="M721" s="100">
        <v>3</v>
      </c>
      <c r="N721" s="74">
        <f t="shared" si="23"/>
        <v>3</v>
      </c>
      <c r="O721" s="115">
        <v>43465</v>
      </c>
      <c r="P721" s="107" t="s">
        <v>48</v>
      </c>
      <c r="Q721" s="100">
        <f>IF(P721="",1,(VLOOKUP(P721,LOOKUP!$A$16:$B$21,2,FALSE)))</f>
        <v>4</v>
      </c>
      <c r="R721" s="74">
        <f t="shared" si="24"/>
        <v>4</v>
      </c>
      <c r="S721" s="108">
        <v>184.125</v>
      </c>
      <c r="T721" s="108"/>
      <c r="U721" s="108">
        <v>74.7</v>
      </c>
      <c r="V721" s="108"/>
      <c r="W721" s="108"/>
      <c r="X721" s="108">
        <v>74.7</v>
      </c>
      <c r="Y721" s="114">
        <v>109.425</v>
      </c>
      <c r="Z721" s="114">
        <v>0</v>
      </c>
      <c r="AA721" s="108" t="s">
        <v>2091</v>
      </c>
      <c r="AB721" s="98" t="s">
        <v>69</v>
      </c>
      <c r="AC721" s="98">
        <v>2013</v>
      </c>
      <c r="AE721" s="109"/>
      <c r="AG721" s="108" t="s">
        <v>554</v>
      </c>
      <c r="AH721" s="108"/>
      <c r="AI721" s="98" t="s">
        <v>1990</v>
      </c>
      <c r="AJ721" s="98" t="s">
        <v>1990</v>
      </c>
      <c r="AK721" s="110" t="s">
        <v>1994</v>
      </c>
      <c r="AL721" s="98" t="s">
        <v>2385</v>
      </c>
    </row>
    <row r="722" spans="1:38" ht="30" customHeight="1">
      <c r="A722" s="98" t="s">
        <v>1989</v>
      </c>
      <c r="B722" s="98" t="s">
        <v>1990</v>
      </c>
      <c r="C722" s="98" t="s">
        <v>2008</v>
      </c>
      <c r="D722" s="98" t="s">
        <v>2267</v>
      </c>
      <c r="E722" s="98" t="s">
        <v>2268</v>
      </c>
      <c r="F722" s="98" t="s">
        <v>184</v>
      </c>
      <c r="G722" s="98" t="s">
        <v>185</v>
      </c>
      <c r="H722" s="98" t="s">
        <v>36</v>
      </c>
      <c r="J722" s="98" t="s">
        <v>36</v>
      </c>
      <c r="K722" s="115">
        <v>42005</v>
      </c>
      <c r="L722" s="115" t="s">
        <v>177</v>
      </c>
      <c r="M722" s="100">
        <v>3</v>
      </c>
      <c r="N722" s="74">
        <f t="shared" si="23"/>
        <v>3</v>
      </c>
      <c r="O722" s="115">
        <v>44196</v>
      </c>
      <c r="P722" s="107" t="s">
        <v>48</v>
      </c>
      <c r="Q722" s="100">
        <f>IF(P722="",1,(VLOOKUP(P722,LOOKUP!$A$16:$B$21,2,FALSE)))</f>
        <v>4</v>
      </c>
      <c r="R722" s="74">
        <f t="shared" si="24"/>
        <v>4</v>
      </c>
      <c r="S722" s="108">
        <v>509.8</v>
      </c>
      <c r="T722" s="108"/>
      <c r="U722" s="108">
        <v>54.6</v>
      </c>
      <c r="V722" s="108"/>
      <c r="W722" s="108"/>
      <c r="X722" s="108">
        <v>54.6</v>
      </c>
      <c r="Y722" s="114">
        <v>455.2</v>
      </c>
      <c r="Z722" s="114">
        <v>0</v>
      </c>
      <c r="AA722" s="108" t="s">
        <v>2091</v>
      </c>
      <c r="AB722" s="98" t="s">
        <v>69</v>
      </c>
      <c r="AC722" s="98">
        <v>2013</v>
      </c>
      <c r="AE722" s="109"/>
      <c r="AG722" s="108" t="s">
        <v>554</v>
      </c>
      <c r="AH722" s="108"/>
      <c r="AI722" s="98" t="s">
        <v>1990</v>
      </c>
      <c r="AJ722" s="98" t="s">
        <v>1990</v>
      </c>
      <c r="AK722" s="110" t="s">
        <v>1994</v>
      </c>
      <c r="AL722" s="98" t="s">
        <v>2385</v>
      </c>
    </row>
    <row r="723" spans="1:38" ht="30" customHeight="1">
      <c r="A723" s="98" t="s">
        <v>1989</v>
      </c>
      <c r="B723" s="98" t="s">
        <v>1990</v>
      </c>
      <c r="C723" s="98" t="s">
        <v>2008</v>
      </c>
      <c r="D723" s="98" t="s">
        <v>2272</v>
      </c>
      <c r="E723" s="98" t="s">
        <v>2268</v>
      </c>
      <c r="G723" s="98" t="s">
        <v>556</v>
      </c>
      <c r="H723" s="98" t="s">
        <v>36</v>
      </c>
      <c r="J723" s="98" t="s">
        <v>36</v>
      </c>
      <c r="K723" s="115">
        <v>41640</v>
      </c>
      <c r="L723" s="115" t="s">
        <v>177</v>
      </c>
      <c r="M723" s="100">
        <v>3</v>
      </c>
      <c r="N723" s="74">
        <f t="shared" si="23"/>
        <v>3</v>
      </c>
      <c r="O723" s="115">
        <v>43830</v>
      </c>
      <c r="P723" s="107" t="s">
        <v>48</v>
      </c>
      <c r="Q723" s="100">
        <f>IF(P723="",1,(VLOOKUP(P723,LOOKUP!$A$16:$B$21,2,FALSE)))</f>
        <v>4</v>
      </c>
      <c r="R723" s="74">
        <f t="shared" si="24"/>
        <v>4</v>
      </c>
      <c r="S723" s="108">
        <v>100.875</v>
      </c>
      <c r="T723" s="108"/>
      <c r="U723" s="108">
        <v>19.725000000000001</v>
      </c>
      <c r="V723" s="108"/>
      <c r="W723" s="108"/>
      <c r="X723" s="108">
        <v>19.725000000000001</v>
      </c>
      <c r="Y723" s="114">
        <v>81.150000000000006</v>
      </c>
      <c r="Z723" s="114">
        <v>0</v>
      </c>
      <c r="AA723" s="108" t="s">
        <v>2091</v>
      </c>
      <c r="AB723" s="98" t="s">
        <v>69</v>
      </c>
      <c r="AC723" s="98">
        <v>2013</v>
      </c>
      <c r="AE723" s="109"/>
      <c r="AG723" s="108" t="s">
        <v>554</v>
      </c>
      <c r="AH723" s="108"/>
      <c r="AI723" s="98" t="s">
        <v>1990</v>
      </c>
      <c r="AJ723" s="98" t="s">
        <v>1990</v>
      </c>
      <c r="AK723" s="110" t="s">
        <v>1994</v>
      </c>
      <c r="AL723" s="98" t="s">
        <v>2385</v>
      </c>
    </row>
    <row r="724" spans="1:38" ht="30" customHeight="1">
      <c r="A724" s="98" t="s">
        <v>1989</v>
      </c>
      <c r="B724" s="98" t="s">
        <v>1990</v>
      </c>
      <c r="C724" s="98" t="s">
        <v>2008</v>
      </c>
      <c r="D724" s="98" t="s">
        <v>2273</v>
      </c>
      <c r="E724" s="98" t="s">
        <v>2268</v>
      </c>
      <c r="G724" s="98" t="s">
        <v>173</v>
      </c>
      <c r="H724" s="98" t="s">
        <v>36</v>
      </c>
      <c r="J724" s="98" t="s">
        <v>36</v>
      </c>
      <c r="K724" s="115">
        <v>41640</v>
      </c>
      <c r="L724" s="115" t="s">
        <v>177</v>
      </c>
      <c r="M724" s="100">
        <v>3</v>
      </c>
      <c r="N724" s="74">
        <f t="shared" si="23"/>
        <v>3</v>
      </c>
      <c r="O724" s="115">
        <v>43465</v>
      </c>
      <c r="P724" s="107" t="s">
        <v>48</v>
      </c>
      <c r="Q724" s="100">
        <f>IF(P724="",1,(VLOOKUP(P724,LOOKUP!$A$16:$B$21,2,FALSE)))</f>
        <v>4</v>
      </c>
      <c r="R724" s="74">
        <f t="shared" si="24"/>
        <v>4</v>
      </c>
      <c r="S724" s="108">
        <v>72.875</v>
      </c>
      <c r="T724" s="108"/>
      <c r="U724" s="108">
        <v>21.65</v>
      </c>
      <c r="V724" s="108"/>
      <c r="W724" s="108"/>
      <c r="X724" s="108">
        <v>21.65</v>
      </c>
      <c r="Y724" s="114">
        <v>51.225000000000001</v>
      </c>
      <c r="Z724" s="114">
        <v>0</v>
      </c>
      <c r="AA724" s="108" t="s">
        <v>2091</v>
      </c>
      <c r="AB724" s="98" t="s">
        <v>69</v>
      </c>
      <c r="AC724" s="98">
        <v>2013</v>
      </c>
      <c r="AE724" s="109"/>
      <c r="AG724" s="108" t="s">
        <v>554</v>
      </c>
      <c r="AH724" s="108"/>
      <c r="AI724" s="98" t="s">
        <v>1990</v>
      </c>
      <c r="AJ724" s="98" t="s">
        <v>1990</v>
      </c>
      <c r="AK724" s="110" t="s">
        <v>1994</v>
      </c>
      <c r="AL724" s="98" t="s">
        <v>2385</v>
      </c>
    </row>
    <row r="725" spans="1:38" ht="30" customHeight="1">
      <c r="A725" s="98" t="s">
        <v>1989</v>
      </c>
      <c r="B725" s="98" t="s">
        <v>1990</v>
      </c>
      <c r="C725" s="98" t="s">
        <v>2008</v>
      </c>
      <c r="D725" s="98" t="s">
        <v>2274</v>
      </c>
      <c r="E725" s="98" t="s">
        <v>2268</v>
      </c>
      <c r="F725" s="98" t="s">
        <v>2311</v>
      </c>
      <c r="G725" s="98" t="s">
        <v>183</v>
      </c>
      <c r="H725" s="98" t="s">
        <v>36</v>
      </c>
      <c r="J725" s="98" t="s">
        <v>36</v>
      </c>
      <c r="K725" s="115">
        <v>41640</v>
      </c>
      <c r="L725" s="115" t="s">
        <v>177</v>
      </c>
      <c r="M725" s="100">
        <v>3</v>
      </c>
      <c r="N725" s="74">
        <f t="shared" si="23"/>
        <v>3</v>
      </c>
      <c r="O725" s="115">
        <v>43830</v>
      </c>
      <c r="P725" s="107" t="s">
        <v>48</v>
      </c>
      <c r="Q725" s="100">
        <f>IF(P725="",1,(VLOOKUP(P725,LOOKUP!$A$16:$B$21,2,FALSE)))</f>
        <v>4</v>
      </c>
      <c r="R725" s="74">
        <f t="shared" si="24"/>
        <v>4</v>
      </c>
      <c r="S725" s="108">
        <v>99.525000000000006</v>
      </c>
      <c r="T725" s="108"/>
      <c r="U725" s="108">
        <v>30.225000000000001</v>
      </c>
      <c r="V725" s="108"/>
      <c r="W725" s="108"/>
      <c r="X725" s="108">
        <v>30.225000000000001</v>
      </c>
      <c r="Y725" s="114">
        <v>69.3</v>
      </c>
      <c r="Z725" s="114">
        <v>0</v>
      </c>
      <c r="AA725" s="108" t="s">
        <v>2091</v>
      </c>
      <c r="AB725" s="98" t="s">
        <v>69</v>
      </c>
      <c r="AC725" s="98">
        <v>2013</v>
      </c>
      <c r="AE725" s="109"/>
      <c r="AG725" s="108" t="s">
        <v>554</v>
      </c>
      <c r="AH725" s="108"/>
      <c r="AI725" s="98" t="s">
        <v>1990</v>
      </c>
      <c r="AJ725" s="98" t="s">
        <v>1990</v>
      </c>
      <c r="AK725" s="110" t="s">
        <v>1994</v>
      </c>
      <c r="AL725" s="98" t="s">
        <v>2385</v>
      </c>
    </row>
    <row r="726" spans="1:38" ht="30" customHeight="1">
      <c r="A726" s="98" t="s">
        <v>1989</v>
      </c>
      <c r="B726" s="98" t="s">
        <v>1990</v>
      </c>
      <c r="C726" s="98" t="s">
        <v>2008</v>
      </c>
      <c r="D726" s="98" t="s">
        <v>2275</v>
      </c>
      <c r="E726" s="98" t="s">
        <v>2268</v>
      </c>
      <c r="G726" s="98" t="s">
        <v>197</v>
      </c>
      <c r="H726" s="98" t="s">
        <v>36</v>
      </c>
      <c r="J726" s="98" t="s">
        <v>36</v>
      </c>
      <c r="K726" s="115">
        <v>41640</v>
      </c>
      <c r="L726" s="115" t="s">
        <v>177</v>
      </c>
      <c r="M726" s="100">
        <v>3</v>
      </c>
      <c r="N726" s="74">
        <f t="shared" si="23"/>
        <v>3</v>
      </c>
      <c r="O726" s="115">
        <v>43830</v>
      </c>
      <c r="P726" s="107" t="s">
        <v>48</v>
      </c>
      <c r="Q726" s="100">
        <f>IF(P726="",1,(VLOOKUP(P726,LOOKUP!$A$16:$B$21,2,FALSE)))</f>
        <v>4</v>
      </c>
      <c r="R726" s="74">
        <f t="shared" si="24"/>
        <v>4</v>
      </c>
      <c r="S726" s="108">
        <v>166.72499999999999</v>
      </c>
      <c r="T726" s="108"/>
      <c r="U726" s="108">
        <v>61.05</v>
      </c>
      <c r="V726" s="108"/>
      <c r="W726" s="108"/>
      <c r="X726" s="108">
        <v>61.05</v>
      </c>
      <c r="Y726" s="114">
        <v>105.675</v>
      </c>
      <c r="Z726" s="114">
        <v>0</v>
      </c>
      <c r="AA726" s="108" t="s">
        <v>2091</v>
      </c>
      <c r="AB726" s="98" t="s">
        <v>69</v>
      </c>
      <c r="AC726" s="98">
        <v>2013</v>
      </c>
      <c r="AE726" s="109"/>
      <c r="AG726" s="108" t="s">
        <v>554</v>
      </c>
      <c r="AH726" s="108"/>
      <c r="AI726" s="98" t="s">
        <v>1990</v>
      </c>
      <c r="AJ726" s="98" t="s">
        <v>1990</v>
      </c>
      <c r="AK726" s="110" t="s">
        <v>1994</v>
      </c>
      <c r="AL726" s="98" t="s">
        <v>2385</v>
      </c>
    </row>
    <row r="727" spans="1:38" ht="30" customHeight="1">
      <c r="A727" s="98" t="s">
        <v>1989</v>
      </c>
      <c r="B727" s="98" t="s">
        <v>1990</v>
      </c>
      <c r="C727" s="98" t="s">
        <v>2008</v>
      </c>
      <c r="D727" s="98" t="s">
        <v>2267</v>
      </c>
      <c r="E727" s="98" t="s">
        <v>2276</v>
      </c>
      <c r="F727" s="98" t="s">
        <v>184</v>
      </c>
      <c r="G727" s="98" t="s">
        <v>185</v>
      </c>
      <c r="H727" s="98" t="s">
        <v>36</v>
      </c>
      <c r="J727" s="98" t="s">
        <v>36</v>
      </c>
      <c r="K727" s="115">
        <v>41640</v>
      </c>
      <c r="L727" s="115" t="s">
        <v>177</v>
      </c>
      <c r="M727" s="100">
        <v>3</v>
      </c>
      <c r="N727" s="74">
        <f t="shared" si="23"/>
        <v>3</v>
      </c>
      <c r="O727" s="115">
        <v>44196</v>
      </c>
      <c r="P727" s="107" t="s">
        <v>48</v>
      </c>
      <c r="Q727" s="100">
        <f>IF(P727="",1,(VLOOKUP(P727,LOOKUP!$A$16:$B$21,2,FALSE)))</f>
        <v>4</v>
      </c>
      <c r="R727" s="74">
        <f t="shared" si="24"/>
        <v>4</v>
      </c>
      <c r="S727" s="108">
        <v>281.95</v>
      </c>
      <c r="T727" s="108"/>
      <c r="U727" s="108">
        <v>86.85</v>
      </c>
      <c r="V727" s="108"/>
      <c r="W727" s="108"/>
      <c r="X727" s="108">
        <v>86.85</v>
      </c>
      <c r="Y727" s="114">
        <v>195.1</v>
      </c>
      <c r="Z727" s="114">
        <v>0</v>
      </c>
      <c r="AA727" s="108" t="s">
        <v>2091</v>
      </c>
      <c r="AB727" s="98" t="s">
        <v>69</v>
      </c>
      <c r="AC727" s="98">
        <v>2013</v>
      </c>
      <c r="AE727" s="109"/>
      <c r="AG727" s="108" t="s">
        <v>554</v>
      </c>
      <c r="AH727" s="108"/>
      <c r="AI727" s="98" t="s">
        <v>1990</v>
      </c>
      <c r="AJ727" s="98" t="s">
        <v>1990</v>
      </c>
      <c r="AK727" s="110" t="s">
        <v>1994</v>
      </c>
      <c r="AL727" s="98" t="s">
        <v>2385</v>
      </c>
    </row>
    <row r="728" spans="1:38" ht="30" customHeight="1">
      <c r="A728" s="98" t="s">
        <v>1989</v>
      </c>
      <c r="B728" s="98" t="s">
        <v>1990</v>
      </c>
      <c r="C728" s="98" t="s">
        <v>2008</v>
      </c>
      <c r="D728" s="98" t="s">
        <v>2277</v>
      </c>
      <c r="E728" s="98" t="s">
        <v>2268</v>
      </c>
      <c r="G728" s="98" t="s">
        <v>490</v>
      </c>
      <c r="H728" s="98" t="s">
        <v>36</v>
      </c>
      <c r="J728" s="98" t="s">
        <v>36</v>
      </c>
      <c r="K728" s="115">
        <v>42736</v>
      </c>
      <c r="L728" s="115" t="s">
        <v>177</v>
      </c>
      <c r="M728" s="100">
        <v>3</v>
      </c>
      <c r="N728" s="74">
        <f t="shared" si="23"/>
        <v>3</v>
      </c>
      <c r="O728" s="115">
        <v>44196</v>
      </c>
      <c r="P728" s="107" t="s">
        <v>48</v>
      </c>
      <c r="Q728" s="100">
        <f>IF(P728="",1,(VLOOKUP(P728,LOOKUP!$A$16:$B$21,2,FALSE)))</f>
        <v>4</v>
      </c>
      <c r="R728" s="74">
        <f t="shared" si="24"/>
        <v>4</v>
      </c>
      <c r="S728" s="108">
        <v>113.75</v>
      </c>
      <c r="T728" s="108"/>
      <c r="U728" s="108">
        <v>0</v>
      </c>
      <c r="V728" s="108"/>
      <c r="W728" s="108"/>
      <c r="X728" s="108">
        <v>0</v>
      </c>
      <c r="Y728" s="114">
        <v>113.75</v>
      </c>
      <c r="Z728" s="114">
        <v>0</v>
      </c>
      <c r="AA728" s="108" t="s">
        <v>2091</v>
      </c>
      <c r="AB728" s="98" t="s">
        <v>69</v>
      </c>
      <c r="AC728" s="98">
        <v>2013</v>
      </c>
      <c r="AE728" s="109"/>
      <c r="AG728" s="108" t="s">
        <v>554</v>
      </c>
      <c r="AH728" s="108"/>
      <c r="AI728" s="98" t="s">
        <v>1990</v>
      </c>
      <c r="AJ728" s="98" t="s">
        <v>1990</v>
      </c>
      <c r="AK728" s="110" t="s">
        <v>1994</v>
      </c>
      <c r="AL728" s="98" t="s">
        <v>2385</v>
      </c>
    </row>
    <row r="729" spans="1:38" ht="30" customHeight="1">
      <c r="A729" s="98" t="s">
        <v>1989</v>
      </c>
      <c r="B729" s="98" t="s">
        <v>1990</v>
      </c>
      <c r="C729" s="98" t="s">
        <v>2008</v>
      </c>
      <c r="D729" s="98" t="s">
        <v>2271</v>
      </c>
      <c r="E729" s="98" t="s">
        <v>2278</v>
      </c>
      <c r="G729" s="98" t="s">
        <v>2198</v>
      </c>
      <c r="H729" s="98" t="s">
        <v>36</v>
      </c>
      <c r="J729" s="98" t="s">
        <v>36</v>
      </c>
      <c r="K729" s="115">
        <v>42736</v>
      </c>
      <c r="L729" s="115" t="s">
        <v>177</v>
      </c>
      <c r="M729" s="100">
        <v>3</v>
      </c>
      <c r="N729" s="74">
        <f t="shared" si="23"/>
        <v>3</v>
      </c>
      <c r="O729" s="115">
        <v>44196</v>
      </c>
      <c r="P729" s="107" t="s">
        <v>48</v>
      </c>
      <c r="Q729" s="100">
        <f>IF(P729="",1,(VLOOKUP(P729,LOOKUP!$A$16:$B$21,2,FALSE)))</f>
        <v>4</v>
      </c>
      <c r="R729" s="74">
        <f t="shared" si="24"/>
        <v>4</v>
      </c>
      <c r="S729" s="108">
        <v>180.5</v>
      </c>
      <c r="T729" s="108"/>
      <c r="U729" s="108">
        <v>0</v>
      </c>
      <c r="V729" s="108"/>
      <c r="W729" s="108"/>
      <c r="X729" s="108">
        <v>0</v>
      </c>
      <c r="Y729" s="114">
        <v>180.5</v>
      </c>
      <c r="Z729" s="114">
        <v>0</v>
      </c>
      <c r="AA729" s="108" t="s">
        <v>2091</v>
      </c>
      <c r="AB729" s="98" t="s">
        <v>69</v>
      </c>
      <c r="AC729" s="98">
        <v>2013</v>
      </c>
      <c r="AE729" s="109"/>
      <c r="AG729" s="108" t="s">
        <v>554</v>
      </c>
      <c r="AH729" s="108"/>
      <c r="AI729" s="98" t="s">
        <v>1990</v>
      </c>
      <c r="AJ729" s="98" t="s">
        <v>1990</v>
      </c>
      <c r="AK729" s="110" t="s">
        <v>1994</v>
      </c>
      <c r="AL729" s="98" t="s">
        <v>2385</v>
      </c>
    </row>
    <row r="730" spans="1:38" ht="30" customHeight="1">
      <c r="A730" s="98" t="s">
        <v>565</v>
      </c>
      <c r="B730" s="98" t="s">
        <v>566</v>
      </c>
      <c r="C730" s="98" t="s">
        <v>567</v>
      </c>
      <c r="D730" s="98" t="s">
        <v>568</v>
      </c>
      <c r="E730" s="98" t="s">
        <v>1618</v>
      </c>
      <c r="F730" s="98" t="s">
        <v>580</v>
      </c>
      <c r="G730" s="98" t="s">
        <v>556</v>
      </c>
      <c r="H730" s="98" t="s">
        <v>36</v>
      </c>
      <c r="I730" s="98" t="s">
        <v>37</v>
      </c>
      <c r="J730" s="98" t="s">
        <v>36</v>
      </c>
      <c r="K730" s="109" t="s">
        <v>38</v>
      </c>
      <c r="L730" s="109" t="s">
        <v>38</v>
      </c>
      <c r="M730" s="100">
        <v>4</v>
      </c>
      <c r="N730" s="74">
        <f t="shared" si="23"/>
        <v>4</v>
      </c>
      <c r="O730" s="115">
        <v>42004</v>
      </c>
      <c r="P730" s="98" t="s">
        <v>48</v>
      </c>
      <c r="Q730" s="100">
        <f>IF(P730="",1,(VLOOKUP(P730,LOOKUP!$A$16:$B$21,2,FALSE)))</f>
        <v>4</v>
      </c>
      <c r="R730" s="74">
        <f t="shared" si="24"/>
        <v>4</v>
      </c>
      <c r="S730" s="108">
        <v>12.5</v>
      </c>
      <c r="T730" s="108"/>
      <c r="U730" s="108">
        <v>2.25</v>
      </c>
      <c r="V730" s="108"/>
      <c r="W730" s="108"/>
      <c r="X730" s="108">
        <v>2.25</v>
      </c>
      <c r="Y730" s="108"/>
      <c r="Z730" s="108"/>
      <c r="AA730" s="98" t="s">
        <v>72</v>
      </c>
      <c r="AC730" s="98">
        <v>2013</v>
      </c>
      <c r="AE730" s="108"/>
      <c r="AF730" s="108"/>
      <c r="AG730" s="98" t="s">
        <v>70</v>
      </c>
      <c r="AH730" s="106"/>
      <c r="AI730" s="110" t="s">
        <v>585</v>
      </c>
      <c r="AJ730" s="98" t="s">
        <v>586</v>
      </c>
      <c r="AK730" s="98" t="s">
        <v>587</v>
      </c>
      <c r="AL730" s="98" t="s">
        <v>588</v>
      </c>
    </row>
    <row r="731" spans="1:38" ht="30" customHeight="1">
      <c r="A731" s="98" t="s">
        <v>565</v>
      </c>
      <c r="B731" s="98" t="s">
        <v>569</v>
      </c>
      <c r="C731" s="98" t="s">
        <v>570</v>
      </c>
      <c r="D731" s="98" t="s">
        <v>568</v>
      </c>
      <c r="E731" s="98" t="s">
        <v>1619</v>
      </c>
      <c r="F731" s="98" t="s">
        <v>570</v>
      </c>
      <c r="G731" s="98" t="s">
        <v>185</v>
      </c>
      <c r="H731" s="98" t="s">
        <v>36</v>
      </c>
      <c r="I731" s="98" t="s">
        <v>37</v>
      </c>
      <c r="J731" s="98" t="s">
        <v>36</v>
      </c>
      <c r="K731" s="109" t="s">
        <v>38</v>
      </c>
      <c r="L731" s="109" t="s">
        <v>38</v>
      </c>
      <c r="M731" s="100">
        <v>4</v>
      </c>
      <c r="N731" s="74">
        <f t="shared" si="23"/>
        <v>4</v>
      </c>
      <c r="O731" s="115">
        <v>42004</v>
      </c>
      <c r="P731" s="98" t="s">
        <v>37</v>
      </c>
      <c r="Q731" s="100">
        <f>IF(P731="",1,(VLOOKUP(P731,LOOKUP!$A$16:$B$21,2,FALSE)))</f>
        <v>2</v>
      </c>
      <c r="R731" s="74">
        <f t="shared" si="24"/>
        <v>2</v>
      </c>
      <c r="S731" s="108">
        <v>28</v>
      </c>
      <c r="T731" s="108"/>
      <c r="U731" s="108">
        <v>5</v>
      </c>
      <c r="V731" s="108">
        <v>3</v>
      </c>
      <c r="W731" s="108"/>
      <c r="X731" s="114">
        <v>8</v>
      </c>
      <c r="Y731" s="108"/>
      <c r="Z731" s="108"/>
      <c r="AA731" s="98" t="s">
        <v>79</v>
      </c>
      <c r="AC731" s="98">
        <v>2013</v>
      </c>
      <c r="AE731" s="108"/>
      <c r="AF731" s="108"/>
      <c r="AG731" s="98" t="s">
        <v>214</v>
      </c>
      <c r="AH731" s="106" t="s">
        <v>589</v>
      </c>
      <c r="AI731" s="110" t="s">
        <v>590</v>
      </c>
      <c r="AJ731" s="98" t="s">
        <v>591</v>
      </c>
      <c r="AK731" s="98" t="s">
        <v>587</v>
      </c>
      <c r="AL731" s="98" t="s">
        <v>588</v>
      </c>
    </row>
    <row r="732" spans="1:38" ht="30" customHeight="1">
      <c r="A732" s="98" t="s">
        <v>565</v>
      </c>
      <c r="B732" s="98" t="s">
        <v>569</v>
      </c>
      <c r="C732" s="98" t="s">
        <v>570</v>
      </c>
      <c r="D732" s="98" t="s">
        <v>568</v>
      </c>
      <c r="E732" s="98" t="s">
        <v>1620</v>
      </c>
      <c r="F732" s="98" t="s">
        <v>570</v>
      </c>
      <c r="G732" s="98" t="s">
        <v>185</v>
      </c>
      <c r="H732" s="98" t="s">
        <v>36</v>
      </c>
      <c r="I732" s="98" t="s">
        <v>37</v>
      </c>
      <c r="J732" s="98" t="s">
        <v>36</v>
      </c>
      <c r="K732" s="109" t="s">
        <v>38</v>
      </c>
      <c r="L732" s="109" t="s">
        <v>38</v>
      </c>
      <c r="M732" s="100">
        <v>4</v>
      </c>
      <c r="N732" s="74">
        <f t="shared" si="23"/>
        <v>4</v>
      </c>
      <c r="O732" s="109"/>
      <c r="P732" s="98" t="s">
        <v>37</v>
      </c>
      <c r="Q732" s="100">
        <f>IF(P732="",1,(VLOOKUP(P732,LOOKUP!$A$16:$B$21,2,FALSE)))</f>
        <v>2</v>
      </c>
      <c r="R732" s="74">
        <f t="shared" si="24"/>
        <v>2</v>
      </c>
      <c r="S732" s="108">
        <v>61</v>
      </c>
      <c r="T732" s="108"/>
      <c r="U732" s="108">
        <v>29</v>
      </c>
      <c r="V732" s="108">
        <v>11</v>
      </c>
      <c r="W732" s="108">
        <v>3.5</v>
      </c>
      <c r="X732" s="102">
        <v>43.5</v>
      </c>
      <c r="Y732" s="108"/>
      <c r="Z732" s="108"/>
      <c r="AA732" s="98" t="s">
        <v>79</v>
      </c>
      <c r="AC732" s="98">
        <v>2013</v>
      </c>
      <c r="AE732" s="108"/>
      <c r="AF732" s="108"/>
      <c r="AG732" s="98" t="s">
        <v>214</v>
      </c>
      <c r="AH732" s="106" t="s">
        <v>589</v>
      </c>
      <c r="AI732" s="110" t="s">
        <v>590</v>
      </c>
      <c r="AJ732" s="98" t="s">
        <v>591</v>
      </c>
      <c r="AK732" s="98" t="s">
        <v>587</v>
      </c>
      <c r="AL732" s="98" t="s">
        <v>588</v>
      </c>
    </row>
    <row r="733" spans="1:38" ht="30" customHeight="1">
      <c r="A733" s="98" t="s">
        <v>565</v>
      </c>
      <c r="B733" s="98" t="s">
        <v>569</v>
      </c>
      <c r="C733" s="98" t="s">
        <v>571</v>
      </c>
      <c r="D733" s="98" t="s">
        <v>572</v>
      </c>
      <c r="E733" s="98" t="s">
        <v>1621</v>
      </c>
      <c r="F733" s="98" t="s">
        <v>581</v>
      </c>
      <c r="G733" s="98" t="s">
        <v>176</v>
      </c>
      <c r="H733" s="98" t="s">
        <v>36</v>
      </c>
      <c r="I733" s="98" t="s">
        <v>37</v>
      </c>
      <c r="J733" s="98" t="s">
        <v>36</v>
      </c>
      <c r="K733" s="109" t="s">
        <v>38</v>
      </c>
      <c r="L733" s="109" t="s">
        <v>38</v>
      </c>
      <c r="M733" s="100">
        <v>4</v>
      </c>
      <c r="N733" s="74">
        <f t="shared" si="23"/>
        <v>4</v>
      </c>
      <c r="O733" s="115">
        <v>42369</v>
      </c>
      <c r="Q733" s="100">
        <f>IF(P733="",1,(VLOOKUP(P733,LOOKUP!$A$16:$B$21,2,FALSE)))</f>
        <v>1</v>
      </c>
      <c r="R733" s="74">
        <f t="shared" si="24"/>
        <v>1</v>
      </c>
      <c r="S733" s="108">
        <v>32.5</v>
      </c>
      <c r="T733" s="108"/>
      <c r="U733" s="108">
        <v>13.5</v>
      </c>
      <c r="V733" s="108">
        <v>11.5</v>
      </c>
      <c r="W733" s="108">
        <v>2</v>
      </c>
      <c r="X733" s="102">
        <v>27</v>
      </c>
      <c r="Y733" s="108"/>
      <c r="Z733" s="108"/>
      <c r="AA733" s="98" t="s">
        <v>79</v>
      </c>
      <c r="AC733" s="98">
        <v>2013</v>
      </c>
      <c r="AE733" s="108"/>
      <c r="AF733" s="108"/>
      <c r="AG733" s="98" t="s">
        <v>214</v>
      </c>
      <c r="AH733" s="106" t="s">
        <v>589</v>
      </c>
      <c r="AI733" s="110" t="s">
        <v>590</v>
      </c>
      <c r="AJ733" s="98" t="s">
        <v>591</v>
      </c>
      <c r="AK733" s="98" t="s">
        <v>587</v>
      </c>
      <c r="AL733" s="98" t="s">
        <v>588</v>
      </c>
    </row>
    <row r="734" spans="1:38" ht="30" customHeight="1">
      <c r="A734" s="98" t="s">
        <v>565</v>
      </c>
      <c r="B734" s="98" t="s">
        <v>569</v>
      </c>
      <c r="C734" s="98" t="s">
        <v>571</v>
      </c>
      <c r="D734" s="98" t="s">
        <v>568</v>
      </c>
      <c r="E734" s="98" t="s">
        <v>1622</v>
      </c>
      <c r="F734" s="98" t="s">
        <v>581</v>
      </c>
      <c r="G734" s="98" t="s">
        <v>176</v>
      </c>
      <c r="H734" s="98" t="s">
        <v>36</v>
      </c>
      <c r="I734" s="98" t="s">
        <v>37</v>
      </c>
      <c r="J734" s="98" t="s">
        <v>36</v>
      </c>
      <c r="K734" s="109" t="s">
        <v>38</v>
      </c>
      <c r="L734" s="109" t="s">
        <v>38</v>
      </c>
      <c r="M734" s="100">
        <v>4</v>
      </c>
      <c r="N734" s="74">
        <f t="shared" si="23"/>
        <v>4</v>
      </c>
      <c r="O734" s="115">
        <v>42004</v>
      </c>
      <c r="P734" s="98" t="s">
        <v>48</v>
      </c>
      <c r="Q734" s="100">
        <f>IF(P734="",1,(VLOOKUP(P734,LOOKUP!$A$16:$B$21,2,FALSE)))</f>
        <v>4</v>
      </c>
      <c r="R734" s="74">
        <f t="shared" si="24"/>
        <v>4</v>
      </c>
      <c r="S734" s="108">
        <v>36</v>
      </c>
      <c r="T734" s="108"/>
      <c r="U734" s="108">
        <v>3</v>
      </c>
      <c r="V734" s="108"/>
      <c r="W734" s="108"/>
      <c r="X734" s="108">
        <v>3</v>
      </c>
      <c r="Y734" s="108"/>
      <c r="Z734" s="108"/>
      <c r="AA734" s="98" t="s">
        <v>79</v>
      </c>
      <c r="AC734" s="98">
        <v>2013</v>
      </c>
      <c r="AE734" s="108"/>
      <c r="AF734" s="108"/>
      <c r="AG734" s="98" t="s">
        <v>70</v>
      </c>
      <c r="AH734" s="106"/>
      <c r="AI734" s="110" t="s">
        <v>590</v>
      </c>
      <c r="AJ734" s="98" t="s">
        <v>591</v>
      </c>
      <c r="AK734" s="98" t="s">
        <v>587</v>
      </c>
      <c r="AL734" s="98" t="s">
        <v>588</v>
      </c>
    </row>
    <row r="735" spans="1:38" ht="30" customHeight="1">
      <c r="A735" s="98" t="s">
        <v>565</v>
      </c>
      <c r="B735" s="98" t="s">
        <v>569</v>
      </c>
      <c r="C735" s="98" t="s">
        <v>573</v>
      </c>
      <c r="D735" s="98" t="s">
        <v>568</v>
      </c>
      <c r="E735" s="98" t="s">
        <v>1623</v>
      </c>
      <c r="F735" s="98" t="s">
        <v>582</v>
      </c>
      <c r="G735" s="98" t="s">
        <v>556</v>
      </c>
      <c r="H735" s="98" t="s">
        <v>36</v>
      </c>
      <c r="I735" s="98" t="s">
        <v>37</v>
      </c>
      <c r="J735" s="98" t="s">
        <v>36</v>
      </c>
      <c r="K735" s="107">
        <v>41640</v>
      </c>
      <c r="L735" s="107" t="s">
        <v>177</v>
      </c>
      <c r="M735" s="100">
        <v>3</v>
      </c>
      <c r="N735" s="74">
        <f t="shared" si="23"/>
        <v>3</v>
      </c>
      <c r="O735" s="115">
        <v>43100</v>
      </c>
      <c r="Q735" s="100">
        <f>IF(P735="",1,(VLOOKUP(P735,LOOKUP!$A$16:$B$21,2,FALSE)))</f>
        <v>1</v>
      </c>
      <c r="R735" s="74">
        <f t="shared" si="24"/>
        <v>1</v>
      </c>
      <c r="S735" s="108">
        <v>8</v>
      </c>
      <c r="T735" s="108"/>
      <c r="U735" s="108"/>
      <c r="V735" s="108">
        <v>3</v>
      </c>
      <c r="W735" s="108">
        <v>5</v>
      </c>
      <c r="X735" s="108">
        <v>8</v>
      </c>
      <c r="Y735" s="108"/>
      <c r="Z735" s="108"/>
      <c r="AA735" s="98" t="s">
        <v>87</v>
      </c>
      <c r="AC735" s="98">
        <v>2013</v>
      </c>
      <c r="AE735" s="108"/>
      <c r="AF735" s="108"/>
      <c r="AH735" s="106"/>
      <c r="AI735" s="110" t="s">
        <v>590</v>
      </c>
      <c r="AJ735" s="98" t="s">
        <v>591</v>
      </c>
      <c r="AK735" s="98" t="s">
        <v>587</v>
      </c>
      <c r="AL735" s="98" t="s">
        <v>588</v>
      </c>
    </row>
    <row r="736" spans="1:38" ht="30" customHeight="1">
      <c r="A736" s="98" t="s">
        <v>565</v>
      </c>
      <c r="B736" s="98" t="s">
        <v>569</v>
      </c>
      <c r="C736" s="98" t="s">
        <v>574</v>
      </c>
      <c r="D736" s="98" t="s">
        <v>568</v>
      </c>
      <c r="E736" s="98" t="s">
        <v>1624</v>
      </c>
      <c r="F736" s="98" t="s">
        <v>583</v>
      </c>
      <c r="G736" s="98" t="s">
        <v>185</v>
      </c>
      <c r="H736" s="98" t="s">
        <v>36</v>
      </c>
      <c r="I736" s="98" t="s">
        <v>37</v>
      </c>
      <c r="J736" s="98" t="s">
        <v>36</v>
      </c>
      <c r="K736" s="109" t="s">
        <v>38</v>
      </c>
      <c r="L736" s="109" t="s">
        <v>38</v>
      </c>
      <c r="M736" s="100">
        <v>4</v>
      </c>
      <c r="N736" s="74">
        <f t="shared" si="23"/>
        <v>4</v>
      </c>
      <c r="O736" s="109"/>
      <c r="Q736" s="100">
        <f>IF(P736="",1,(VLOOKUP(P736,LOOKUP!$A$16:$B$21,2,FALSE)))</f>
        <v>1</v>
      </c>
      <c r="R736" s="74">
        <f t="shared" si="24"/>
        <v>1</v>
      </c>
      <c r="S736" s="108">
        <v>2</v>
      </c>
      <c r="T736" s="108"/>
      <c r="U736" s="108">
        <v>0.5</v>
      </c>
      <c r="V736" s="108"/>
      <c r="W736" s="108"/>
      <c r="X736" s="108">
        <v>0.5</v>
      </c>
      <c r="Y736" s="108"/>
      <c r="Z736" s="108"/>
      <c r="AA736" s="98" t="s">
        <v>564</v>
      </c>
      <c r="AC736" s="98">
        <v>2013</v>
      </c>
      <c r="AE736" s="108"/>
      <c r="AF736" s="108"/>
      <c r="AG736" s="98" t="s">
        <v>214</v>
      </c>
      <c r="AH736" s="106" t="s">
        <v>589</v>
      </c>
      <c r="AI736" s="110" t="s">
        <v>590</v>
      </c>
      <c r="AJ736" s="98" t="s">
        <v>591</v>
      </c>
      <c r="AK736" s="98" t="s">
        <v>587</v>
      </c>
      <c r="AL736" s="98" t="s">
        <v>588</v>
      </c>
    </row>
    <row r="737" spans="1:38" ht="30" customHeight="1">
      <c r="A737" s="98" t="s">
        <v>565</v>
      </c>
      <c r="B737" s="98" t="s">
        <v>575</v>
      </c>
      <c r="C737" s="98" t="s">
        <v>576</v>
      </c>
      <c r="D737" s="98" t="s">
        <v>568</v>
      </c>
      <c r="E737" s="98" t="s">
        <v>1625</v>
      </c>
      <c r="F737" s="98" t="s">
        <v>584</v>
      </c>
      <c r="G737" s="98" t="s">
        <v>183</v>
      </c>
      <c r="H737" s="98" t="s">
        <v>36</v>
      </c>
      <c r="I737" s="98" t="s">
        <v>37</v>
      </c>
      <c r="J737" s="98" t="s">
        <v>36</v>
      </c>
      <c r="K737" s="107">
        <v>41640</v>
      </c>
      <c r="L737" s="107" t="s">
        <v>174</v>
      </c>
      <c r="M737" s="100">
        <v>2</v>
      </c>
      <c r="N737" s="74">
        <f t="shared" si="23"/>
        <v>2</v>
      </c>
      <c r="O737" s="115">
        <v>43465</v>
      </c>
      <c r="Q737" s="100">
        <f>IF(P737="",1,(VLOOKUP(P737,LOOKUP!$A$16:$B$21,2,FALSE)))</f>
        <v>1</v>
      </c>
      <c r="R737" s="74">
        <f t="shared" si="24"/>
        <v>1</v>
      </c>
      <c r="S737" s="108">
        <v>16</v>
      </c>
      <c r="T737" s="108"/>
      <c r="U737" s="108">
        <v>1</v>
      </c>
      <c r="V737" s="108">
        <v>2</v>
      </c>
      <c r="W737" s="108">
        <v>4</v>
      </c>
      <c r="X737" s="102">
        <v>7</v>
      </c>
      <c r="Y737" s="108">
        <v>9</v>
      </c>
      <c r="Z737" s="108"/>
      <c r="AA737" s="98" t="s">
        <v>87</v>
      </c>
      <c r="AC737" s="98">
        <v>2013</v>
      </c>
      <c r="AE737" s="108"/>
      <c r="AF737" s="108"/>
      <c r="AG737" s="98" t="s">
        <v>70</v>
      </c>
      <c r="AH737" s="106"/>
      <c r="AI737" s="110" t="s">
        <v>592</v>
      </c>
      <c r="AJ737" s="98" t="s">
        <v>593</v>
      </c>
      <c r="AK737" s="98" t="s">
        <v>587</v>
      </c>
      <c r="AL737" s="98" t="s">
        <v>588</v>
      </c>
    </row>
    <row r="738" spans="1:38" ht="30" customHeight="1">
      <c r="A738" s="98" t="s">
        <v>565</v>
      </c>
      <c r="B738" s="98" t="s">
        <v>577</v>
      </c>
      <c r="C738" s="98" t="s">
        <v>577</v>
      </c>
      <c r="D738" s="98" t="s">
        <v>572</v>
      </c>
      <c r="E738" s="98" t="s">
        <v>1626</v>
      </c>
      <c r="F738" s="98" t="s">
        <v>577</v>
      </c>
      <c r="G738" s="98" t="s">
        <v>171</v>
      </c>
      <c r="H738" s="98" t="s">
        <v>36</v>
      </c>
      <c r="I738" s="98" t="s">
        <v>37</v>
      </c>
      <c r="J738" s="98" t="s">
        <v>36</v>
      </c>
      <c r="K738" s="109" t="s">
        <v>541</v>
      </c>
      <c r="L738" s="109"/>
      <c r="M738" s="100">
        <v>1</v>
      </c>
      <c r="N738" s="74">
        <f t="shared" si="23"/>
        <v>1</v>
      </c>
      <c r="O738" s="109" t="s">
        <v>541</v>
      </c>
      <c r="Q738" s="100">
        <f>IF(P738="",1,(VLOOKUP(P738,LOOKUP!$A$16:$B$21,2,FALSE)))</f>
        <v>1</v>
      </c>
      <c r="R738" s="74">
        <f t="shared" si="24"/>
        <v>1</v>
      </c>
      <c r="S738" s="108">
        <v>0</v>
      </c>
      <c r="T738" s="108"/>
      <c r="U738" s="108"/>
      <c r="V738" s="108"/>
      <c r="W738" s="108"/>
      <c r="X738" s="108">
        <v>0</v>
      </c>
      <c r="Y738" s="108"/>
      <c r="Z738" s="108"/>
      <c r="AA738" s="98" t="s">
        <v>87</v>
      </c>
      <c r="AC738" s="98">
        <v>2013</v>
      </c>
      <c r="AE738" s="108"/>
      <c r="AF738" s="108"/>
      <c r="AH738" s="106"/>
      <c r="AI738" s="110" t="s">
        <v>594</v>
      </c>
      <c r="AJ738" s="98" t="s">
        <v>595</v>
      </c>
      <c r="AK738" s="98" t="s">
        <v>587</v>
      </c>
      <c r="AL738" s="98" t="s">
        <v>588</v>
      </c>
    </row>
    <row r="739" spans="1:38" ht="30" customHeight="1">
      <c r="A739" s="98" t="s">
        <v>565</v>
      </c>
      <c r="B739" s="98" t="s">
        <v>577</v>
      </c>
      <c r="C739" s="98" t="s">
        <v>577</v>
      </c>
      <c r="D739" s="98" t="s">
        <v>596</v>
      </c>
      <c r="E739" s="98" t="s">
        <v>1627</v>
      </c>
      <c r="F739" s="98" t="s">
        <v>577</v>
      </c>
      <c r="G739" s="98" t="s">
        <v>171</v>
      </c>
      <c r="H739" s="98" t="s">
        <v>36</v>
      </c>
      <c r="I739" s="98" t="s">
        <v>37</v>
      </c>
      <c r="J739" s="98" t="s">
        <v>36</v>
      </c>
      <c r="K739" s="107">
        <v>43466</v>
      </c>
      <c r="L739" s="107" t="s">
        <v>174</v>
      </c>
      <c r="M739" s="100">
        <v>2</v>
      </c>
      <c r="N739" s="74">
        <f t="shared" si="23"/>
        <v>2</v>
      </c>
      <c r="O739" s="107">
        <v>45291</v>
      </c>
      <c r="Q739" s="100">
        <f>IF(P739="",1,(VLOOKUP(P739,LOOKUP!$A$16:$B$21,2,FALSE)))</f>
        <v>1</v>
      </c>
      <c r="R739" s="74">
        <f t="shared" si="24"/>
        <v>1</v>
      </c>
      <c r="S739" s="108">
        <v>34</v>
      </c>
      <c r="T739" s="108" t="s">
        <v>1628</v>
      </c>
      <c r="U739" s="108"/>
      <c r="V739" s="108"/>
      <c r="W739" s="108"/>
      <c r="X739" s="108">
        <v>0</v>
      </c>
      <c r="Y739" s="108">
        <v>12</v>
      </c>
      <c r="Z739" s="108">
        <v>22</v>
      </c>
      <c r="AA739" s="98" t="s">
        <v>87</v>
      </c>
      <c r="AC739" s="98">
        <v>2013</v>
      </c>
      <c r="AE739" s="108"/>
      <c r="AF739" s="108"/>
      <c r="AH739" s="106"/>
      <c r="AI739" s="110" t="s">
        <v>594</v>
      </c>
      <c r="AJ739" s="98" t="s">
        <v>595</v>
      </c>
      <c r="AK739" s="98" t="s">
        <v>587</v>
      </c>
      <c r="AL739" s="98" t="s">
        <v>588</v>
      </c>
    </row>
    <row r="740" spans="1:38" ht="30" customHeight="1">
      <c r="A740" s="98" t="s">
        <v>565</v>
      </c>
      <c r="B740" s="98" t="s">
        <v>577</v>
      </c>
      <c r="C740" s="98" t="s">
        <v>577</v>
      </c>
      <c r="D740" s="98" t="s">
        <v>596</v>
      </c>
      <c r="E740" s="98" t="s">
        <v>1629</v>
      </c>
      <c r="F740" s="98" t="s">
        <v>577</v>
      </c>
      <c r="G740" s="98" t="s">
        <v>171</v>
      </c>
      <c r="H740" s="98" t="s">
        <v>36</v>
      </c>
      <c r="I740" s="98" t="s">
        <v>37</v>
      </c>
      <c r="J740" s="98" t="s">
        <v>36</v>
      </c>
      <c r="K740" s="109" t="s">
        <v>38</v>
      </c>
      <c r="L740" s="109" t="s">
        <v>174</v>
      </c>
      <c r="M740" s="100">
        <v>2</v>
      </c>
      <c r="N740" s="74">
        <f t="shared" si="23"/>
        <v>2</v>
      </c>
      <c r="O740" s="115">
        <v>42369</v>
      </c>
      <c r="P740" s="98" t="s">
        <v>48</v>
      </c>
      <c r="Q740" s="100">
        <f>IF(P740="",1,(VLOOKUP(P740,LOOKUP!$A$16:$B$21,2,FALSE)))</f>
        <v>4</v>
      </c>
      <c r="R740" s="74">
        <f t="shared" si="24"/>
        <v>4</v>
      </c>
      <c r="S740" s="108">
        <v>43.5</v>
      </c>
      <c r="T740" s="108"/>
      <c r="U740" s="108">
        <v>3.5</v>
      </c>
      <c r="V740" s="108">
        <v>1</v>
      </c>
      <c r="W740" s="108"/>
      <c r="X740" s="114">
        <v>4.5</v>
      </c>
      <c r="Y740" s="108"/>
      <c r="Z740" s="108"/>
      <c r="AA740" s="98" t="s">
        <v>72</v>
      </c>
      <c r="AC740" s="98">
        <v>2013</v>
      </c>
      <c r="AE740" s="108"/>
      <c r="AF740" s="108"/>
      <c r="AG740" s="98" t="s">
        <v>70</v>
      </c>
      <c r="AH740" s="106"/>
      <c r="AI740" s="110" t="s">
        <v>594</v>
      </c>
      <c r="AJ740" s="98" t="s">
        <v>595</v>
      </c>
      <c r="AK740" s="98" t="s">
        <v>587</v>
      </c>
      <c r="AL740" s="98" t="s">
        <v>588</v>
      </c>
    </row>
    <row r="741" spans="1:38" ht="30" customHeight="1">
      <c r="A741" s="98" t="s">
        <v>565</v>
      </c>
      <c r="B741" s="98" t="s">
        <v>577</v>
      </c>
      <c r="C741" s="98" t="s">
        <v>577</v>
      </c>
      <c r="D741" s="98" t="s">
        <v>596</v>
      </c>
      <c r="E741" s="98" t="s">
        <v>1630</v>
      </c>
      <c r="F741" s="98" t="s">
        <v>577</v>
      </c>
      <c r="G741" s="98" t="s">
        <v>171</v>
      </c>
      <c r="H741" s="98" t="s">
        <v>36</v>
      </c>
      <c r="I741" s="98" t="s">
        <v>37</v>
      </c>
      <c r="J741" s="98" t="s">
        <v>36</v>
      </c>
      <c r="K741" s="109" t="s">
        <v>38</v>
      </c>
      <c r="L741" s="109" t="s">
        <v>174</v>
      </c>
      <c r="M741" s="100">
        <v>2</v>
      </c>
      <c r="N741" s="74">
        <f t="shared" si="23"/>
        <v>2</v>
      </c>
      <c r="O741" s="109" t="s">
        <v>74</v>
      </c>
      <c r="P741" s="98" t="s">
        <v>37</v>
      </c>
      <c r="Q741" s="100">
        <f>IF(P741="",1,(VLOOKUP(P741,LOOKUP!$A$16:$B$21,2,FALSE)))</f>
        <v>2</v>
      </c>
      <c r="R741" s="74">
        <f t="shared" si="24"/>
        <v>2</v>
      </c>
      <c r="S741" s="108">
        <v>239.5</v>
      </c>
      <c r="T741" s="108"/>
      <c r="U741" s="108">
        <v>92.5</v>
      </c>
      <c r="V741" s="108">
        <v>73</v>
      </c>
      <c r="W741" s="108">
        <v>22</v>
      </c>
      <c r="X741" s="102">
        <v>187.5</v>
      </c>
      <c r="Y741" s="108"/>
      <c r="Z741" s="108"/>
      <c r="AA741" s="98" t="s">
        <v>72</v>
      </c>
      <c r="AC741" s="98">
        <v>2013</v>
      </c>
      <c r="AE741" s="108"/>
      <c r="AF741" s="108"/>
      <c r="AG741" s="98" t="s">
        <v>231</v>
      </c>
      <c r="AH741" s="106"/>
      <c r="AI741" s="110" t="s">
        <v>594</v>
      </c>
      <c r="AJ741" s="98" t="s">
        <v>595</v>
      </c>
      <c r="AK741" s="98" t="s">
        <v>587</v>
      </c>
      <c r="AL741" s="98" t="s">
        <v>588</v>
      </c>
    </row>
    <row r="742" spans="1:38" ht="30" customHeight="1">
      <c r="A742" s="98" t="s">
        <v>565</v>
      </c>
      <c r="B742" s="98" t="s">
        <v>577</v>
      </c>
      <c r="C742" s="98" t="s">
        <v>577</v>
      </c>
      <c r="D742" s="98" t="s">
        <v>596</v>
      </c>
      <c r="E742" s="98" t="s">
        <v>1631</v>
      </c>
      <c r="F742" s="98" t="s">
        <v>577</v>
      </c>
      <c r="G742" s="98" t="s">
        <v>171</v>
      </c>
      <c r="H742" s="98" t="s">
        <v>36</v>
      </c>
      <c r="I742" s="98" t="s">
        <v>37</v>
      </c>
      <c r="J742" s="98" t="s">
        <v>36</v>
      </c>
      <c r="K742" s="109" t="s">
        <v>38</v>
      </c>
      <c r="L742" s="109" t="s">
        <v>174</v>
      </c>
      <c r="M742" s="100">
        <v>2</v>
      </c>
      <c r="N742" s="74">
        <f t="shared" si="23"/>
        <v>2</v>
      </c>
      <c r="O742" s="115">
        <v>42735</v>
      </c>
      <c r="Q742" s="100">
        <f>IF(P742="",1,(VLOOKUP(P742,LOOKUP!$A$16:$B$21,2,FALSE)))</f>
        <v>1</v>
      </c>
      <c r="R742" s="74">
        <f t="shared" si="24"/>
        <v>1</v>
      </c>
      <c r="S742" s="108">
        <v>57.25</v>
      </c>
      <c r="T742" s="108"/>
      <c r="U742" s="108">
        <v>1.5</v>
      </c>
      <c r="V742" s="108">
        <v>22.5</v>
      </c>
      <c r="W742" s="108">
        <v>6</v>
      </c>
      <c r="X742" s="102">
        <v>30</v>
      </c>
      <c r="Y742" s="108">
        <v>7.25</v>
      </c>
      <c r="Z742" s="108">
        <v>12</v>
      </c>
      <c r="AA742" s="98" t="s">
        <v>79</v>
      </c>
      <c r="AC742" s="98">
        <v>2013</v>
      </c>
      <c r="AE742" s="108"/>
      <c r="AF742" s="108"/>
      <c r="AG742" s="98" t="s">
        <v>70</v>
      </c>
      <c r="AH742" s="106"/>
      <c r="AI742" s="110" t="s">
        <v>594</v>
      </c>
      <c r="AJ742" s="98" t="s">
        <v>595</v>
      </c>
      <c r="AK742" s="98" t="s">
        <v>587</v>
      </c>
      <c r="AL742" s="98" t="s">
        <v>588</v>
      </c>
    </row>
    <row r="743" spans="1:38" ht="30" customHeight="1">
      <c r="A743" s="98" t="s">
        <v>565</v>
      </c>
      <c r="B743" s="98" t="s">
        <v>577</v>
      </c>
      <c r="C743" s="98" t="s">
        <v>577</v>
      </c>
      <c r="D743" s="98" t="s">
        <v>1632</v>
      </c>
      <c r="E743" s="98" t="s">
        <v>1633</v>
      </c>
      <c r="F743" s="98" t="s">
        <v>577</v>
      </c>
      <c r="G743" s="98" t="s">
        <v>171</v>
      </c>
      <c r="H743" s="98" t="s">
        <v>36</v>
      </c>
      <c r="I743" s="98" t="s">
        <v>37</v>
      </c>
      <c r="J743" s="98" t="s">
        <v>36</v>
      </c>
      <c r="K743" s="107">
        <v>42005</v>
      </c>
      <c r="L743" s="107" t="s">
        <v>38</v>
      </c>
      <c r="M743" s="100">
        <v>4</v>
      </c>
      <c r="N743" s="74">
        <f t="shared" si="23"/>
        <v>4</v>
      </c>
      <c r="O743" s="107">
        <v>44926</v>
      </c>
      <c r="Q743" s="100">
        <f>IF(P743="",1,(VLOOKUP(P743,LOOKUP!$A$16:$B$21,2,FALSE)))</f>
        <v>1</v>
      </c>
      <c r="R743" s="74">
        <f t="shared" si="24"/>
        <v>1</v>
      </c>
      <c r="S743" s="108">
        <v>25</v>
      </c>
      <c r="T743" s="108"/>
      <c r="U743" s="108">
        <v>1.5</v>
      </c>
      <c r="V743" s="108">
        <v>5.25</v>
      </c>
      <c r="W743" s="108">
        <v>4.5</v>
      </c>
      <c r="X743" s="102">
        <v>11.25</v>
      </c>
      <c r="Y743" s="108">
        <v>12.5</v>
      </c>
      <c r="Z743" s="108">
        <v>0.25</v>
      </c>
      <c r="AA743" s="98" t="s">
        <v>87</v>
      </c>
      <c r="AC743" s="98">
        <v>2013</v>
      </c>
      <c r="AE743" s="108"/>
      <c r="AF743" s="108"/>
      <c r="AG743" s="98" t="s">
        <v>70</v>
      </c>
      <c r="AH743" s="106"/>
      <c r="AI743" s="110" t="s">
        <v>594</v>
      </c>
      <c r="AJ743" s="98" t="s">
        <v>595</v>
      </c>
      <c r="AK743" s="98" t="s">
        <v>587</v>
      </c>
      <c r="AL743" s="98" t="s">
        <v>588</v>
      </c>
    </row>
    <row r="744" spans="1:38" ht="30" customHeight="1">
      <c r="A744" s="98" t="s">
        <v>565</v>
      </c>
      <c r="B744" s="98" t="s">
        <v>577</v>
      </c>
      <c r="C744" s="98" t="s">
        <v>577</v>
      </c>
      <c r="D744" s="98" t="s">
        <v>1632</v>
      </c>
      <c r="E744" s="98" t="s">
        <v>1634</v>
      </c>
      <c r="F744" s="98" t="s">
        <v>577</v>
      </c>
      <c r="G744" s="98" t="s">
        <v>171</v>
      </c>
      <c r="H744" s="98" t="s">
        <v>36</v>
      </c>
      <c r="I744" s="98" t="s">
        <v>37</v>
      </c>
      <c r="J744" s="98" t="s">
        <v>36</v>
      </c>
      <c r="K744" s="107">
        <v>43101</v>
      </c>
      <c r="L744" s="107" t="s">
        <v>38</v>
      </c>
      <c r="M744" s="100">
        <v>4</v>
      </c>
      <c r="N744" s="74">
        <f t="shared" si="23"/>
        <v>4</v>
      </c>
      <c r="O744" s="107">
        <v>44196</v>
      </c>
      <c r="Q744" s="100">
        <f>IF(P744="",1,(VLOOKUP(P744,LOOKUP!$A$16:$B$21,2,FALSE)))</f>
        <v>1</v>
      </c>
      <c r="R744" s="74">
        <f t="shared" si="24"/>
        <v>1</v>
      </c>
      <c r="S744" s="108">
        <v>59.5</v>
      </c>
      <c r="T744" s="108"/>
      <c r="U744" s="108">
        <v>0.5</v>
      </c>
      <c r="V744" s="108">
        <v>1</v>
      </c>
      <c r="W744" s="108">
        <v>1.5</v>
      </c>
      <c r="X744" s="102">
        <v>3</v>
      </c>
      <c r="Y744" s="108">
        <v>26.5</v>
      </c>
      <c r="Z744" s="108">
        <v>30</v>
      </c>
      <c r="AA744" s="98" t="s">
        <v>87</v>
      </c>
      <c r="AC744" s="98">
        <v>2013</v>
      </c>
      <c r="AE744" s="108"/>
      <c r="AF744" s="108"/>
      <c r="AG744" s="98" t="s">
        <v>70</v>
      </c>
      <c r="AH744" s="106"/>
      <c r="AI744" s="110" t="s">
        <v>594</v>
      </c>
      <c r="AJ744" s="98" t="s">
        <v>595</v>
      </c>
      <c r="AK744" s="98" t="s">
        <v>587</v>
      </c>
      <c r="AL744" s="98" t="s">
        <v>588</v>
      </c>
    </row>
    <row r="745" spans="1:38" ht="30" customHeight="1">
      <c r="A745" s="98" t="s">
        <v>565</v>
      </c>
      <c r="B745" s="98" t="s">
        <v>577</v>
      </c>
      <c r="C745" s="98" t="s">
        <v>577</v>
      </c>
      <c r="D745" s="98" t="s">
        <v>568</v>
      </c>
      <c r="E745" s="98" t="s">
        <v>1635</v>
      </c>
      <c r="F745" s="98" t="s">
        <v>577</v>
      </c>
      <c r="G745" s="98" t="s">
        <v>171</v>
      </c>
      <c r="H745" s="98" t="s">
        <v>36</v>
      </c>
      <c r="I745" s="98" t="s">
        <v>37</v>
      </c>
      <c r="J745" s="98" t="s">
        <v>36</v>
      </c>
      <c r="K745" s="109" t="s">
        <v>38</v>
      </c>
      <c r="L745" s="109" t="s">
        <v>38</v>
      </c>
      <c r="M745" s="100">
        <v>4</v>
      </c>
      <c r="N745" s="74">
        <f t="shared" si="23"/>
        <v>4</v>
      </c>
      <c r="O745" s="115">
        <v>43465</v>
      </c>
      <c r="P745" s="98" t="s">
        <v>37</v>
      </c>
      <c r="Q745" s="100">
        <f>IF(P745="",1,(VLOOKUP(P745,LOOKUP!$A$16:$B$21,2,FALSE)))</f>
        <v>2</v>
      </c>
      <c r="R745" s="74">
        <f t="shared" si="24"/>
        <v>2</v>
      </c>
      <c r="S745" s="108">
        <v>176</v>
      </c>
      <c r="T745" s="108"/>
      <c r="U745" s="108">
        <v>54.5</v>
      </c>
      <c r="V745" s="108">
        <v>53</v>
      </c>
      <c r="W745" s="108">
        <v>22</v>
      </c>
      <c r="X745" s="102">
        <v>129.5</v>
      </c>
      <c r="Y745" s="108">
        <v>21</v>
      </c>
      <c r="Z745" s="108">
        <v>2</v>
      </c>
      <c r="AA745" s="98" t="s">
        <v>79</v>
      </c>
      <c r="AC745" s="98">
        <v>2013</v>
      </c>
      <c r="AE745" s="108"/>
      <c r="AF745" s="108"/>
      <c r="AG745" s="98" t="s">
        <v>70</v>
      </c>
      <c r="AH745" s="106"/>
      <c r="AI745" s="110" t="s">
        <v>594</v>
      </c>
      <c r="AJ745" s="98" t="s">
        <v>595</v>
      </c>
      <c r="AK745" s="98" t="s">
        <v>587</v>
      </c>
      <c r="AL745" s="98" t="s">
        <v>588</v>
      </c>
    </row>
    <row r="746" spans="1:38" ht="30" customHeight="1">
      <c r="A746" s="98" t="s">
        <v>565</v>
      </c>
      <c r="B746" s="98" t="s">
        <v>577</v>
      </c>
      <c r="C746" s="98" t="s">
        <v>577</v>
      </c>
      <c r="D746" s="98" t="s">
        <v>568</v>
      </c>
      <c r="E746" s="98" t="s">
        <v>1636</v>
      </c>
      <c r="F746" s="98" t="s">
        <v>577</v>
      </c>
      <c r="G746" s="98" t="s">
        <v>171</v>
      </c>
      <c r="H746" s="98" t="s">
        <v>36</v>
      </c>
      <c r="I746" s="98" t="s">
        <v>37</v>
      </c>
      <c r="J746" s="98" t="s">
        <v>36</v>
      </c>
      <c r="K746" s="109" t="s">
        <v>38</v>
      </c>
      <c r="L746" s="109" t="s">
        <v>38</v>
      </c>
      <c r="M746" s="100">
        <v>4</v>
      </c>
      <c r="N746" s="74">
        <f t="shared" si="23"/>
        <v>4</v>
      </c>
      <c r="O746" s="115">
        <v>42004</v>
      </c>
      <c r="P746" s="98" t="s">
        <v>37</v>
      </c>
      <c r="Q746" s="100">
        <f>IF(P746="",1,(VLOOKUP(P746,LOOKUP!$A$16:$B$21,2,FALSE)))</f>
        <v>2</v>
      </c>
      <c r="R746" s="74">
        <f t="shared" si="24"/>
        <v>2</v>
      </c>
      <c r="S746" s="108">
        <v>298.5</v>
      </c>
      <c r="T746" s="108"/>
      <c r="U746" s="108">
        <v>12.25</v>
      </c>
      <c r="V746" s="108"/>
      <c r="W746" s="108">
        <v>6</v>
      </c>
      <c r="X746" s="108">
        <v>18.25</v>
      </c>
      <c r="Y746" s="108">
        <v>86</v>
      </c>
      <c r="Z746" s="108">
        <v>137</v>
      </c>
      <c r="AA746" s="98" t="s">
        <v>79</v>
      </c>
      <c r="AC746" s="98">
        <v>2013</v>
      </c>
      <c r="AE746" s="108"/>
      <c r="AF746" s="108"/>
      <c r="AG746" s="98" t="s">
        <v>70</v>
      </c>
      <c r="AH746" s="106"/>
      <c r="AI746" s="110" t="s">
        <v>594</v>
      </c>
      <c r="AJ746" s="98" t="s">
        <v>595</v>
      </c>
      <c r="AK746" s="98" t="s">
        <v>587</v>
      </c>
      <c r="AL746" s="98" t="s">
        <v>588</v>
      </c>
    </row>
    <row r="747" spans="1:38" ht="30" customHeight="1">
      <c r="A747" s="98" t="s">
        <v>565</v>
      </c>
      <c r="B747" s="98" t="s">
        <v>577</v>
      </c>
      <c r="C747" s="98" t="s">
        <v>577</v>
      </c>
      <c r="D747" s="98" t="s">
        <v>568</v>
      </c>
      <c r="E747" s="98" t="s">
        <v>1637</v>
      </c>
      <c r="F747" s="98" t="s">
        <v>577</v>
      </c>
      <c r="G747" s="98" t="s">
        <v>171</v>
      </c>
      <c r="H747" s="98" t="s">
        <v>36</v>
      </c>
      <c r="I747" s="98" t="s">
        <v>37</v>
      </c>
      <c r="J747" s="98" t="s">
        <v>36</v>
      </c>
      <c r="K747" s="107">
        <v>42370</v>
      </c>
      <c r="L747" s="107" t="s">
        <v>38</v>
      </c>
      <c r="M747" s="100">
        <v>4</v>
      </c>
      <c r="N747" s="74">
        <f t="shared" si="23"/>
        <v>4</v>
      </c>
      <c r="O747" s="107">
        <v>44196</v>
      </c>
      <c r="Q747" s="100">
        <f>IF(P747="",1,(VLOOKUP(P747,LOOKUP!$A$16:$B$21,2,FALSE)))</f>
        <v>1</v>
      </c>
      <c r="R747" s="74">
        <f t="shared" si="24"/>
        <v>1</v>
      </c>
      <c r="S747" s="108">
        <v>114.5</v>
      </c>
      <c r="T747" s="108"/>
      <c r="U747" s="108">
        <v>1</v>
      </c>
      <c r="V747" s="108">
        <v>2.25</v>
      </c>
      <c r="W747" s="108">
        <v>10.75</v>
      </c>
      <c r="X747" s="102">
        <v>14</v>
      </c>
      <c r="Y747" s="108">
        <v>58</v>
      </c>
      <c r="Z747" s="108">
        <v>42.5</v>
      </c>
      <c r="AA747" s="98" t="s">
        <v>87</v>
      </c>
      <c r="AC747" s="98">
        <v>2013</v>
      </c>
      <c r="AE747" s="108"/>
      <c r="AF747" s="108"/>
      <c r="AG747" s="98" t="s">
        <v>70</v>
      </c>
      <c r="AH747" s="106"/>
      <c r="AI747" s="110" t="s">
        <v>594</v>
      </c>
      <c r="AJ747" s="98" t="s">
        <v>595</v>
      </c>
      <c r="AK747" s="98" t="s">
        <v>587</v>
      </c>
      <c r="AL747" s="98" t="s">
        <v>588</v>
      </c>
    </row>
    <row r="748" spans="1:38" ht="30" customHeight="1">
      <c r="A748" s="98" t="s">
        <v>565</v>
      </c>
      <c r="B748" s="98" t="s">
        <v>577</v>
      </c>
      <c r="C748" s="98" t="s">
        <v>577</v>
      </c>
      <c r="D748" s="98" t="s">
        <v>568</v>
      </c>
      <c r="E748" s="98" t="s">
        <v>1638</v>
      </c>
      <c r="F748" s="98" t="s">
        <v>577</v>
      </c>
      <c r="G748" s="98" t="s">
        <v>171</v>
      </c>
      <c r="H748" s="98" t="s">
        <v>36</v>
      </c>
      <c r="I748" s="98" t="s">
        <v>37</v>
      </c>
      <c r="J748" s="98" t="s">
        <v>36</v>
      </c>
      <c r="K748" s="109" t="s">
        <v>38</v>
      </c>
      <c r="L748" s="109" t="s">
        <v>38</v>
      </c>
      <c r="M748" s="100">
        <v>4</v>
      </c>
      <c r="N748" s="74">
        <f t="shared" si="23"/>
        <v>4</v>
      </c>
      <c r="O748" s="115">
        <v>43830</v>
      </c>
      <c r="Q748" s="100">
        <f>IF(P748="",1,(VLOOKUP(P748,LOOKUP!$A$16:$B$21,2,FALSE)))</f>
        <v>1</v>
      </c>
      <c r="R748" s="74">
        <f t="shared" si="24"/>
        <v>1</v>
      </c>
      <c r="S748" s="108">
        <v>71.5</v>
      </c>
      <c r="T748" s="108"/>
      <c r="U748" s="108"/>
      <c r="V748" s="108">
        <v>2</v>
      </c>
      <c r="W748" s="108">
        <v>5.5</v>
      </c>
      <c r="X748" s="108">
        <v>7.5</v>
      </c>
      <c r="Y748" s="108">
        <v>31</v>
      </c>
      <c r="Z748" s="108">
        <v>33</v>
      </c>
      <c r="AA748" s="98" t="s">
        <v>87</v>
      </c>
      <c r="AC748" s="98">
        <v>2013</v>
      </c>
      <c r="AE748" s="108"/>
      <c r="AF748" s="108"/>
      <c r="AG748" s="98" t="s">
        <v>70</v>
      </c>
      <c r="AH748" s="106"/>
      <c r="AI748" s="110" t="s">
        <v>594</v>
      </c>
      <c r="AJ748" s="98" t="s">
        <v>595</v>
      </c>
      <c r="AK748" s="98" t="s">
        <v>587</v>
      </c>
      <c r="AL748" s="98" t="s">
        <v>588</v>
      </c>
    </row>
    <row r="749" spans="1:38" ht="30" customHeight="1">
      <c r="A749" s="98" t="s">
        <v>565</v>
      </c>
      <c r="B749" s="98" t="s">
        <v>577</v>
      </c>
      <c r="C749" s="98" t="s">
        <v>577</v>
      </c>
      <c r="D749" s="98" t="s">
        <v>568</v>
      </c>
      <c r="E749" s="98" t="s">
        <v>1639</v>
      </c>
      <c r="F749" s="98" t="s">
        <v>577</v>
      </c>
      <c r="G749" s="98" t="s">
        <v>171</v>
      </c>
      <c r="H749" s="98" t="s">
        <v>36</v>
      </c>
      <c r="I749" s="98" t="s">
        <v>37</v>
      </c>
      <c r="J749" s="98" t="s">
        <v>36</v>
      </c>
      <c r="K749" s="109" t="s">
        <v>38</v>
      </c>
      <c r="L749" s="109" t="s">
        <v>38</v>
      </c>
      <c r="M749" s="100">
        <v>4</v>
      </c>
      <c r="N749" s="74">
        <f t="shared" si="23"/>
        <v>4</v>
      </c>
      <c r="O749" s="115">
        <v>43100</v>
      </c>
      <c r="P749" s="98" t="s">
        <v>48</v>
      </c>
      <c r="Q749" s="100">
        <f>IF(P749="",1,(VLOOKUP(P749,LOOKUP!$A$16:$B$21,2,FALSE)))</f>
        <v>4</v>
      </c>
      <c r="R749" s="74">
        <f t="shared" si="24"/>
        <v>4</v>
      </c>
      <c r="S749" s="108">
        <v>105</v>
      </c>
      <c r="T749" s="108"/>
      <c r="U749" s="108">
        <v>9.5</v>
      </c>
      <c r="V749" s="108">
        <v>41.5</v>
      </c>
      <c r="W749" s="108">
        <v>40</v>
      </c>
      <c r="X749" s="102">
        <v>91</v>
      </c>
      <c r="Y749" s="108">
        <v>13</v>
      </c>
      <c r="Z749" s="108"/>
      <c r="AA749" s="98" t="s">
        <v>87</v>
      </c>
      <c r="AC749" s="98">
        <v>2013</v>
      </c>
      <c r="AE749" s="108"/>
      <c r="AF749" s="108"/>
      <c r="AG749" s="98" t="s">
        <v>70</v>
      </c>
      <c r="AH749" s="106"/>
      <c r="AI749" s="110" t="s">
        <v>594</v>
      </c>
      <c r="AJ749" s="98" t="s">
        <v>595</v>
      </c>
      <c r="AK749" s="98" t="s">
        <v>587</v>
      </c>
      <c r="AL749" s="98" t="s">
        <v>588</v>
      </c>
    </row>
    <row r="750" spans="1:38" ht="30" customHeight="1">
      <c r="A750" s="98" t="s">
        <v>565</v>
      </c>
      <c r="B750" s="98" t="s">
        <v>577</v>
      </c>
      <c r="C750" s="98" t="s">
        <v>577</v>
      </c>
      <c r="D750" s="98" t="s">
        <v>568</v>
      </c>
      <c r="E750" s="98" t="s">
        <v>1640</v>
      </c>
      <c r="F750" s="98" t="s">
        <v>577</v>
      </c>
      <c r="G750" s="98" t="s">
        <v>171</v>
      </c>
      <c r="H750" s="98" t="s">
        <v>36</v>
      </c>
      <c r="I750" s="98" t="s">
        <v>37</v>
      </c>
      <c r="J750" s="98" t="s">
        <v>36</v>
      </c>
      <c r="K750" s="109" t="s">
        <v>38</v>
      </c>
      <c r="L750" s="109" t="s">
        <v>38</v>
      </c>
      <c r="M750" s="100">
        <v>4</v>
      </c>
      <c r="N750" s="74">
        <f t="shared" si="23"/>
        <v>4</v>
      </c>
      <c r="O750" s="115">
        <v>43465</v>
      </c>
      <c r="P750" s="98" t="s">
        <v>37</v>
      </c>
      <c r="Q750" s="100">
        <f>IF(P750="",1,(VLOOKUP(P750,LOOKUP!$A$16:$B$21,2,FALSE)))</f>
        <v>2</v>
      </c>
      <c r="R750" s="74">
        <f t="shared" si="24"/>
        <v>2</v>
      </c>
      <c r="S750" s="108">
        <v>91.5</v>
      </c>
      <c r="T750" s="108"/>
      <c r="U750" s="108">
        <v>22</v>
      </c>
      <c r="V750" s="108">
        <v>16</v>
      </c>
      <c r="W750" s="108">
        <v>7</v>
      </c>
      <c r="X750" s="102">
        <v>45</v>
      </c>
      <c r="Y750" s="108">
        <v>6.5</v>
      </c>
      <c r="Z750" s="108"/>
      <c r="AA750" s="98" t="s">
        <v>72</v>
      </c>
      <c r="AC750" s="98">
        <v>2013</v>
      </c>
      <c r="AE750" s="108"/>
      <c r="AF750" s="108"/>
      <c r="AG750" s="98" t="s">
        <v>70</v>
      </c>
      <c r="AH750" s="106"/>
      <c r="AI750" s="110" t="s">
        <v>594</v>
      </c>
      <c r="AJ750" s="98" t="s">
        <v>595</v>
      </c>
      <c r="AK750" s="98" t="s">
        <v>587</v>
      </c>
      <c r="AL750" s="98" t="s">
        <v>588</v>
      </c>
    </row>
    <row r="751" spans="1:38" ht="30" customHeight="1">
      <c r="A751" s="98" t="s">
        <v>565</v>
      </c>
      <c r="B751" s="98" t="s">
        <v>577</v>
      </c>
      <c r="C751" s="98" t="s">
        <v>577</v>
      </c>
      <c r="D751" s="98" t="s">
        <v>568</v>
      </c>
      <c r="E751" s="98" t="s">
        <v>1641</v>
      </c>
      <c r="F751" s="98" t="s">
        <v>577</v>
      </c>
      <c r="G751" s="98" t="s">
        <v>171</v>
      </c>
      <c r="H751" s="98" t="s">
        <v>36</v>
      </c>
      <c r="I751" s="98" t="s">
        <v>37</v>
      </c>
      <c r="J751" s="98" t="s">
        <v>36</v>
      </c>
      <c r="K751" s="109" t="s">
        <v>38</v>
      </c>
      <c r="L751" s="109" t="s">
        <v>38</v>
      </c>
      <c r="M751" s="100">
        <v>4</v>
      </c>
      <c r="N751" s="74">
        <f t="shared" si="23"/>
        <v>4</v>
      </c>
      <c r="O751" s="115">
        <v>43100</v>
      </c>
      <c r="P751" s="98" t="s">
        <v>37</v>
      </c>
      <c r="Q751" s="100">
        <f>IF(P751="",1,(VLOOKUP(P751,LOOKUP!$A$16:$B$21,2,FALSE)))</f>
        <v>2</v>
      </c>
      <c r="R751" s="74">
        <f t="shared" si="24"/>
        <v>2</v>
      </c>
      <c r="S751" s="108">
        <v>564.5</v>
      </c>
      <c r="T751" s="108"/>
      <c r="U751" s="108">
        <v>51.5</v>
      </c>
      <c r="V751" s="108">
        <v>102</v>
      </c>
      <c r="W751" s="108">
        <v>172</v>
      </c>
      <c r="X751" s="102">
        <v>325.5</v>
      </c>
      <c r="Y751" s="108">
        <v>228</v>
      </c>
      <c r="Z751" s="108"/>
      <c r="AA751" s="98" t="s">
        <v>79</v>
      </c>
      <c r="AC751" s="98">
        <v>2013</v>
      </c>
      <c r="AE751" s="108"/>
      <c r="AF751" s="108"/>
      <c r="AG751" s="98" t="s">
        <v>70</v>
      </c>
      <c r="AH751" s="106"/>
      <c r="AI751" s="110" t="s">
        <v>594</v>
      </c>
      <c r="AJ751" s="98" t="s">
        <v>595</v>
      </c>
      <c r="AK751" s="98" t="s">
        <v>587</v>
      </c>
      <c r="AL751" s="98" t="s">
        <v>588</v>
      </c>
    </row>
    <row r="752" spans="1:38" ht="30" customHeight="1">
      <c r="A752" s="98" t="s">
        <v>565</v>
      </c>
      <c r="B752" s="98" t="s">
        <v>577</v>
      </c>
      <c r="C752" s="98" t="s">
        <v>577</v>
      </c>
      <c r="D752" s="98" t="s">
        <v>568</v>
      </c>
      <c r="E752" s="98" t="s">
        <v>1642</v>
      </c>
      <c r="F752" s="98" t="s">
        <v>577</v>
      </c>
      <c r="G752" s="98" t="s">
        <v>171</v>
      </c>
      <c r="H752" s="98" t="s">
        <v>36</v>
      </c>
      <c r="I752" s="98" t="s">
        <v>37</v>
      </c>
      <c r="J752" s="98" t="s">
        <v>36</v>
      </c>
      <c r="K752" s="109" t="s">
        <v>38</v>
      </c>
      <c r="L752" s="109" t="s">
        <v>38</v>
      </c>
      <c r="M752" s="100">
        <v>4</v>
      </c>
      <c r="N752" s="74">
        <f t="shared" si="23"/>
        <v>4</v>
      </c>
      <c r="O752" s="115">
        <v>42735</v>
      </c>
      <c r="P752" s="98" t="s">
        <v>37</v>
      </c>
      <c r="Q752" s="100">
        <f>IF(P752="",1,(VLOOKUP(P752,LOOKUP!$A$16:$B$21,2,FALSE)))</f>
        <v>2</v>
      </c>
      <c r="R752" s="74">
        <f t="shared" si="24"/>
        <v>2</v>
      </c>
      <c r="S752" s="108">
        <v>243</v>
      </c>
      <c r="T752" s="108"/>
      <c r="U752" s="108">
        <v>60</v>
      </c>
      <c r="V752" s="108">
        <v>31</v>
      </c>
      <c r="W752" s="108">
        <v>11</v>
      </c>
      <c r="X752" s="102">
        <v>102</v>
      </c>
      <c r="Y752" s="108"/>
      <c r="Z752" s="108"/>
      <c r="AA752" s="98" t="s">
        <v>72</v>
      </c>
      <c r="AC752" s="98">
        <v>2013</v>
      </c>
      <c r="AE752" s="108"/>
      <c r="AF752" s="108"/>
      <c r="AG752" s="98" t="s">
        <v>70</v>
      </c>
      <c r="AH752" s="106"/>
      <c r="AI752" s="110" t="s">
        <v>594</v>
      </c>
      <c r="AJ752" s="98" t="s">
        <v>595</v>
      </c>
      <c r="AK752" s="98" t="s">
        <v>587</v>
      </c>
      <c r="AL752" s="98" t="s">
        <v>588</v>
      </c>
    </row>
    <row r="753" spans="1:38" ht="30" customHeight="1">
      <c r="A753" s="98" t="s">
        <v>565</v>
      </c>
      <c r="B753" s="98" t="s">
        <v>577</v>
      </c>
      <c r="C753" s="98" t="s">
        <v>577</v>
      </c>
      <c r="D753" s="98" t="s">
        <v>568</v>
      </c>
      <c r="E753" s="98" t="s">
        <v>1643</v>
      </c>
      <c r="F753" s="98" t="s">
        <v>577</v>
      </c>
      <c r="G753" s="98" t="s">
        <v>171</v>
      </c>
      <c r="H753" s="98" t="s">
        <v>36</v>
      </c>
      <c r="I753" s="98" t="s">
        <v>37</v>
      </c>
      <c r="J753" s="98" t="s">
        <v>36</v>
      </c>
      <c r="K753" s="109" t="s">
        <v>38</v>
      </c>
      <c r="L753" s="109" t="s">
        <v>38</v>
      </c>
      <c r="M753" s="100">
        <v>4</v>
      </c>
      <c r="N753" s="74">
        <f t="shared" si="23"/>
        <v>4</v>
      </c>
      <c r="O753" s="107">
        <v>46387</v>
      </c>
      <c r="P753" s="98" t="s">
        <v>37</v>
      </c>
      <c r="Q753" s="100">
        <f>IF(P753="",1,(VLOOKUP(P753,LOOKUP!$A$16:$B$21,2,FALSE)))</f>
        <v>2</v>
      </c>
      <c r="R753" s="74">
        <f t="shared" si="24"/>
        <v>2</v>
      </c>
      <c r="S753" s="108">
        <v>358.5</v>
      </c>
      <c r="T753" s="108"/>
      <c r="U753" s="108">
        <v>31</v>
      </c>
      <c r="V753" s="108">
        <v>50</v>
      </c>
      <c r="W753" s="108">
        <v>50</v>
      </c>
      <c r="X753" s="102">
        <v>131</v>
      </c>
      <c r="Y753" s="108">
        <v>92</v>
      </c>
      <c r="Z753" s="108">
        <v>72</v>
      </c>
      <c r="AA753" s="98" t="s">
        <v>72</v>
      </c>
      <c r="AC753" s="98">
        <v>2013</v>
      </c>
      <c r="AE753" s="108"/>
      <c r="AF753" s="108"/>
      <c r="AG753" s="98" t="s">
        <v>70</v>
      </c>
      <c r="AH753" s="106"/>
      <c r="AI753" s="110" t="s">
        <v>594</v>
      </c>
      <c r="AJ753" s="98" t="s">
        <v>595</v>
      </c>
      <c r="AK753" s="98" t="s">
        <v>587</v>
      </c>
      <c r="AL753" s="98" t="s">
        <v>588</v>
      </c>
    </row>
    <row r="754" spans="1:38" ht="30" customHeight="1">
      <c r="A754" s="98" t="s">
        <v>565</v>
      </c>
      <c r="B754" s="98" t="s">
        <v>577</v>
      </c>
      <c r="C754" s="98" t="s">
        <v>577</v>
      </c>
      <c r="D754" s="98" t="s">
        <v>568</v>
      </c>
      <c r="E754" s="98" t="s">
        <v>1644</v>
      </c>
      <c r="F754" s="98" t="s">
        <v>577</v>
      </c>
      <c r="G754" s="98" t="s">
        <v>171</v>
      </c>
      <c r="H754" s="98" t="s">
        <v>36</v>
      </c>
      <c r="I754" s="98" t="s">
        <v>37</v>
      </c>
      <c r="J754" s="98" t="s">
        <v>36</v>
      </c>
      <c r="K754" s="107">
        <v>42370</v>
      </c>
      <c r="L754" s="107" t="s">
        <v>38</v>
      </c>
      <c r="M754" s="100">
        <v>4</v>
      </c>
      <c r="N754" s="74">
        <f t="shared" si="23"/>
        <v>4</v>
      </c>
      <c r="O754" s="115">
        <v>43830</v>
      </c>
      <c r="P754" s="98" t="s">
        <v>37</v>
      </c>
      <c r="Q754" s="100">
        <f>IF(P754="",1,(VLOOKUP(P754,LOOKUP!$A$16:$B$21,2,FALSE)))</f>
        <v>2</v>
      </c>
      <c r="R754" s="74">
        <f t="shared" si="24"/>
        <v>2</v>
      </c>
      <c r="S754" s="108">
        <v>26</v>
      </c>
      <c r="T754" s="108"/>
      <c r="U754" s="108"/>
      <c r="V754" s="108"/>
      <c r="W754" s="108">
        <v>2</v>
      </c>
      <c r="X754" s="108">
        <v>2</v>
      </c>
      <c r="Y754" s="108">
        <v>24</v>
      </c>
      <c r="Z754" s="108"/>
      <c r="AA754" s="98" t="s">
        <v>72</v>
      </c>
      <c r="AC754" s="98">
        <v>2013</v>
      </c>
      <c r="AE754" s="108"/>
      <c r="AF754" s="108"/>
      <c r="AG754" s="98" t="s">
        <v>70</v>
      </c>
      <c r="AH754" s="106"/>
      <c r="AI754" s="110" t="s">
        <v>594</v>
      </c>
      <c r="AJ754" s="98" t="s">
        <v>595</v>
      </c>
      <c r="AK754" s="98" t="s">
        <v>587</v>
      </c>
      <c r="AL754" s="98" t="s">
        <v>588</v>
      </c>
    </row>
    <row r="755" spans="1:38" ht="30" customHeight="1">
      <c r="A755" s="98" t="s">
        <v>565</v>
      </c>
      <c r="B755" s="98" t="s">
        <v>577</v>
      </c>
      <c r="C755" s="98" t="s">
        <v>577</v>
      </c>
      <c r="D755" s="98" t="s">
        <v>568</v>
      </c>
      <c r="E755" s="98" t="s">
        <v>1645</v>
      </c>
      <c r="F755" s="98" t="s">
        <v>577</v>
      </c>
      <c r="G755" s="98" t="s">
        <v>171</v>
      </c>
      <c r="H755" s="98" t="s">
        <v>36</v>
      </c>
      <c r="I755" s="98" t="s">
        <v>37</v>
      </c>
      <c r="J755" s="98" t="s">
        <v>36</v>
      </c>
      <c r="K755" s="109" t="s">
        <v>38</v>
      </c>
      <c r="L755" s="109" t="s">
        <v>38</v>
      </c>
      <c r="M755" s="100">
        <v>4</v>
      </c>
      <c r="N755" s="74">
        <f t="shared" si="23"/>
        <v>4</v>
      </c>
      <c r="O755" s="107">
        <v>44926</v>
      </c>
      <c r="P755" s="98" t="s">
        <v>37</v>
      </c>
      <c r="Q755" s="100">
        <f>IF(P755="",1,(VLOOKUP(P755,LOOKUP!$A$16:$B$21,2,FALSE)))</f>
        <v>2</v>
      </c>
      <c r="R755" s="74">
        <f t="shared" si="24"/>
        <v>2</v>
      </c>
      <c r="S755" s="108">
        <v>216.5</v>
      </c>
      <c r="T755" s="108"/>
      <c r="U755" s="108">
        <v>27.5</v>
      </c>
      <c r="V755" s="108">
        <v>36</v>
      </c>
      <c r="W755" s="108">
        <v>34</v>
      </c>
      <c r="X755" s="102">
        <v>97.5</v>
      </c>
      <c r="Y755" s="108">
        <v>47</v>
      </c>
      <c r="Z755" s="108">
        <v>12</v>
      </c>
      <c r="AA755" s="98" t="s">
        <v>72</v>
      </c>
      <c r="AC755" s="98">
        <v>2013</v>
      </c>
      <c r="AE755" s="108"/>
      <c r="AF755" s="108"/>
      <c r="AG755" s="98" t="s">
        <v>70</v>
      </c>
      <c r="AH755" s="106"/>
      <c r="AI755" s="110" t="s">
        <v>594</v>
      </c>
      <c r="AJ755" s="98" t="s">
        <v>595</v>
      </c>
      <c r="AK755" s="98" t="s">
        <v>587</v>
      </c>
      <c r="AL755" s="98" t="s">
        <v>588</v>
      </c>
    </row>
    <row r="756" spans="1:38" ht="30" customHeight="1">
      <c r="A756" s="98" t="s">
        <v>565</v>
      </c>
      <c r="B756" s="98" t="s">
        <v>577</v>
      </c>
      <c r="C756" s="98" t="s">
        <v>577</v>
      </c>
      <c r="D756" s="98" t="s">
        <v>568</v>
      </c>
      <c r="E756" s="98" t="s">
        <v>1646</v>
      </c>
      <c r="F756" s="98" t="s">
        <v>577</v>
      </c>
      <c r="G756" s="98" t="s">
        <v>171</v>
      </c>
      <c r="H756" s="98" t="s">
        <v>36</v>
      </c>
      <c r="I756" s="98" t="s">
        <v>37</v>
      </c>
      <c r="J756" s="98" t="s">
        <v>36</v>
      </c>
      <c r="K756" s="109" t="s">
        <v>38</v>
      </c>
      <c r="L756" s="109" t="s">
        <v>38</v>
      </c>
      <c r="M756" s="100">
        <v>4</v>
      </c>
      <c r="N756" s="74">
        <f t="shared" si="23"/>
        <v>4</v>
      </c>
      <c r="O756" s="115">
        <v>43465</v>
      </c>
      <c r="P756" s="98" t="s">
        <v>37</v>
      </c>
      <c r="Q756" s="100">
        <f>IF(P756="",1,(VLOOKUP(P756,LOOKUP!$A$16:$B$21,2,FALSE)))</f>
        <v>2</v>
      </c>
      <c r="R756" s="74">
        <f t="shared" si="24"/>
        <v>2</v>
      </c>
      <c r="S756" s="108">
        <v>160.5</v>
      </c>
      <c r="T756" s="108"/>
      <c r="U756" s="108">
        <v>53</v>
      </c>
      <c r="V756" s="108">
        <v>34.5</v>
      </c>
      <c r="W756" s="108">
        <v>17</v>
      </c>
      <c r="X756" s="102">
        <v>104.5</v>
      </c>
      <c r="Y756" s="108">
        <v>19</v>
      </c>
      <c r="Z756" s="108"/>
      <c r="AA756" s="98" t="s">
        <v>72</v>
      </c>
      <c r="AC756" s="98">
        <v>2013</v>
      </c>
      <c r="AE756" s="108"/>
      <c r="AF756" s="108"/>
      <c r="AG756" s="98" t="s">
        <v>70</v>
      </c>
      <c r="AH756" s="106"/>
      <c r="AI756" s="110" t="s">
        <v>594</v>
      </c>
      <c r="AJ756" s="98" t="s">
        <v>595</v>
      </c>
      <c r="AK756" s="98" t="s">
        <v>587</v>
      </c>
      <c r="AL756" s="98" t="s">
        <v>588</v>
      </c>
    </row>
    <row r="757" spans="1:38" ht="30" customHeight="1">
      <c r="A757" s="98" t="s">
        <v>565</v>
      </c>
      <c r="B757" s="98" t="s">
        <v>577</v>
      </c>
      <c r="C757" s="98" t="s">
        <v>577</v>
      </c>
      <c r="D757" s="98" t="s">
        <v>568</v>
      </c>
      <c r="E757" s="98" t="s">
        <v>1647</v>
      </c>
      <c r="F757" s="98" t="s">
        <v>577</v>
      </c>
      <c r="G757" s="98" t="s">
        <v>171</v>
      </c>
      <c r="H757" s="98" t="s">
        <v>36</v>
      </c>
      <c r="I757" s="98" t="s">
        <v>37</v>
      </c>
      <c r="J757" s="98" t="s">
        <v>36</v>
      </c>
      <c r="K757" s="107">
        <v>42370</v>
      </c>
      <c r="L757" s="107" t="s">
        <v>38</v>
      </c>
      <c r="M757" s="100">
        <v>4</v>
      </c>
      <c r="N757" s="74">
        <f t="shared" si="23"/>
        <v>4</v>
      </c>
      <c r="O757" s="107">
        <v>44196</v>
      </c>
      <c r="Q757" s="100">
        <f>IF(P757="",1,(VLOOKUP(P757,LOOKUP!$A$16:$B$21,2,FALSE)))</f>
        <v>1</v>
      </c>
      <c r="R757" s="74">
        <f t="shared" si="24"/>
        <v>1</v>
      </c>
      <c r="S757" s="108">
        <v>123.5</v>
      </c>
      <c r="T757" s="108"/>
      <c r="U757" s="108"/>
      <c r="V757" s="108"/>
      <c r="W757" s="108">
        <v>16.5</v>
      </c>
      <c r="X757" s="108">
        <v>16.5</v>
      </c>
      <c r="Y757" s="108">
        <v>107</v>
      </c>
      <c r="Z757" s="108"/>
      <c r="AA757" s="98" t="s">
        <v>72</v>
      </c>
      <c r="AC757" s="98">
        <v>2013</v>
      </c>
      <c r="AE757" s="108"/>
      <c r="AF757" s="108"/>
      <c r="AG757" s="98" t="s">
        <v>70</v>
      </c>
      <c r="AH757" s="106"/>
      <c r="AI757" s="110" t="s">
        <v>594</v>
      </c>
      <c r="AJ757" s="98" t="s">
        <v>595</v>
      </c>
      <c r="AK757" s="98" t="s">
        <v>587</v>
      </c>
      <c r="AL757" s="98" t="s">
        <v>588</v>
      </c>
    </row>
    <row r="758" spans="1:38" ht="30" customHeight="1">
      <c r="A758" s="98" t="s">
        <v>565</v>
      </c>
      <c r="B758" s="98" t="s">
        <v>577</v>
      </c>
      <c r="C758" s="98" t="s">
        <v>577</v>
      </c>
      <c r="D758" s="98" t="s">
        <v>568</v>
      </c>
      <c r="E758" s="98" t="s">
        <v>1648</v>
      </c>
      <c r="F758" s="98" t="s">
        <v>577</v>
      </c>
      <c r="G758" s="98" t="s">
        <v>171</v>
      </c>
      <c r="H758" s="98" t="s">
        <v>36</v>
      </c>
      <c r="I758" s="98" t="s">
        <v>37</v>
      </c>
      <c r="J758" s="98" t="s">
        <v>36</v>
      </c>
      <c r="K758" s="107">
        <v>43101</v>
      </c>
      <c r="L758" s="107" t="s">
        <v>38</v>
      </c>
      <c r="M758" s="100">
        <v>4</v>
      </c>
      <c r="N758" s="74">
        <f t="shared" si="23"/>
        <v>4</v>
      </c>
      <c r="O758" s="109"/>
      <c r="P758" s="98" t="s">
        <v>37</v>
      </c>
      <c r="Q758" s="100">
        <f>IF(P758="",1,(VLOOKUP(P758,LOOKUP!$A$16:$B$21,2,FALSE)))</f>
        <v>2</v>
      </c>
      <c r="R758" s="74">
        <f t="shared" si="24"/>
        <v>2</v>
      </c>
      <c r="S758" s="108">
        <v>624.25</v>
      </c>
      <c r="T758" s="108"/>
      <c r="U758" s="108"/>
      <c r="V758" s="108"/>
      <c r="W758" s="108">
        <v>11.25</v>
      </c>
      <c r="X758" s="108">
        <v>11.25</v>
      </c>
      <c r="Y758" s="108">
        <v>130</v>
      </c>
      <c r="Z758" s="108">
        <v>483</v>
      </c>
      <c r="AC758" s="98">
        <v>2013</v>
      </c>
      <c r="AE758" s="108"/>
      <c r="AF758" s="108"/>
      <c r="AG758" s="98" t="s">
        <v>70</v>
      </c>
      <c r="AH758" s="106"/>
      <c r="AI758" s="110" t="s">
        <v>594</v>
      </c>
      <c r="AJ758" s="98" t="s">
        <v>595</v>
      </c>
      <c r="AK758" s="98" t="s">
        <v>587</v>
      </c>
      <c r="AL758" s="98" t="s">
        <v>588</v>
      </c>
    </row>
    <row r="759" spans="1:38" ht="30" customHeight="1">
      <c r="A759" s="98" t="s">
        <v>565</v>
      </c>
      <c r="B759" s="98" t="s">
        <v>577</v>
      </c>
      <c r="C759" s="98" t="s">
        <v>577</v>
      </c>
      <c r="D759" s="98" t="s">
        <v>568</v>
      </c>
      <c r="E759" s="98" t="s">
        <v>1649</v>
      </c>
      <c r="F759" s="98" t="s">
        <v>577</v>
      </c>
      <c r="G759" s="98" t="s">
        <v>171</v>
      </c>
      <c r="H759" s="98" t="s">
        <v>36</v>
      </c>
      <c r="I759" s="98" t="s">
        <v>37</v>
      </c>
      <c r="J759" s="98" t="s">
        <v>36</v>
      </c>
      <c r="K759" s="109" t="s">
        <v>38</v>
      </c>
      <c r="L759" s="109" t="s">
        <v>38</v>
      </c>
      <c r="M759" s="100">
        <v>4</v>
      </c>
      <c r="N759" s="74">
        <f t="shared" si="23"/>
        <v>4</v>
      </c>
      <c r="O759" s="109"/>
      <c r="Q759" s="100">
        <f>IF(P759="",1,(VLOOKUP(P759,LOOKUP!$A$16:$B$21,2,FALSE)))</f>
        <v>1</v>
      </c>
      <c r="R759" s="74">
        <f t="shared" si="24"/>
        <v>1</v>
      </c>
      <c r="S759" s="108">
        <v>37.25</v>
      </c>
      <c r="T759" s="108"/>
      <c r="U759" s="108">
        <v>1.25</v>
      </c>
      <c r="V759" s="108">
        <v>4.5</v>
      </c>
      <c r="W759" s="108">
        <v>10.5</v>
      </c>
      <c r="X759" s="102">
        <v>16.25</v>
      </c>
      <c r="Y759" s="108">
        <v>20</v>
      </c>
      <c r="Z759" s="108"/>
      <c r="AC759" s="98">
        <v>2013</v>
      </c>
      <c r="AE759" s="108"/>
      <c r="AF759" s="108"/>
      <c r="AG759" s="98" t="s">
        <v>70</v>
      </c>
      <c r="AH759" s="106"/>
      <c r="AI759" s="110" t="s">
        <v>594</v>
      </c>
      <c r="AJ759" s="98" t="s">
        <v>595</v>
      </c>
      <c r="AK759" s="98" t="s">
        <v>587</v>
      </c>
      <c r="AL759" s="98" t="s">
        <v>588</v>
      </c>
    </row>
    <row r="760" spans="1:38" ht="30" customHeight="1">
      <c r="A760" s="98" t="s">
        <v>565</v>
      </c>
      <c r="B760" s="98" t="s">
        <v>1650</v>
      </c>
      <c r="C760" s="98" t="s">
        <v>1651</v>
      </c>
      <c r="D760" s="98" t="s">
        <v>1652</v>
      </c>
      <c r="E760" s="98" t="s">
        <v>1653</v>
      </c>
      <c r="G760" s="98" t="s">
        <v>121</v>
      </c>
      <c r="H760" s="98" t="s">
        <v>36</v>
      </c>
      <c r="I760" s="98" t="s">
        <v>37</v>
      </c>
      <c r="J760" s="98" t="s">
        <v>36</v>
      </c>
      <c r="K760" s="115">
        <v>47484</v>
      </c>
      <c r="L760" s="115" t="s">
        <v>174</v>
      </c>
      <c r="M760" s="100">
        <v>2</v>
      </c>
      <c r="N760" s="74">
        <f t="shared" si="23"/>
        <v>2</v>
      </c>
      <c r="O760" s="107">
        <v>51501</v>
      </c>
      <c r="Q760" s="100">
        <f>IF(P760="",1,(VLOOKUP(P760,LOOKUP!$A$16:$B$21,2,FALSE)))</f>
        <v>1</v>
      </c>
      <c r="R760" s="74">
        <f t="shared" si="24"/>
        <v>1</v>
      </c>
      <c r="S760" s="108">
        <v>11002</v>
      </c>
      <c r="T760" s="108"/>
      <c r="U760" s="108">
        <v>23.8</v>
      </c>
      <c r="V760" s="108">
        <v>24.8</v>
      </c>
      <c r="W760" s="108">
        <v>23.9</v>
      </c>
      <c r="X760" s="102">
        <v>72.5</v>
      </c>
      <c r="Y760" s="108">
        <v>170.5</v>
      </c>
      <c r="Z760" s="108">
        <v>10762</v>
      </c>
      <c r="AA760" s="98" t="s">
        <v>564</v>
      </c>
      <c r="AB760" s="98" t="s">
        <v>69</v>
      </c>
      <c r="AC760" s="98">
        <v>2013</v>
      </c>
      <c r="AD760" s="102">
        <v>25</v>
      </c>
      <c r="AE760" s="108"/>
      <c r="AF760" s="108"/>
      <c r="AG760" s="98" t="s">
        <v>70</v>
      </c>
      <c r="AH760" s="106"/>
      <c r="AI760" s="110" t="s">
        <v>1654</v>
      </c>
      <c r="AJ760" s="98" t="s">
        <v>1655</v>
      </c>
      <c r="AK760" s="98" t="s">
        <v>1656</v>
      </c>
      <c r="AL760" s="98" t="s">
        <v>1657</v>
      </c>
    </row>
    <row r="761" spans="1:38" ht="30" customHeight="1">
      <c r="A761" s="98" t="s">
        <v>710</v>
      </c>
      <c r="B761" s="98" t="s">
        <v>710</v>
      </c>
      <c r="C761" s="98" t="s">
        <v>711</v>
      </c>
      <c r="D761" s="98" t="s">
        <v>712</v>
      </c>
      <c r="E761" s="98" t="s">
        <v>1680</v>
      </c>
      <c r="G761" s="98" t="s">
        <v>185</v>
      </c>
      <c r="H761" s="98" t="s">
        <v>36</v>
      </c>
      <c r="J761" s="98" t="s">
        <v>36</v>
      </c>
      <c r="M761" s="100">
        <v>1</v>
      </c>
      <c r="N761" s="74">
        <f t="shared" si="23"/>
        <v>1</v>
      </c>
      <c r="O761" s="109"/>
      <c r="Q761" s="100">
        <f>IF(P761="",1,(VLOOKUP(P761,LOOKUP!$A$16:$B$21,2,FALSE)))</f>
        <v>1</v>
      </c>
      <c r="R761" s="74">
        <f t="shared" si="24"/>
        <v>1</v>
      </c>
      <c r="S761" s="108"/>
      <c r="U761" s="108">
        <v>1.5</v>
      </c>
      <c r="V761" s="108">
        <v>1.5</v>
      </c>
      <c r="W761" s="108">
        <v>1</v>
      </c>
      <c r="X761" s="102">
        <v>4</v>
      </c>
      <c r="Y761" s="108"/>
      <c r="Z761" s="108"/>
      <c r="AC761" s="109"/>
      <c r="AE761" s="108"/>
      <c r="AF761" s="108"/>
      <c r="AH761" s="106"/>
      <c r="AI761" s="110" t="s">
        <v>218</v>
      </c>
    </row>
    <row r="762" spans="1:38" ht="30" customHeight="1">
      <c r="A762" s="98" t="s">
        <v>710</v>
      </c>
      <c r="B762" s="98" t="s">
        <v>710</v>
      </c>
      <c r="C762" s="98" t="s">
        <v>711</v>
      </c>
      <c r="D762" s="98" t="s">
        <v>713</v>
      </c>
      <c r="E762" s="98" t="s">
        <v>1680</v>
      </c>
      <c r="G762" s="98" t="s">
        <v>185</v>
      </c>
      <c r="H762" s="98" t="s">
        <v>36</v>
      </c>
      <c r="J762" s="98" t="s">
        <v>36</v>
      </c>
      <c r="M762" s="100">
        <v>1</v>
      </c>
      <c r="N762" s="74">
        <f t="shared" si="23"/>
        <v>1</v>
      </c>
      <c r="O762" s="109"/>
      <c r="Q762" s="100">
        <f>IF(P762="",1,(VLOOKUP(P762,LOOKUP!$A$16:$B$21,2,FALSE)))</f>
        <v>1</v>
      </c>
      <c r="R762" s="74">
        <f t="shared" si="24"/>
        <v>1</v>
      </c>
      <c r="S762" s="108"/>
      <c r="U762" s="108">
        <v>2.9</v>
      </c>
      <c r="V762" s="108">
        <v>2.9</v>
      </c>
      <c r="W762" s="108">
        <v>1.75</v>
      </c>
      <c r="X762" s="102">
        <v>7.55</v>
      </c>
      <c r="Y762" s="108"/>
      <c r="Z762" s="108"/>
      <c r="AC762" s="109"/>
      <c r="AE762" s="108"/>
      <c r="AF762" s="108"/>
      <c r="AH762" s="106"/>
      <c r="AI762" s="110" t="s">
        <v>218</v>
      </c>
    </row>
    <row r="763" spans="1:38" ht="30" customHeight="1">
      <c r="A763" s="98" t="s">
        <v>710</v>
      </c>
      <c r="B763" s="98" t="s">
        <v>710</v>
      </c>
      <c r="C763" s="98" t="s">
        <v>711</v>
      </c>
      <c r="D763" s="98" t="s">
        <v>714</v>
      </c>
      <c r="E763" s="98" t="s">
        <v>1681</v>
      </c>
      <c r="G763" s="98" t="s">
        <v>185</v>
      </c>
      <c r="H763" s="98" t="s">
        <v>36</v>
      </c>
      <c r="J763" s="98" t="s">
        <v>36</v>
      </c>
      <c r="M763" s="100">
        <v>1</v>
      </c>
      <c r="N763" s="74">
        <f t="shared" si="23"/>
        <v>1</v>
      </c>
      <c r="O763" s="109"/>
      <c r="Q763" s="100">
        <f>IF(P763="",1,(VLOOKUP(P763,LOOKUP!$A$16:$B$21,2,FALSE)))</f>
        <v>1</v>
      </c>
      <c r="R763" s="74">
        <f t="shared" si="24"/>
        <v>1</v>
      </c>
      <c r="S763" s="108"/>
      <c r="U763" s="108">
        <v>2.42</v>
      </c>
      <c r="V763" s="108">
        <v>1.7</v>
      </c>
      <c r="W763" s="108">
        <v>1.7</v>
      </c>
      <c r="X763" s="102">
        <v>5.82</v>
      </c>
      <c r="Y763" s="108"/>
      <c r="Z763" s="108"/>
      <c r="AC763" s="109"/>
      <c r="AE763" s="108"/>
      <c r="AF763" s="108"/>
      <c r="AH763" s="106"/>
      <c r="AI763" s="110" t="s">
        <v>218</v>
      </c>
    </row>
    <row r="764" spans="1:38" ht="30" customHeight="1">
      <c r="A764" s="98" t="s">
        <v>710</v>
      </c>
      <c r="B764" s="98" t="s">
        <v>710</v>
      </c>
      <c r="C764" s="98" t="s">
        <v>715</v>
      </c>
      <c r="D764" s="98" t="s">
        <v>712</v>
      </c>
      <c r="E764" s="98" t="s">
        <v>1682</v>
      </c>
      <c r="G764" s="98" t="s">
        <v>176</v>
      </c>
      <c r="H764" s="98" t="s">
        <v>36</v>
      </c>
      <c r="J764" s="98" t="s">
        <v>36</v>
      </c>
      <c r="M764" s="100">
        <v>1</v>
      </c>
      <c r="N764" s="74">
        <f t="shared" si="23"/>
        <v>1</v>
      </c>
      <c r="O764" s="109"/>
      <c r="Q764" s="100">
        <f>IF(P764="",1,(VLOOKUP(P764,LOOKUP!$A$16:$B$21,2,FALSE)))</f>
        <v>1</v>
      </c>
      <c r="R764" s="74">
        <f t="shared" si="24"/>
        <v>1</v>
      </c>
      <c r="S764" s="108"/>
      <c r="U764" s="108">
        <v>0.98</v>
      </c>
      <c r="V764" s="108">
        <v>0.82</v>
      </c>
      <c r="W764" s="108">
        <v>0.35</v>
      </c>
      <c r="X764" s="102">
        <v>2.15</v>
      </c>
      <c r="Y764" s="108"/>
      <c r="Z764" s="108"/>
      <c r="AC764" s="109"/>
      <c r="AE764" s="108"/>
      <c r="AF764" s="108"/>
      <c r="AH764" s="106"/>
      <c r="AI764" s="110" t="s">
        <v>218</v>
      </c>
    </row>
    <row r="765" spans="1:38" ht="30" customHeight="1">
      <c r="A765" s="98" t="s">
        <v>710</v>
      </c>
      <c r="B765" s="98" t="s">
        <v>710</v>
      </c>
      <c r="C765" s="98" t="s">
        <v>715</v>
      </c>
      <c r="D765" s="98" t="s">
        <v>714</v>
      </c>
      <c r="E765" s="98" t="s">
        <v>1683</v>
      </c>
      <c r="G765" s="98" t="s">
        <v>176</v>
      </c>
      <c r="H765" s="98" t="s">
        <v>36</v>
      </c>
      <c r="J765" s="98" t="s">
        <v>36</v>
      </c>
      <c r="M765" s="100">
        <v>1</v>
      </c>
      <c r="N765" s="74">
        <f t="shared" si="23"/>
        <v>1</v>
      </c>
      <c r="O765" s="109"/>
      <c r="Q765" s="100">
        <f>IF(P765="",1,(VLOOKUP(P765,LOOKUP!$A$16:$B$21,2,FALSE)))</f>
        <v>1</v>
      </c>
      <c r="R765" s="74">
        <f t="shared" si="24"/>
        <v>1</v>
      </c>
      <c r="S765" s="108"/>
      <c r="U765" s="108">
        <v>0.3695</v>
      </c>
      <c r="V765" s="108">
        <v>0.33500000000000002</v>
      </c>
      <c r="W765" s="108">
        <v>0.34</v>
      </c>
      <c r="X765" s="102">
        <v>1.0445</v>
      </c>
      <c r="Y765" s="108"/>
      <c r="Z765" s="108"/>
      <c r="AC765" s="109"/>
      <c r="AE765" s="108"/>
      <c r="AF765" s="108"/>
      <c r="AH765" s="106"/>
      <c r="AI765" s="110" t="s">
        <v>218</v>
      </c>
    </row>
    <row r="766" spans="1:38" ht="30" customHeight="1">
      <c r="A766" s="98" t="s">
        <v>710</v>
      </c>
      <c r="B766" s="98" t="s">
        <v>710</v>
      </c>
      <c r="C766" s="98" t="s">
        <v>716</v>
      </c>
      <c r="D766" s="98" t="s">
        <v>712</v>
      </c>
      <c r="E766" s="98" t="s">
        <v>1684</v>
      </c>
      <c r="G766" s="98" t="s">
        <v>218</v>
      </c>
      <c r="M766" s="100">
        <v>1</v>
      </c>
      <c r="N766" s="74">
        <f t="shared" si="23"/>
        <v>1</v>
      </c>
      <c r="O766" s="109"/>
      <c r="Q766" s="100">
        <f>IF(P766="",1,(VLOOKUP(P766,LOOKUP!$A$16:$B$21,2,FALSE)))</f>
        <v>1</v>
      </c>
      <c r="R766" s="74">
        <f t="shared" si="24"/>
        <v>1</v>
      </c>
      <c r="S766" s="108"/>
      <c r="U766" s="108">
        <v>1.6</v>
      </c>
      <c r="V766" s="108">
        <v>1.75</v>
      </c>
      <c r="W766" s="108">
        <v>1.55</v>
      </c>
      <c r="X766" s="102">
        <v>4.9000000000000004</v>
      </c>
      <c r="Y766" s="108"/>
      <c r="Z766" s="108"/>
      <c r="AC766" s="109"/>
      <c r="AE766" s="108"/>
      <c r="AF766" s="108"/>
      <c r="AG766" s="98" t="s">
        <v>877</v>
      </c>
      <c r="AH766" s="106"/>
      <c r="AI766" s="110" t="s">
        <v>218</v>
      </c>
      <c r="AL766" s="98" t="s">
        <v>878</v>
      </c>
    </row>
    <row r="767" spans="1:38" ht="30" customHeight="1">
      <c r="A767" s="98" t="s">
        <v>710</v>
      </c>
      <c r="B767" s="98" t="s">
        <v>710</v>
      </c>
      <c r="C767" s="98" t="s">
        <v>716</v>
      </c>
      <c r="D767" s="98" t="s">
        <v>713</v>
      </c>
      <c r="E767" s="98" t="s">
        <v>1685</v>
      </c>
      <c r="G767" s="98" t="s">
        <v>218</v>
      </c>
      <c r="M767" s="100">
        <v>1</v>
      </c>
      <c r="N767" s="74">
        <f t="shared" si="23"/>
        <v>1</v>
      </c>
      <c r="O767" s="109"/>
      <c r="Q767" s="100">
        <f>IF(P767="",1,(VLOOKUP(P767,LOOKUP!$A$16:$B$21,2,FALSE)))</f>
        <v>1</v>
      </c>
      <c r="R767" s="74">
        <f t="shared" si="24"/>
        <v>1</v>
      </c>
      <c r="S767" s="108"/>
      <c r="U767" s="108">
        <v>1.5</v>
      </c>
      <c r="V767" s="108">
        <v>4</v>
      </c>
      <c r="W767" s="108"/>
      <c r="X767" s="114">
        <v>5.5</v>
      </c>
      <c r="Y767" s="108"/>
      <c r="Z767" s="108"/>
      <c r="AC767" s="109"/>
      <c r="AE767" s="108"/>
      <c r="AF767" s="108"/>
      <c r="AG767" s="98" t="s">
        <v>879</v>
      </c>
      <c r="AH767" s="106"/>
      <c r="AI767" s="110" t="s">
        <v>218</v>
      </c>
    </row>
    <row r="768" spans="1:38" ht="30" customHeight="1">
      <c r="A768" s="98" t="s">
        <v>710</v>
      </c>
      <c r="B768" s="98" t="s">
        <v>710</v>
      </c>
      <c r="C768" s="98" t="s">
        <v>716</v>
      </c>
      <c r="D768" s="98" t="s">
        <v>713</v>
      </c>
      <c r="E768" s="98" t="s">
        <v>1686</v>
      </c>
      <c r="G768" s="98" t="s">
        <v>35</v>
      </c>
      <c r="M768" s="100">
        <v>1</v>
      </c>
      <c r="N768" s="74">
        <f t="shared" si="23"/>
        <v>1</v>
      </c>
      <c r="O768" s="109"/>
      <c r="Q768" s="100">
        <f>IF(P768="",1,(VLOOKUP(P768,LOOKUP!$A$16:$B$21,2,FALSE)))</f>
        <v>1</v>
      </c>
      <c r="R768" s="74">
        <f t="shared" si="24"/>
        <v>1</v>
      </c>
      <c r="S768" s="108"/>
      <c r="U768" s="108"/>
      <c r="V768" s="108">
        <v>0.4</v>
      </c>
      <c r="W768" s="108">
        <v>1.6</v>
      </c>
      <c r="X768" s="108">
        <v>2</v>
      </c>
      <c r="Y768" s="108"/>
      <c r="Z768" s="108"/>
      <c r="AC768" s="109"/>
      <c r="AE768" s="108"/>
      <c r="AF768" s="108"/>
      <c r="AG768" s="98" t="s">
        <v>880</v>
      </c>
      <c r="AH768" s="106"/>
      <c r="AI768" s="110"/>
    </row>
    <row r="769" spans="1:38" ht="30" customHeight="1">
      <c r="A769" s="98" t="s">
        <v>710</v>
      </c>
      <c r="B769" s="98" t="s">
        <v>710</v>
      </c>
      <c r="C769" s="98" t="s">
        <v>716</v>
      </c>
      <c r="D769" s="98" t="s">
        <v>714</v>
      </c>
      <c r="E769" s="98" t="s">
        <v>1687</v>
      </c>
      <c r="G769" s="98" t="s">
        <v>218</v>
      </c>
      <c r="M769" s="100">
        <v>1</v>
      </c>
      <c r="N769" s="74">
        <f t="shared" si="23"/>
        <v>1</v>
      </c>
      <c r="O769" s="109"/>
      <c r="Q769" s="100">
        <f>IF(P769="",1,(VLOOKUP(P769,LOOKUP!$A$16:$B$21,2,FALSE)))</f>
        <v>1</v>
      </c>
      <c r="R769" s="74">
        <f t="shared" si="24"/>
        <v>1</v>
      </c>
      <c r="S769" s="108"/>
      <c r="U769" s="108">
        <v>2.6</v>
      </c>
      <c r="V769" s="108">
        <v>2.6</v>
      </c>
      <c r="W769" s="108">
        <v>2.6</v>
      </c>
      <c r="X769" s="102">
        <v>7.8000000000000007</v>
      </c>
      <c r="Y769" s="108"/>
      <c r="Z769" s="108"/>
      <c r="AC769" s="109"/>
      <c r="AE769" s="108"/>
      <c r="AF769" s="108"/>
      <c r="AG769" s="98" t="s">
        <v>877</v>
      </c>
      <c r="AH769" s="106"/>
      <c r="AI769" s="110" t="s">
        <v>218</v>
      </c>
      <c r="AL769" s="98" t="s">
        <v>881</v>
      </c>
    </row>
    <row r="770" spans="1:38" ht="30" customHeight="1">
      <c r="A770" s="98" t="s">
        <v>710</v>
      </c>
      <c r="B770" s="98" t="s">
        <v>710</v>
      </c>
      <c r="C770" s="98" t="s">
        <v>717</v>
      </c>
      <c r="D770" s="98" t="s">
        <v>712</v>
      </c>
      <c r="E770" s="98" t="s">
        <v>1688</v>
      </c>
      <c r="G770" s="98" t="s">
        <v>176</v>
      </c>
      <c r="H770" s="98" t="s">
        <v>36</v>
      </c>
      <c r="J770" s="98" t="s">
        <v>36</v>
      </c>
      <c r="L770" s="98" t="s">
        <v>38</v>
      </c>
      <c r="M770" s="100">
        <v>4</v>
      </c>
      <c r="N770" s="74">
        <f t="shared" si="23"/>
        <v>4</v>
      </c>
      <c r="O770" s="109"/>
      <c r="Q770" s="100">
        <f>IF(P770="",1,(VLOOKUP(P770,LOOKUP!$A$16:$B$21,2,FALSE)))</f>
        <v>1</v>
      </c>
      <c r="R770" s="74">
        <f t="shared" si="24"/>
        <v>1</v>
      </c>
      <c r="S770" s="108"/>
      <c r="U770" s="108">
        <v>1.022</v>
      </c>
      <c r="V770" s="108">
        <v>0.7</v>
      </c>
      <c r="W770" s="108">
        <v>0.7</v>
      </c>
      <c r="X770" s="102">
        <v>2.4219999999999997</v>
      </c>
      <c r="Y770" s="108"/>
      <c r="Z770" s="108"/>
      <c r="AC770" s="109"/>
      <c r="AE770" s="108"/>
      <c r="AF770" s="108"/>
      <c r="AG770" s="98" t="s">
        <v>882</v>
      </c>
      <c r="AH770" s="106"/>
      <c r="AI770" s="110" t="s">
        <v>883</v>
      </c>
      <c r="AK770" s="98" t="s">
        <v>884</v>
      </c>
    </row>
    <row r="771" spans="1:38" ht="30" customHeight="1">
      <c r="A771" s="98" t="s">
        <v>710</v>
      </c>
      <c r="B771" s="98" t="s">
        <v>710</v>
      </c>
      <c r="C771" s="98" t="s">
        <v>717</v>
      </c>
      <c r="D771" s="98" t="s">
        <v>713</v>
      </c>
      <c r="E771" s="98" t="s">
        <v>1689</v>
      </c>
      <c r="G771" s="98" t="s">
        <v>176</v>
      </c>
      <c r="H771" s="98" t="s">
        <v>36</v>
      </c>
      <c r="J771" s="98" t="s">
        <v>36</v>
      </c>
      <c r="L771" s="98" t="s">
        <v>38</v>
      </c>
      <c r="M771" s="100">
        <v>4</v>
      </c>
      <c r="N771" s="74">
        <f t="shared" ref="N771:N834" si="25">M771</f>
        <v>4</v>
      </c>
      <c r="O771" s="109"/>
      <c r="Q771" s="100">
        <f>IF(P771="",1,(VLOOKUP(P771,LOOKUP!$A$16:$B$21,2,FALSE)))</f>
        <v>1</v>
      </c>
      <c r="R771" s="74">
        <f t="shared" si="24"/>
        <v>1</v>
      </c>
      <c r="S771" s="108"/>
      <c r="U771" s="108">
        <v>0.33</v>
      </c>
      <c r="V771" s="108"/>
      <c r="W771" s="108"/>
      <c r="X771" s="108">
        <v>0.33</v>
      </c>
      <c r="Y771" s="108"/>
      <c r="Z771" s="108"/>
      <c r="AC771" s="109"/>
      <c r="AE771" s="108"/>
      <c r="AF771" s="108"/>
      <c r="AG771" s="98" t="s">
        <v>879</v>
      </c>
      <c r="AH771" s="106"/>
      <c r="AI771" s="110" t="s">
        <v>885</v>
      </c>
      <c r="AK771" s="98" t="s">
        <v>884</v>
      </c>
    </row>
    <row r="772" spans="1:38" ht="30" customHeight="1">
      <c r="A772" s="98" t="s">
        <v>710</v>
      </c>
      <c r="B772" s="98" t="s">
        <v>710</v>
      </c>
      <c r="C772" s="98" t="s">
        <v>717</v>
      </c>
      <c r="D772" s="98" t="s">
        <v>714</v>
      </c>
      <c r="G772" s="98" t="s">
        <v>176</v>
      </c>
      <c r="M772" s="100">
        <v>1</v>
      </c>
      <c r="N772" s="74">
        <f t="shared" si="25"/>
        <v>1</v>
      </c>
      <c r="O772" s="109"/>
      <c r="Q772" s="100">
        <f>IF(P772="",1,(VLOOKUP(P772,LOOKUP!$A$16:$B$21,2,FALSE)))</f>
        <v>1</v>
      </c>
      <c r="R772" s="74">
        <f t="shared" si="24"/>
        <v>1</v>
      </c>
      <c r="S772" s="108"/>
      <c r="U772" s="108">
        <v>0.4</v>
      </c>
      <c r="V772" s="108">
        <v>0.4</v>
      </c>
      <c r="W772" s="108">
        <v>0.4</v>
      </c>
      <c r="X772" s="102">
        <v>1.2000000000000002</v>
      </c>
      <c r="Y772" s="108"/>
      <c r="Z772" s="108"/>
      <c r="AC772" s="109"/>
      <c r="AE772" s="108"/>
      <c r="AF772" s="108"/>
      <c r="AH772" s="106"/>
      <c r="AI772" s="110" t="s">
        <v>218</v>
      </c>
    </row>
    <row r="773" spans="1:38" ht="30" customHeight="1">
      <c r="A773" s="98" t="s">
        <v>710</v>
      </c>
      <c r="B773" s="98" t="s">
        <v>710</v>
      </c>
      <c r="C773" s="98" t="s">
        <v>718</v>
      </c>
      <c r="D773" s="98" t="s">
        <v>712</v>
      </c>
      <c r="E773" s="98" t="s">
        <v>1690</v>
      </c>
      <c r="G773" s="98" t="s">
        <v>171</v>
      </c>
      <c r="M773" s="100">
        <v>1</v>
      </c>
      <c r="N773" s="74">
        <f t="shared" si="25"/>
        <v>1</v>
      </c>
      <c r="O773" s="109"/>
      <c r="Q773" s="100">
        <f>IF(P773="",1,(VLOOKUP(P773,LOOKUP!$A$16:$B$21,2,FALSE)))</f>
        <v>1</v>
      </c>
      <c r="R773" s="74">
        <f t="shared" si="24"/>
        <v>1</v>
      </c>
      <c r="S773" s="108"/>
      <c r="U773" s="108">
        <v>0.77500000000000002</v>
      </c>
      <c r="V773" s="108">
        <v>0.5</v>
      </c>
      <c r="W773" s="108">
        <v>0.5</v>
      </c>
      <c r="X773" s="102">
        <v>1.7749999999999999</v>
      </c>
      <c r="Y773" s="108"/>
      <c r="Z773" s="108"/>
      <c r="AC773" s="109"/>
      <c r="AE773" s="108"/>
      <c r="AF773" s="108"/>
      <c r="AG773" s="98" t="s">
        <v>879</v>
      </c>
      <c r="AH773" s="106"/>
      <c r="AI773" s="110" t="s">
        <v>218</v>
      </c>
    </row>
    <row r="774" spans="1:38" ht="30" customHeight="1">
      <c r="A774" s="98" t="s">
        <v>710</v>
      </c>
      <c r="B774" s="98" t="s">
        <v>710</v>
      </c>
      <c r="C774" s="98" t="s">
        <v>718</v>
      </c>
      <c r="D774" s="98" t="s">
        <v>714</v>
      </c>
      <c r="E774" s="98" t="s">
        <v>1691</v>
      </c>
      <c r="G774" s="98" t="s">
        <v>171</v>
      </c>
      <c r="M774" s="100">
        <v>1</v>
      </c>
      <c r="N774" s="74">
        <f t="shared" si="25"/>
        <v>1</v>
      </c>
      <c r="O774" s="109"/>
      <c r="Q774" s="100">
        <f>IF(P774="",1,(VLOOKUP(P774,LOOKUP!$A$16:$B$21,2,FALSE)))</f>
        <v>1</v>
      </c>
      <c r="R774" s="74">
        <f t="shared" ref="R774:R826" si="26">Q774</f>
        <v>1</v>
      </c>
      <c r="S774" s="108"/>
      <c r="U774" s="108">
        <v>0.93899999999999995</v>
      </c>
      <c r="V774" s="108">
        <v>0.98599999999999999</v>
      </c>
      <c r="W774" s="108">
        <v>1.036</v>
      </c>
      <c r="X774" s="102">
        <v>2.9609999999999999</v>
      </c>
      <c r="Y774" s="108"/>
      <c r="Z774" s="108"/>
      <c r="AC774" s="109"/>
      <c r="AE774" s="108"/>
      <c r="AF774" s="108"/>
      <c r="AG774" s="98" t="s">
        <v>886</v>
      </c>
      <c r="AH774" s="106"/>
      <c r="AI774" s="110" t="s">
        <v>218</v>
      </c>
    </row>
    <row r="775" spans="1:38" ht="30" customHeight="1">
      <c r="A775" s="98" t="s">
        <v>710</v>
      </c>
      <c r="B775" s="98" t="s">
        <v>710</v>
      </c>
      <c r="C775" s="98" t="s">
        <v>513</v>
      </c>
      <c r="D775" s="98" t="s">
        <v>712</v>
      </c>
      <c r="E775" s="98" t="s">
        <v>1692</v>
      </c>
      <c r="G775" s="98" t="s">
        <v>35</v>
      </c>
      <c r="M775" s="100">
        <v>1</v>
      </c>
      <c r="N775" s="74">
        <f t="shared" si="25"/>
        <v>1</v>
      </c>
      <c r="O775" s="109"/>
      <c r="Q775" s="100">
        <f>IF(P775="",1,(VLOOKUP(P775,LOOKUP!$A$16:$B$21,2,FALSE)))</f>
        <v>1</v>
      </c>
      <c r="R775" s="74">
        <f t="shared" si="26"/>
        <v>1</v>
      </c>
      <c r="S775" s="108"/>
      <c r="U775" s="108" t="s">
        <v>887</v>
      </c>
      <c r="V775" s="108">
        <v>0.3</v>
      </c>
      <c r="W775" s="108">
        <v>0.35</v>
      </c>
      <c r="X775" s="102">
        <v>0.64999999999999991</v>
      </c>
      <c r="Y775" s="108"/>
      <c r="Z775" s="108"/>
      <c r="AA775" s="98" t="s">
        <v>888</v>
      </c>
      <c r="AC775" s="109"/>
      <c r="AE775" s="108"/>
      <c r="AF775" s="108"/>
      <c r="AG775" s="98" t="s">
        <v>889</v>
      </c>
      <c r="AH775" s="106"/>
      <c r="AI775" s="110" t="s">
        <v>218</v>
      </c>
    </row>
    <row r="776" spans="1:38" ht="30" customHeight="1">
      <c r="A776" s="98" t="s">
        <v>710</v>
      </c>
      <c r="B776" s="98" t="s">
        <v>710</v>
      </c>
      <c r="C776" s="98" t="s">
        <v>513</v>
      </c>
      <c r="D776" s="98" t="s">
        <v>714</v>
      </c>
      <c r="E776" s="98" t="s">
        <v>1693</v>
      </c>
      <c r="G776" s="98" t="s">
        <v>35</v>
      </c>
      <c r="M776" s="100">
        <v>1</v>
      </c>
      <c r="N776" s="74">
        <f t="shared" si="25"/>
        <v>1</v>
      </c>
      <c r="O776" s="109"/>
      <c r="Q776" s="100">
        <f>IF(P776="",1,(VLOOKUP(P776,LOOKUP!$A$16:$B$21,2,FALSE)))</f>
        <v>1</v>
      </c>
      <c r="R776" s="74">
        <f t="shared" si="26"/>
        <v>1</v>
      </c>
      <c r="S776" s="108"/>
      <c r="U776" s="108" t="s">
        <v>890</v>
      </c>
      <c r="V776" s="108">
        <v>0.45</v>
      </c>
      <c r="W776" s="108">
        <v>0.5</v>
      </c>
      <c r="X776" s="102">
        <v>0.95</v>
      </c>
      <c r="Y776" s="108"/>
      <c r="Z776" s="108"/>
      <c r="AC776" s="109"/>
      <c r="AE776" s="108"/>
      <c r="AF776" s="108"/>
      <c r="AG776" s="98" t="s">
        <v>891</v>
      </c>
      <c r="AH776" s="106"/>
      <c r="AI776" s="110" t="s">
        <v>218</v>
      </c>
    </row>
    <row r="777" spans="1:38" ht="30" customHeight="1">
      <c r="A777" s="98" t="s">
        <v>710</v>
      </c>
      <c r="B777" s="98" t="s">
        <v>710</v>
      </c>
      <c r="C777" s="98" t="s">
        <v>719</v>
      </c>
      <c r="D777" s="98" t="s">
        <v>712</v>
      </c>
      <c r="E777" s="98" t="s">
        <v>1694</v>
      </c>
      <c r="G777" s="98" t="s">
        <v>173</v>
      </c>
      <c r="M777" s="100">
        <v>1</v>
      </c>
      <c r="N777" s="74">
        <f t="shared" si="25"/>
        <v>1</v>
      </c>
      <c r="O777" s="109"/>
      <c r="Q777" s="100">
        <f>IF(P777="",1,(VLOOKUP(P777,LOOKUP!$A$16:$B$21,2,FALSE)))</f>
        <v>1</v>
      </c>
      <c r="R777" s="74">
        <f t="shared" si="26"/>
        <v>1</v>
      </c>
      <c r="S777" s="108"/>
      <c r="U777" s="108">
        <v>0.16</v>
      </c>
      <c r="V777" s="108">
        <v>0.16</v>
      </c>
      <c r="W777" s="108">
        <v>0.16</v>
      </c>
      <c r="X777" s="102">
        <v>0.48</v>
      </c>
      <c r="Y777" s="108"/>
      <c r="Z777" s="108"/>
      <c r="AC777" s="109"/>
      <c r="AE777" s="108"/>
      <c r="AF777" s="108"/>
      <c r="AG777" s="98" t="s">
        <v>214</v>
      </c>
      <c r="AH777" s="106"/>
      <c r="AI777" s="110" t="s">
        <v>218</v>
      </c>
    </row>
    <row r="778" spans="1:38" ht="30" customHeight="1">
      <c r="A778" s="98" t="s">
        <v>710</v>
      </c>
      <c r="B778" s="98" t="s">
        <v>710</v>
      </c>
      <c r="C778" s="98" t="s">
        <v>719</v>
      </c>
      <c r="D778" s="98" t="s">
        <v>714</v>
      </c>
      <c r="E778" s="98" t="s">
        <v>1695</v>
      </c>
      <c r="G778" s="98" t="s">
        <v>173</v>
      </c>
      <c r="M778" s="100">
        <v>1</v>
      </c>
      <c r="N778" s="74">
        <f t="shared" si="25"/>
        <v>1</v>
      </c>
      <c r="O778" s="109"/>
      <c r="Q778" s="100">
        <f>IF(P778="",1,(VLOOKUP(P778,LOOKUP!$A$16:$B$21,2,FALSE)))</f>
        <v>1</v>
      </c>
      <c r="R778" s="74">
        <f t="shared" si="26"/>
        <v>1</v>
      </c>
      <c r="S778" s="108"/>
      <c r="U778" s="108">
        <v>0.49</v>
      </c>
      <c r="V778" s="108">
        <v>0.49</v>
      </c>
      <c r="W778" s="108">
        <v>0.49</v>
      </c>
      <c r="X778" s="102">
        <v>1.47</v>
      </c>
      <c r="Y778" s="108"/>
      <c r="Z778" s="108"/>
      <c r="AC778" s="109"/>
      <c r="AE778" s="108"/>
      <c r="AF778" s="108"/>
      <c r="AG778" s="98" t="s">
        <v>214</v>
      </c>
      <c r="AH778" s="106"/>
      <c r="AI778" s="110" t="s">
        <v>218</v>
      </c>
    </row>
    <row r="779" spans="1:38" ht="30" customHeight="1">
      <c r="A779" s="98" t="s">
        <v>710</v>
      </c>
      <c r="B779" s="98" t="s">
        <v>710</v>
      </c>
      <c r="C779" s="98" t="s">
        <v>720</v>
      </c>
      <c r="D779" s="98" t="s">
        <v>712</v>
      </c>
      <c r="E779" s="98" t="s">
        <v>1696</v>
      </c>
      <c r="G779" s="98" t="s">
        <v>171</v>
      </c>
      <c r="H779" s="98" t="s">
        <v>36</v>
      </c>
      <c r="J779" s="98" t="s">
        <v>36</v>
      </c>
      <c r="K779" s="107">
        <v>41275</v>
      </c>
      <c r="L779" s="107" t="s">
        <v>177</v>
      </c>
      <c r="M779" s="100">
        <v>3</v>
      </c>
      <c r="N779" s="74">
        <f t="shared" si="25"/>
        <v>3</v>
      </c>
      <c r="O779" s="107">
        <v>42004</v>
      </c>
      <c r="P779" s="98" t="s">
        <v>48</v>
      </c>
      <c r="Q779" s="100">
        <f>IF(P779="",1,(VLOOKUP(P779,LOOKUP!$A$16:$B$21,2,FALSE)))</f>
        <v>4</v>
      </c>
      <c r="R779" s="74">
        <f t="shared" si="26"/>
        <v>4</v>
      </c>
      <c r="S779" s="108"/>
      <c r="U779" s="108">
        <v>0.2</v>
      </c>
      <c r="V779" s="108">
        <v>0.05</v>
      </c>
      <c r="W779" s="108"/>
      <c r="X779" s="108">
        <v>0.05</v>
      </c>
      <c r="Y779" s="108"/>
      <c r="Z779" s="108"/>
      <c r="AA779" s="98" t="s">
        <v>87</v>
      </c>
      <c r="AB779" s="98" t="s">
        <v>892</v>
      </c>
      <c r="AC779" s="109">
        <v>41275</v>
      </c>
      <c r="AE779" s="108"/>
      <c r="AF779" s="108"/>
      <c r="AG779" s="98" t="s">
        <v>893</v>
      </c>
      <c r="AH779" s="106"/>
      <c r="AI779" s="110" t="s">
        <v>863</v>
      </c>
      <c r="AJ779" s="98" t="s">
        <v>894</v>
      </c>
      <c r="AK779" s="98" t="s">
        <v>895</v>
      </c>
    </row>
    <row r="780" spans="1:38" ht="30" customHeight="1">
      <c r="A780" s="98" t="s">
        <v>710</v>
      </c>
      <c r="B780" s="98" t="s">
        <v>710</v>
      </c>
      <c r="C780" s="98" t="s">
        <v>720</v>
      </c>
      <c r="D780" s="98" t="s">
        <v>712</v>
      </c>
      <c r="E780" s="98" t="s">
        <v>1697</v>
      </c>
      <c r="F780" s="98" t="s">
        <v>826</v>
      </c>
      <c r="G780" s="98" t="s">
        <v>171</v>
      </c>
      <c r="H780" s="98" t="s">
        <v>36</v>
      </c>
      <c r="J780" s="98" t="s">
        <v>36</v>
      </c>
      <c r="K780" s="107">
        <v>41275</v>
      </c>
      <c r="L780" s="107" t="s">
        <v>177</v>
      </c>
      <c r="M780" s="100">
        <v>3</v>
      </c>
      <c r="N780" s="74">
        <f t="shared" si="25"/>
        <v>3</v>
      </c>
      <c r="O780" s="107">
        <v>42004</v>
      </c>
      <c r="P780" s="98" t="s">
        <v>48</v>
      </c>
      <c r="Q780" s="100">
        <f>IF(P780="",1,(VLOOKUP(P780,LOOKUP!$A$16:$B$21,2,FALSE)))</f>
        <v>4</v>
      </c>
      <c r="R780" s="74">
        <f t="shared" si="26"/>
        <v>4</v>
      </c>
      <c r="S780" s="108"/>
      <c r="U780" s="108">
        <v>0.125</v>
      </c>
      <c r="V780" s="108">
        <v>2.5000000000000001E-2</v>
      </c>
      <c r="W780" s="108"/>
      <c r="X780" s="108">
        <v>2.5000000000000001E-2</v>
      </c>
      <c r="Y780" s="108"/>
      <c r="Z780" s="108"/>
      <c r="AA780" s="98" t="s">
        <v>87</v>
      </c>
      <c r="AB780" s="98" t="s">
        <v>892</v>
      </c>
      <c r="AC780" s="109">
        <v>41275</v>
      </c>
      <c r="AE780" s="108"/>
      <c r="AF780" s="108"/>
      <c r="AG780" s="98" t="s">
        <v>893</v>
      </c>
      <c r="AH780" s="106"/>
      <c r="AI780" s="110" t="s">
        <v>863</v>
      </c>
      <c r="AJ780" s="98" t="s">
        <v>894</v>
      </c>
      <c r="AK780" s="98" t="s">
        <v>895</v>
      </c>
    </row>
    <row r="781" spans="1:38" ht="30" customHeight="1">
      <c r="A781" s="98" t="s">
        <v>710</v>
      </c>
      <c r="B781" s="98" t="s">
        <v>710</v>
      </c>
      <c r="C781" s="98" t="s">
        <v>720</v>
      </c>
      <c r="D781" s="98" t="s">
        <v>713</v>
      </c>
      <c r="E781" s="98" t="s">
        <v>1698</v>
      </c>
      <c r="G781" s="98" t="s">
        <v>171</v>
      </c>
      <c r="H781" s="98" t="s">
        <v>36</v>
      </c>
      <c r="J781" s="98" t="s">
        <v>36</v>
      </c>
      <c r="K781" s="107">
        <v>41275</v>
      </c>
      <c r="L781" s="107" t="s">
        <v>38</v>
      </c>
      <c r="M781" s="100">
        <v>4</v>
      </c>
      <c r="N781" s="74">
        <f t="shared" si="25"/>
        <v>4</v>
      </c>
      <c r="O781" s="107">
        <v>42369</v>
      </c>
      <c r="P781" s="98" t="s">
        <v>48</v>
      </c>
      <c r="Q781" s="100">
        <f>IF(P781="",1,(VLOOKUP(P781,LOOKUP!$A$16:$B$21,2,FALSE)))</f>
        <v>4</v>
      </c>
      <c r="R781" s="74">
        <f t="shared" si="26"/>
        <v>4</v>
      </c>
      <c r="S781" s="108"/>
      <c r="U781" s="108">
        <v>4.5</v>
      </c>
      <c r="V781" s="108">
        <v>3</v>
      </c>
      <c r="W781" s="108"/>
      <c r="X781" s="114">
        <v>7.5</v>
      </c>
      <c r="Y781" s="108"/>
      <c r="Z781" s="108"/>
      <c r="AA781" s="98" t="s">
        <v>896</v>
      </c>
      <c r="AB781" s="98" t="s">
        <v>897</v>
      </c>
      <c r="AC781" s="109">
        <v>41066</v>
      </c>
      <c r="AD781" s="102">
        <v>0.5</v>
      </c>
      <c r="AE781" s="108"/>
      <c r="AF781" s="108"/>
      <c r="AG781" s="98" t="s">
        <v>898</v>
      </c>
      <c r="AH781" s="106"/>
      <c r="AI781" s="110" t="s">
        <v>863</v>
      </c>
      <c r="AJ781" s="98" t="s">
        <v>894</v>
      </c>
      <c r="AK781" s="98" t="s">
        <v>895</v>
      </c>
    </row>
    <row r="782" spans="1:38" ht="30" customHeight="1">
      <c r="A782" s="98" t="s">
        <v>710</v>
      </c>
      <c r="B782" s="98" t="s">
        <v>710</v>
      </c>
      <c r="C782" s="98" t="s">
        <v>721</v>
      </c>
      <c r="D782" s="98" t="s">
        <v>712</v>
      </c>
      <c r="G782" s="98" t="s">
        <v>197</v>
      </c>
      <c r="M782" s="100">
        <v>1</v>
      </c>
      <c r="N782" s="74">
        <f t="shared" si="25"/>
        <v>1</v>
      </c>
      <c r="O782" s="109"/>
      <c r="Q782" s="100">
        <f>IF(P782="",1,(VLOOKUP(P782,LOOKUP!$A$16:$B$21,2,FALSE)))</f>
        <v>1</v>
      </c>
      <c r="R782" s="74">
        <f t="shared" si="26"/>
        <v>1</v>
      </c>
      <c r="S782" s="108"/>
      <c r="U782" s="108">
        <v>0.7</v>
      </c>
      <c r="V782" s="108">
        <v>0.7</v>
      </c>
      <c r="W782" s="108"/>
      <c r="X782" s="114">
        <v>1.4</v>
      </c>
      <c r="Y782" s="108"/>
      <c r="Z782" s="108"/>
      <c r="AC782" s="109"/>
      <c r="AE782" s="108"/>
      <c r="AF782" s="108"/>
      <c r="AH782" s="106"/>
      <c r="AI782" s="110" t="s">
        <v>218</v>
      </c>
    </row>
    <row r="783" spans="1:38" ht="30" customHeight="1">
      <c r="A783" s="98" t="s">
        <v>710</v>
      </c>
      <c r="B783" s="98" t="s">
        <v>710</v>
      </c>
      <c r="C783" s="98" t="s">
        <v>721</v>
      </c>
      <c r="D783" s="98" t="s">
        <v>713</v>
      </c>
      <c r="G783" s="98" t="s">
        <v>197</v>
      </c>
      <c r="M783" s="100">
        <v>1</v>
      </c>
      <c r="N783" s="74">
        <f t="shared" si="25"/>
        <v>1</v>
      </c>
      <c r="O783" s="109"/>
      <c r="Q783" s="100">
        <f>IF(P783="",1,(VLOOKUP(P783,LOOKUP!$A$16:$B$21,2,FALSE)))</f>
        <v>1</v>
      </c>
      <c r="R783" s="74">
        <f t="shared" si="26"/>
        <v>1</v>
      </c>
      <c r="S783" s="108"/>
      <c r="U783" s="108">
        <v>2.5</v>
      </c>
      <c r="V783" s="108">
        <v>2.4</v>
      </c>
      <c r="W783" s="108"/>
      <c r="X783" s="114">
        <v>4.9000000000000004</v>
      </c>
      <c r="Y783" s="108"/>
      <c r="Z783" s="108"/>
      <c r="AC783" s="109"/>
      <c r="AE783" s="108"/>
      <c r="AF783" s="108"/>
      <c r="AH783" s="106"/>
      <c r="AI783" s="110" t="s">
        <v>218</v>
      </c>
    </row>
    <row r="784" spans="1:38" ht="30" customHeight="1">
      <c r="A784" s="98" t="s">
        <v>710</v>
      </c>
      <c r="B784" s="98" t="s">
        <v>710</v>
      </c>
      <c r="C784" s="98" t="s">
        <v>722</v>
      </c>
      <c r="D784" s="98" t="s">
        <v>723</v>
      </c>
      <c r="E784" s="98" t="s">
        <v>1686</v>
      </c>
      <c r="F784" s="98" t="s">
        <v>519</v>
      </c>
      <c r="G784" s="98" t="s">
        <v>185</v>
      </c>
      <c r="H784" s="98" t="s">
        <v>36</v>
      </c>
      <c r="J784" s="98" t="s">
        <v>36</v>
      </c>
      <c r="L784" s="98" t="s">
        <v>38</v>
      </c>
      <c r="M784" s="100">
        <v>4</v>
      </c>
      <c r="N784" s="74">
        <f t="shared" si="25"/>
        <v>4</v>
      </c>
      <c r="O784" s="109"/>
      <c r="Q784" s="100">
        <f>IF(P784="",1,(VLOOKUP(P784,LOOKUP!$A$16:$B$21,2,FALSE)))</f>
        <v>1</v>
      </c>
      <c r="R784" s="74">
        <f t="shared" si="26"/>
        <v>1</v>
      </c>
      <c r="S784" s="108"/>
      <c r="U784" s="108">
        <v>0.97499999999999998</v>
      </c>
      <c r="V784" s="108"/>
      <c r="W784" s="108"/>
      <c r="X784" s="108">
        <v>0.97499999999999998</v>
      </c>
      <c r="Y784" s="108"/>
      <c r="Z784" s="108"/>
      <c r="AC784" s="109" t="s">
        <v>899</v>
      </c>
      <c r="AD784" s="102">
        <v>0.17499999999999999</v>
      </c>
      <c r="AE784" s="108"/>
      <c r="AF784" s="108"/>
      <c r="AG784" s="98" t="s">
        <v>214</v>
      </c>
      <c r="AH784" s="106"/>
      <c r="AI784" s="110" t="s">
        <v>900</v>
      </c>
      <c r="AJ784" s="98" t="s">
        <v>901</v>
      </c>
      <c r="AK784" s="98" t="s">
        <v>902</v>
      </c>
    </row>
    <row r="785" spans="1:37" ht="30" customHeight="1">
      <c r="A785" s="98" t="s">
        <v>710</v>
      </c>
      <c r="B785" s="98" t="s">
        <v>710</v>
      </c>
      <c r="C785" s="98" t="s">
        <v>722</v>
      </c>
      <c r="D785" s="98" t="s">
        <v>724</v>
      </c>
      <c r="E785" s="98" t="s">
        <v>1686</v>
      </c>
      <c r="F785" s="98" t="s">
        <v>483</v>
      </c>
      <c r="G785" s="98" t="s">
        <v>185</v>
      </c>
      <c r="H785" s="98" t="s">
        <v>36</v>
      </c>
      <c r="J785" s="98" t="s">
        <v>36</v>
      </c>
      <c r="L785" s="98" t="s">
        <v>177</v>
      </c>
      <c r="M785" s="100">
        <v>3</v>
      </c>
      <c r="N785" s="74">
        <f t="shared" si="25"/>
        <v>3</v>
      </c>
      <c r="O785" s="109"/>
      <c r="Q785" s="100">
        <f>IF(P785="",1,(VLOOKUP(P785,LOOKUP!$A$16:$B$21,2,FALSE)))</f>
        <v>1</v>
      </c>
      <c r="R785" s="74">
        <f t="shared" si="26"/>
        <v>1</v>
      </c>
      <c r="S785" s="108"/>
      <c r="U785" s="108">
        <v>0.16800000000000001</v>
      </c>
      <c r="V785" s="108"/>
      <c r="W785" s="108"/>
      <c r="X785" s="108">
        <v>0.16800000000000001</v>
      </c>
      <c r="Y785" s="108"/>
      <c r="Z785" s="108"/>
      <c r="AC785" s="109" t="s">
        <v>899</v>
      </c>
      <c r="AE785" s="108"/>
      <c r="AF785" s="108"/>
      <c r="AG785" s="98" t="s">
        <v>214</v>
      </c>
      <c r="AH785" s="106"/>
      <c r="AI785" s="110" t="s">
        <v>900</v>
      </c>
      <c r="AJ785" s="98" t="s">
        <v>901</v>
      </c>
      <c r="AK785" s="98" t="s">
        <v>902</v>
      </c>
    </row>
    <row r="786" spans="1:37" ht="30" customHeight="1">
      <c r="A786" s="98" t="s">
        <v>710</v>
      </c>
      <c r="B786" s="98" t="s">
        <v>710</v>
      </c>
      <c r="C786" s="98" t="s">
        <v>722</v>
      </c>
      <c r="D786" s="98" t="s">
        <v>725</v>
      </c>
      <c r="E786" s="98" t="s">
        <v>1686</v>
      </c>
      <c r="F786" s="98" t="s">
        <v>827</v>
      </c>
      <c r="G786" s="98" t="s">
        <v>185</v>
      </c>
      <c r="H786" s="98" t="s">
        <v>36</v>
      </c>
      <c r="J786" s="98" t="s">
        <v>36</v>
      </c>
      <c r="L786" s="98" t="s">
        <v>177</v>
      </c>
      <c r="M786" s="100">
        <v>3</v>
      </c>
      <c r="N786" s="74">
        <f t="shared" si="25"/>
        <v>3</v>
      </c>
      <c r="O786" s="109"/>
      <c r="Q786" s="100">
        <f>IF(P786="",1,(VLOOKUP(P786,LOOKUP!$A$16:$B$21,2,FALSE)))</f>
        <v>1</v>
      </c>
      <c r="R786" s="74">
        <f t="shared" si="26"/>
        <v>1</v>
      </c>
      <c r="S786" s="108"/>
      <c r="U786" s="108">
        <v>5.1999999999999998E-2</v>
      </c>
      <c r="V786" s="108"/>
      <c r="W786" s="108"/>
      <c r="X786" s="108">
        <v>5.1999999999999998E-2</v>
      </c>
      <c r="Y786" s="108"/>
      <c r="Z786" s="108"/>
      <c r="AC786" s="109" t="s">
        <v>899</v>
      </c>
      <c r="AE786" s="108"/>
      <c r="AF786" s="108"/>
      <c r="AG786" s="98" t="s">
        <v>214</v>
      </c>
      <c r="AH786" s="106"/>
      <c r="AI786" s="110" t="s">
        <v>900</v>
      </c>
      <c r="AJ786" s="98" t="s">
        <v>901</v>
      </c>
      <c r="AK786" s="98" t="s">
        <v>902</v>
      </c>
    </row>
    <row r="787" spans="1:37" ht="30" customHeight="1">
      <c r="A787" s="98" t="s">
        <v>710</v>
      </c>
      <c r="B787" s="98" t="s">
        <v>710</v>
      </c>
      <c r="C787" s="98" t="s">
        <v>722</v>
      </c>
      <c r="D787" s="98" t="s">
        <v>726</v>
      </c>
      <c r="E787" s="98" t="s">
        <v>1686</v>
      </c>
      <c r="F787" s="98" t="s">
        <v>828</v>
      </c>
      <c r="G787" s="98" t="s">
        <v>185</v>
      </c>
      <c r="H787" s="98" t="s">
        <v>36</v>
      </c>
      <c r="J787" s="98" t="s">
        <v>36</v>
      </c>
      <c r="L787" s="98" t="s">
        <v>177</v>
      </c>
      <c r="M787" s="100">
        <v>3</v>
      </c>
      <c r="N787" s="74">
        <f t="shared" si="25"/>
        <v>3</v>
      </c>
      <c r="O787" s="109"/>
      <c r="Q787" s="100">
        <f>IF(P787="",1,(VLOOKUP(P787,LOOKUP!$A$16:$B$21,2,FALSE)))</f>
        <v>1</v>
      </c>
      <c r="R787" s="74">
        <f t="shared" si="26"/>
        <v>1</v>
      </c>
      <c r="S787" s="108"/>
      <c r="U787" s="108">
        <v>0.38600000000000001</v>
      </c>
      <c r="V787" s="108"/>
      <c r="W787" s="108"/>
      <c r="X787" s="108">
        <v>0.38600000000000001</v>
      </c>
      <c r="Y787" s="108"/>
      <c r="Z787" s="108"/>
      <c r="AC787" s="109" t="s">
        <v>899</v>
      </c>
      <c r="AE787" s="108"/>
      <c r="AF787" s="108"/>
      <c r="AG787" s="98" t="s">
        <v>214</v>
      </c>
      <c r="AH787" s="106"/>
      <c r="AI787" s="110" t="s">
        <v>900</v>
      </c>
      <c r="AJ787" s="98" t="s">
        <v>901</v>
      </c>
      <c r="AK787" s="98" t="s">
        <v>902</v>
      </c>
    </row>
    <row r="788" spans="1:37" ht="30" customHeight="1">
      <c r="A788" s="98" t="s">
        <v>710</v>
      </c>
      <c r="B788" s="98" t="s">
        <v>710</v>
      </c>
      <c r="C788" s="98" t="s">
        <v>722</v>
      </c>
      <c r="D788" s="98" t="s">
        <v>727</v>
      </c>
      <c r="E788" s="98" t="s">
        <v>1686</v>
      </c>
      <c r="F788" s="98" t="s">
        <v>829</v>
      </c>
      <c r="G788" s="98" t="s">
        <v>185</v>
      </c>
      <c r="H788" s="98" t="s">
        <v>36</v>
      </c>
      <c r="J788" s="98" t="s">
        <v>36</v>
      </c>
      <c r="L788" s="98" t="s">
        <v>177</v>
      </c>
      <c r="M788" s="100">
        <v>3</v>
      </c>
      <c r="N788" s="74">
        <f t="shared" si="25"/>
        <v>3</v>
      </c>
      <c r="O788" s="109"/>
      <c r="Q788" s="100">
        <f>IF(P788="",1,(VLOOKUP(P788,LOOKUP!$A$16:$B$21,2,FALSE)))</f>
        <v>1</v>
      </c>
      <c r="R788" s="74">
        <f t="shared" si="26"/>
        <v>1</v>
      </c>
      <c r="S788" s="108"/>
      <c r="U788" s="108">
        <v>2.5999999999999999E-2</v>
      </c>
      <c r="V788" s="108"/>
      <c r="W788" s="108"/>
      <c r="X788" s="108">
        <v>2.5999999999999999E-2</v>
      </c>
      <c r="Y788" s="108"/>
      <c r="Z788" s="108"/>
      <c r="AC788" s="109" t="s">
        <v>899</v>
      </c>
      <c r="AE788" s="108"/>
      <c r="AF788" s="108"/>
      <c r="AG788" s="98" t="s">
        <v>214</v>
      </c>
      <c r="AH788" s="106"/>
      <c r="AI788" s="110" t="s">
        <v>900</v>
      </c>
      <c r="AJ788" s="98" t="s">
        <v>901</v>
      </c>
      <c r="AK788" s="98" t="s">
        <v>902</v>
      </c>
    </row>
    <row r="789" spans="1:37" ht="30" customHeight="1">
      <c r="A789" s="98" t="s">
        <v>710</v>
      </c>
      <c r="B789" s="98" t="s">
        <v>710</v>
      </c>
      <c r="C789" s="98" t="s">
        <v>722</v>
      </c>
      <c r="D789" s="98" t="s">
        <v>728</v>
      </c>
      <c r="E789" s="98" t="s">
        <v>1686</v>
      </c>
      <c r="G789" s="98" t="s">
        <v>185</v>
      </c>
      <c r="H789" s="98" t="s">
        <v>36</v>
      </c>
      <c r="J789" s="98" t="s">
        <v>36</v>
      </c>
      <c r="L789" s="98" t="s">
        <v>38</v>
      </c>
      <c r="M789" s="100">
        <v>4</v>
      </c>
      <c r="N789" s="74">
        <f t="shared" si="25"/>
        <v>4</v>
      </c>
      <c r="O789" s="109"/>
      <c r="Q789" s="100">
        <f>IF(P789="",1,(VLOOKUP(P789,LOOKUP!$A$16:$B$21,2,FALSE)))</f>
        <v>1</v>
      </c>
      <c r="R789" s="74">
        <f t="shared" si="26"/>
        <v>1</v>
      </c>
      <c r="S789" s="108"/>
      <c r="U789" s="108">
        <v>0.14000000000000001</v>
      </c>
      <c r="V789" s="108"/>
      <c r="W789" s="108"/>
      <c r="X789" s="108">
        <v>0.14000000000000001</v>
      </c>
      <c r="Y789" s="108"/>
      <c r="Z789" s="108"/>
      <c r="AC789" s="109" t="s">
        <v>899</v>
      </c>
      <c r="AE789" s="108"/>
      <c r="AF789" s="108"/>
      <c r="AG789" s="98" t="s">
        <v>214</v>
      </c>
      <c r="AH789" s="106"/>
      <c r="AI789" s="110" t="s">
        <v>900</v>
      </c>
      <c r="AJ789" s="98" t="s">
        <v>901</v>
      </c>
      <c r="AK789" s="98" t="s">
        <v>902</v>
      </c>
    </row>
    <row r="790" spans="1:37" ht="30" customHeight="1">
      <c r="A790" s="98" t="s">
        <v>710</v>
      </c>
      <c r="B790" s="98" t="s">
        <v>710</v>
      </c>
      <c r="C790" s="98" t="s">
        <v>722</v>
      </c>
      <c r="D790" s="98" t="s">
        <v>729</v>
      </c>
      <c r="E790" s="98" t="s">
        <v>1686</v>
      </c>
      <c r="F790" s="98" t="s">
        <v>830</v>
      </c>
      <c r="G790" s="98" t="s">
        <v>185</v>
      </c>
      <c r="H790" s="98" t="s">
        <v>36</v>
      </c>
      <c r="J790" s="98" t="s">
        <v>36</v>
      </c>
      <c r="L790" s="98" t="s">
        <v>177</v>
      </c>
      <c r="M790" s="100">
        <v>3</v>
      </c>
      <c r="N790" s="74">
        <f t="shared" si="25"/>
        <v>3</v>
      </c>
      <c r="O790" s="109"/>
      <c r="Q790" s="100">
        <f>IF(P790="",1,(VLOOKUP(P790,LOOKUP!$A$16:$B$21,2,FALSE)))</f>
        <v>1</v>
      </c>
      <c r="R790" s="74">
        <f t="shared" si="26"/>
        <v>1</v>
      </c>
      <c r="S790" s="108"/>
      <c r="U790" s="108">
        <v>7.6999999999999999E-2</v>
      </c>
      <c r="V790" s="108"/>
      <c r="W790" s="108"/>
      <c r="X790" s="108">
        <v>7.6999999999999999E-2</v>
      </c>
      <c r="Y790" s="108"/>
      <c r="Z790" s="108"/>
      <c r="AC790" s="109" t="s">
        <v>899</v>
      </c>
      <c r="AE790" s="108"/>
      <c r="AF790" s="108"/>
      <c r="AG790" s="98" t="s">
        <v>214</v>
      </c>
      <c r="AH790" s="106"/>
      <c r="AI790" s="110" t="s">
        <v>900</v>
      </c>
      <c r="AJ790" s="98" t="s">
        <v>901</v>
      </c>
      <c r="AK790" s="98" t="s">
        <v>902</v>
      </c>
    </row>
    <row r="791" spans="1:37" ht="30" customHeight="1">
      <c r="A791" s="98" t="s">
        <v>710</v>
      </c>
      <c r="B791" s="98" t="s">
        <v>710</v>
      </c>
      <c r="C791" s="98" t="s">
        <v>722</v>
      </c>
      <c r="D791" s="98" t="s">
        <v>730</v>
      </c>
      <c r="E791" s="98" t="s">
        <v>1686</v>
      </c>
      <c r="F791" s="98" t="s">
        <v>519</v>
      </c>
      <c r="G791" s="98" t="s">
        <v>185</v>
      </c>
      <c r="H791" s="98" t="s">
        <v>36</v>
      </c>
      <c r="J791" s="98" t="s">
        <v>36</v>
      </c>
      <c r="L791" s="98" t="s">
        <v>38</v>
      </c>
      <c r="M791" s="100">
        <v>4</v>
      </c>
      <c r="N791" s="74">
        <f t="shared" si="25"/>
        <v>4</v>
      </c>
      <c r="O791" s="109"/>
      <c r="Q791" s="100">
        <f>IF(P791="",1,(VLOOKUP(P791,LOOKUP!$A$16:$B$21,2,FALSE)))</f>
        <v>1</v>
      </c>
      <c r="R791" s="74">
        <f t="shared" si="26"/>
        <v>1</v>
      </c>
      <c r="S791" s="108"/>
      <c r="U791" s="108">
        <v>0.5</v>
      </c>
      <c r="V791" s="108">
        <v>9.7789999999999999</v>
      </c>
      <c r="W791" s="108">
        <v>7.6420000000000003</v>
      </c>
      <c r="X791" s="102">
        <v>17.920999999999999</v>
      </c>
      <c r="Y791" s="108"/>
      <c r="Z791" s="108"/>
      <c r="AC791" s="109" t="s">
        <v>899</v>
      </c>
      <c r="AE791" s="108"/>
      <c r="AF791" s="108"/>
      <c r="AG791" s="98" t="s">
        <v>214</v>
      </c>
      <c r="AH791" s="106"/>
      <c r="AI791" s="110" t="s">
        <v>900</v>
      </c>
      <c r="AJ791" s="98" t="s">
        <v>901</v>
      </c>
      <c r="AK791" s="98" t="s">
        <v>902</v>
      </c>
    </row>
    <row r="792" spans="1:37" ht="30" customHeight="1">
      <c r="A792" s="98" t="s">
        <v>710</v>
      </c>
      <c r="B792" s="98" t="s">
        <v>710</v>
      </c>
      <c r="C792" s="98" t="s">
        <v>722</v>
      </c>
      <c r="D792" s="98" t="s">
        <v>731</v>
      </c>
      <c r="E792" s="98" t="s">
        <v>1686</v>
      </c>
      <c r="F792" s="98" t="s">
        <v>519</v>
      </c>
      <c r="G792" s="98" t="s">
        <v>185</v>
      </c>
      <c r="H792" s="98" t="s">
        <v>36</v>
      </c>
      <c r="J792" s="98" t="s">
        <v>36</v>
      </c>
      <c r="L792" s="98" t="s">
        <v>177</v>
      </c>
      <c r="M792" s="100">
        <v>3</v>
      </c>
      <c r="N792" s="74">
        <f t="shared" si="25"/>
        <v>3</v>
      </c>
      <c r="O792" s="109"/>
      <c r="Q792" s="100">
        <f>IF(P792="",1,(VLOOKUP(P792,LOOKUP!$A$16:$B$21,2,FALSE)))</f>
        <v>1</v>
      </c>
      <c r="R792" s="74">
        <f t="shared" si="26"/>
        <v>1</v>
      </c>
      <c r="S792" s="108"/>
      <c r="U792" s="108">
        <v>0.06</v>
      </c>
      <c r="V792" s="108"/>
      <c r="W792" s="108"/>
      <c r="X792" s="108">
        <v>0.06</v>
      </c>
      <c r="Y792" s="108"/>
      <c r="Z792" s="108"/>
      <c r="AC792" s="109" t="s">
        <v>899</v>
      </c>
      <c r="AE792" s="108"/>
      <c r="AF792" s="108"/>
      <c r="AG792" s="98" t="s">
        <v>214</v>
      </c>
      <c r="AH792" s="106"/>
      <c r="AI792" s="110" t="s">
        <v>900</v>
      </c>
      <c r="AJ792" s="98" t="s">
        <v>901</v>
      </c>
      <c r="AK792" s="98" t="s">
        <v>902</v>
      </c>
    </row>
    <row r="793" spans="1:37" ht="30" customHeight="1">
      <c r="A793" s="98" t="s">
        <v>710</v>
      </c>
      <c r="B793" s="98" t="s">
        <v>710</v>
      </c>
      <c r="C793" s="98" t="s">
        <v>722</v>
      </c>
      <c r="D793" s="98" t="s">
        <v>732</v>
      </c>
      <c r="E793" s="98" t="s">
        <v>1686</v>
      </c>
      <c r="F793" s="98" t="s">
        <v>579</v>
      </c>
      <c r="G793" s="98" t="s">
        <v>185</v>
      </c>
      <c r="H793" s="98" t="s">
        <v>36</v>
      </c>
      <c r="J793" s="98" t="s">
        <v>36</v>
      </c>
      <c r="L793" s="98" t="s">
        <v>177</v>
      </c>
      <c r="M793" s="100">
        <v>3</v>
      </c>
      <c r="N793" s="74">
        <f t="shared" si="25"/>
        <v>3</v>
      </c>
      <c r="O793" s="109"/>
      <c r="Q793" s="100">
        <f>IF(P793="",1,(VLOOKUP(P793,LOOKUP!$A$16:$B$21,2,FALSE)))</f>
        <v>1</v>
      </c>
      <c r="R793" s="74">
        <f t="shared" si="26"/>
        <v>1</v>
      </c>
      <c r="S793" s="108"/>
      <c r="U793" s="108"/>
      <c r="V793" s="108"/>
      <c r="W793" s="108">
        <v>7.4999999999999997E-2</v>
      </c>
      <c r="X793" s="108">
        <v>7.4999999999999997E-2</v>
      </c>
      <c r="Y793" s="108">
        <v>0.67500000000000004</v>
      </c>
      <c r="Z793" s="108"/>
      <c r="AC793" s="109" t="s">
        <v>899</v>
      </c>
      <c r="AE793" s="108"/>
      <c r="AF793" s="108"/>
      <c r="AG793" s="98" t="s">
        <v>214</v>
      </c>
      <c r="AH793" s="106"/>
      <c r="AI793" s="110" t="s">
        <v>900</v>
      </c>
      <c r="AJ793" s="98" t="s">
        <v>901</v>
      </c>
      <c r="AK793" s="98" t="s">
        <v>902</v>
      </c>
    </row>
    <row r="794" spans="1:37" ht="30" customHeight="1">
      <c r="A794" s="98" t="s">
        <v>710</v>
      </c>
      <c r="B794" s="98" t="s">
        <v>710</v>
      </c>
      <c r="C794" s="98" t="s">
        <v>722</v>
      </c>
      <c r="D794" s="98" t="s">
        <v>733</v>
      </c>
      <c r="E794" s="98" t="s">
        <v>1686</v>
      </c>
      <c r="G794" s="98" t="s">
        <v>185</v>
      </c>
      <c r="H794" s="98" t="s">
        <v>36</v>
      </c>
      <c r="J794" s="98" t="s">
        <v>36</v>
      </c>
      <c r="L794" s="98" t="s">
        <v>177</v>
      </c>
      <c r="M794" s="100">
        <v>3</v>
      </c>
      <c r="N794" s="74">
        <f t="shared" si="25"/>
        <v>3</v>
      </c>
      <c r="O794" s="109"/>
      <c r="Q794" s="100">
        <f>IF(P794="",1,(VLOOKUP(P794,LOOKUP!$A$16:$B$21,2,FALSE)))</f>
        <v>1</v>
      </c>
      <c r="R794" s="74">
        <f t="shared" si="26"/>
        <v>1</v>
      </c>
      <c r="S794" s="108"/>
      <c r="U794" s="108">
        <v>0.34300000000000003</v>
      </c>
      <c r="V794" s="108"/>
      <c r="W794" s="108"/>
      <c r="X794" s="108">
        <v>0.34300000000000003</v>
      </c>
      <c r="Y794" s="108"/>
      <c r="Z794" s="108"/>
      <c r="AC794" s="109" t="s">
        <v>899</v>
      </c>
      <c r="AE794" s="108"/>
      <c r="AF794" s="108"/>
      <c r="AG794" s="98" t="s">
        <v>214</v>
      </c>
      <c r="AH794" s="106"/>
      <c r="AI794" s="110" t="s">
        <v>900</v>
      </c>
      <c r="AJ794" s="98" t="s">
        <v>901</v>
      </c>
      <c r="AK794" s="98" t="s">
        <v>902</v>
      </c>
    </row>
    <row r="795" spans="1:37" ht="30" customHeight="1">
      <c r="A795" s="98" t="s">
        <v>710</v>
      </c>
      <c r="B795" s="98" t="s">
        <v>710</v>
      </c>
      <c r="C795" s="98" t="s">
        <v>722</v>
      </c>
      <c r="D795" s="98" t="s">
        <v>734</v>
      </c>
      <c r="E795" s="98" t="s">
        <v>1686</v>
      </c>
      <c r="F795" s="98" t="s">
        <v>831</v>
      </c>
      <c r="G795" s="98" t="s">
        <v>185</v>
      </c>
      <c r="H795" s="98" t="s">
        <v>36</v>
      </c>
      <c r="J795" s="98" t="s">
        <v>36</v>
      </c>
      <c r="L795" s="98" t="s">
        <v>177</v>
      </c>
      <c r="M795" s="100">
        <v>3</v>
      </c>
      <c r="N795" s="74">
        <f t="shared" si="25"/>
        <v>3</v>
      </c>
      <c r="O795" s="109"/>
      <c r="Q795" s="100">
        <f>IF(P795="",1,(VLOOKUP(P795,LOOKUP!$A$16:$B$21,2,FALSE)))</f>
        <v>1</v>
      </c>
      <c r="R795" s="74">
        <f t="shared" si="26"/>
        <v>1</v>
      </c>
      <c r="S795" s="108"/>
      <c r="U795" s="108">
        <v>2.7E-2</v>
      </c>
      <c r="V795" s="108"/>
      <c r="W795" s="108"/>
      <c r="X795" s="108">
        <v>2.7E-2</v>
      </c>
      <c r="Y795" s="108"/>
      <c r="Z795" s="108"/>
      <c r="AC795" s="109" t="s">
        <v>899</v>
      </c>
      <c r="AE795" s="108"/>
      <c r="AF795" s="108"/>
      <c r="AG795" s="98" t="s">
        <v>214</v>
      </c>
      <c r="AH795" s="106"/>
      <c r="AI795" s="110" t="s">
        <v>900</v>
      </c>
      <c r="AJ795" s="98" t="s">
        <v>901</v>
      </c>
      <c r="AK795" s="98" t="s">
        <v>902</v>
      </c>
    </row>
    <row r="796" spans="1:37" ht="30" customHeight="1">
      <c r="A796" s="98" t="s">
        <v>710</v>
      </c>
      <c r="B796" s="98" t="s">
        <v>710</v>
      </c>
      <c r="C796" s="98" t="s">
        <v>722</v>
      </c>
      <c r="D796" s="98" t="s">
        <v>735</v>
      </c>
      <c r="E796" s="98" t="s">
        <v>1686</v>
      </c>
      <c r="F796" s="98" t="s">
        <v>833</v>
      </c>
      <c r="G796" s="98" t="s">
        <v>185</v>
      </c>
      <c r="H796" s="98" t="s">
        <v>36</v>
      </c>
      <c r="J796" s="98" t="s">
        <v>36</v>
      </c>
      <c r="L796" s="98" t="s">
        <v>177</v>
      </c>
      <c r="M796" s="100">
        <v>3</v>
      </c>
      <c r="N796" s="74">
        <f t="shared" si="25"/>
        <v>3</v>
      </c>
      <c r="O796" s="109"/>
      <c r="Q796" s="100">
        <f>IF(P796="",1,(VLOOKUP(P796,LOOKUP!$A$16:$B$21,2,FALSE)))</f>
        <v>1</v>
      </c>
      <c r="R796" s="74">
        <f t="shared" si="26"/>
        <v>1</v>
      </c>
      <c r="S796" s="108"/>
      <c r="U796" s="108">
        <v>0.1</v>
      </c>
      <c r="V796" s="108">
        <v>2.0510000000000002</v>
      </c>
      <c r="W796" s="108"/>
      <c r="X796" s="114">
        <v>2.1510000000000002</v>
      </c>
      <c r="Y796" s="108"/>
      <c r="Z796" s="108"/>
      <c r="AC796" s="109" t="s">
        <v>899</v>
      </c>
      <c r="AE796" s="108"/>
      <c r="AF796" s="108"/>
      <c r="AG796" s="98" t="s">
        <v>214</v>
      </c>
      <c r="AH796" s="106"/>
      <c r="AI796" s="110" t="s">
        <v>900</v>
      </c>
      <c r="AJ796" s="98" t="s">
        <v>901</v>
      </c>
      <c r="AK796" s="98" t="s">
        <v>902</v>
      </c>
    </row>
    <row r="797" spans="1:37" ht="30" customHeight="1">
      <c r="A797" s="98" t="s">
        <v>710</v>
      </c>
      <c r="B797" s="98" t="s">
        <v>710</v>
      </c>
      <c r="C797" s="98" t="s">
        <v>722</v>
      </c>
      <c r="D797" s="98" t="s">
        <v>736</v>
      </c>
      <c r="E797" s="98" t="s">
        <v>1686</v>
      </c>
      <c r="F797" s="98" t="s">
        <v>834</v>
      </c>
      <c r="G797" s="98" t="s">
        <v>185</v>
      </c>
      <c r="H797" s="98" t="s">
        <v>36</v>
      </c>
      <c r="J797" s="98" t="s">
        <v>36</v>
      </c>
      <c r="L797" s="98" t="s">
        <v>177</v>
      </c>
      <c r="M797" s="100">
        <v>3</v>
      </c>
      <c r="N797" s="74">
        <f t="shared" si="25"/>
        <v>3</v>
      </c>
      <c r="O797" s="109"/>
      <c r="Q797" s="100">
        <f>IF(P797="",1,(VLOOKUP(P797,LOOKUP!$A$16:$B$21,2,FALSE)))</f>
        <v>1</v>
      </c>
      <c r="R797" s="74">
        <f t="shared" si="26"/>
        <v>1</v>
      </c>
      <c r="S797" s="108"/>
      <c r="U797" s="108">
        <v>0.22600000000000001</v>
      </c>
      <c r="V797" s="108"/>
      <c r="W797" s="108"/>
      <c r="X797" s="108">
        <v>0.22600000000000001</v>
      </c>
      <c r="Y797" s="108"/>
      <c r="Z797" s="108"/>
      <c r="AC797" s="109" t="s">
        <v>899</v>
      </c>
      <c r="AE797" s="108"/>
      <c r="AF797" s="108"/>
      <c r="AG797" s="98" t="s">
        <v>214</v>
      </c>
      <c r="AH797" s="106"/>
      <c r="AI797" s="110" t="s">
        <v>900</v>
      </c>
      <c r="AJ797" s="98" t="s">
        <v>901</v>
      </c>
      <c r="AK797" s="98" t="s">
        <v>902</v>
      </c>
    </row>
    <row r="798" spans="1:37" ht="30" customHeight="1">
      <c r="A798" s="98" t="s">
        <v>710</v>
      </c>
      <c r="B798" s="98" t="s">
        <v>710</v>
      </c>
      <c r="C798" s="98" t="s">
        <v>722</v>
      </c>
      <c r="D798" s="98" t="s">
        <v>737</v>
      </c>
      <c r="E798" s="98" t="s">
        <v>1686</v>
      </c>
      <c r="F798" s="98" t="s">
        <v>835</v>
      </c>
      <c r="G798" s="98" t="s">
        <v>185</v>
      </c>
      <c r="H798" s="98" t="s">
        <v>36</v>
      </c>
      <c r="J798" s="98" t="s">
        <v>36</v>
      </c>
      <c r="L798" s="98" t="s">
        <v>177</v>
      </c>
      <c r="M798" s="100">
        <v>3</v>
      </c>
      <c r="N798" s="74">
        <f t="shared" si="25"/>
        <v>3</v>
      </c>
      <c r="O798" s="109"/>
      <c r="Q798" s="100">
        <f>IF(P798="",1,(VLOOKUP(P798,LOOKUP!$A$16:$B$21,2,FALSE)))</f>
        <v>1</v>
      </c>
      <c r="R798" s="74">
        <f t="shared" si="26"/>
        <v>1</v>
      </c>
      <c r="S798" s="108"/>
      <c r="U798" s="108"/>
      <c r="V798" s="108"/>
      <c r="W798" s="108">
        <v>0.21199999999999999</v>
      </c>
      <c r="X798" s="108">
        <v>0.21199999999999999</v>
      </c>
      <c r="Y798" s="108">
        <v>0.84799999999999998</v>
      </c>
      <c r="Z798" s="108"/>
      <c r="AC798" s="109" t="s">
        <v>899</v>
      </c>
      <c r="AE798" s="108"/>
      <c r="AF798" s="108"/>
      <c r="AG798" s="98" t="s">
        <v>214</v>
      </c>
      <c r="AH798" s="106"/>
      <c r="AI798" s="110" t="s">
        <v>900</v>
      </c>
      <c r="AJ798" s="98" t="s">
        <v>901</v>
      </c>
      <c r="AK798" s="98" t="s">
        <v>902</v>
      </c>
    </row>
    <row r="799" spans="1:37" ht="30" customHeight="1">
      <c r="A799" s="98" t="s">
        <v>710</v>
      </c>
      <c r="B799" s="98" t="s">
        <v>710</v>
      </c>
      <c r="C799" s="98" t="s">
        <v>722</v>
      </c>
      <c r="D799" s="98" t="s">
        <v>738</v>
      </c>
      <c r="E799" s="98" t="s">
        <v>1686</v>
      </c>
      <c r="F799" s="98" t="s">
        <v>836</v>
      </c>
      <c r="G799" s="98" t="s">
        <v>185</v>
      </c>
      <c r="H799" s="98" t="s">
        <v>36</v>
      </c>
      <c r="J799" s="98" t="s">
        <v>36</v>
      </c>
      <c r="L799" s="98" t="s">
        <v>38</v>
      </c>
      <c r="M799" s="100">
        <v>4</v>
      </c>
      <c r="N799" s="74">
        <f t="shared" si="25"/>
        <v>4</v>
      </c>
      <c r="O799" s="109"/>
      <c r="Q799" s="100">
        <f>IF(P799="",1,(VLOOKUP(P799,LOOKUP!$A$16:$B$21,2,FALSE)))</f>
        <v>1</v>
      </c>
      <c r="R799" s="74">
        <f t="shared" si="26"/>
        <v>1</v>
      </c>
      <c r="S799" s="108"/>
      <c r="U799" s="108">
        <v>2.3E-2</v>
      </c>
      <c r="V799" s="108"/>
      <c r="W799" s="108"/>
      <c r="X799" s="108">
        <v>2.3E-2</v>
      </c>
      <c r="Y799" s="108"/>
      <c r="Z799" s="108"/>
      <c r="AC799" s="109" t="s">
        <v>899</v>
      </c>
      <c r="AE799" s="108"/>
      <c r="AF799" s="108"/>
      <c r="AG799" s="98" t="s">
        <v>214</v>
      </c>
      <c r="AH799" s="106"/>
      <c r="AI799" s="110" t="s">
        <v>900</v>
      </c>
      <c r="AJ799" s="98" t="s">
        <v>901</v>
      </c>
      <c r="AK799" s="98" t="s">
        <v>902</v>
      </c>
    </row>
    <row r="800" spans="1:37" ht="30" customHeight="1">
      <c r="A800" s="98" t="s">
        <v>710</v>
      </c>
      <c r="B800" s="98" t="s">
        <v>710</v>
      </c>
      <c r="C800" s="98" t="s">
        <v>722</v>
      </c>
      <c r="D800" s="98" t="s">
        <v>739</v>
      </c>
      <c r="E800" s="98" t="s">
        <v>1686</v>
      </c>
      <c r="F800" s="98" t="s">
        <v>557</v>
      </c>
      <c r="G800" s="98" t="s">
        <v>185</v>
      </c>
      <c r="H800" s="98" t="s">
        <v>36</v>
      </c>
      <c r="J800" s="98" t="s">
        <v>36</v>
      </c>
      <c r="L800" s="98" t="s">
        <v>38</v>
      </c>
      <c r="M800" s="100">
        <v>4</v>
      </c>
      <c r="N800" s="74">
        <f t="shared" si="25"/>
        <v>4</v>
      </c>
      <c r="O800" s="109"/>
      <c r="Q800" s="100">
        <f>IF(P800="",1,(VLOOKUP(P800,LOOKUP!$A$16:$B$21,2,FALSE)))</f>
        <v>1</v>
      </c>
      <c r="R800" s="74">
        <f t="shared" si="26"/>
        <v>1</v>
      </c>
      <c r="S800" s="108"/>
      <c r="U800" s="108">
        <v>0.16700000000000001</v>
      </c>
      <c r="V800" s="108"/>
      <c r="W800" s="108"/>
      <c r="X800" s="108">
        <v>0.16700000000000001</v>
      </c>
      <c r="Y800" s="108"/>
      <c r="Z800" s="108"/>
      <c r="AC800" s="109" t="s">
        <v>899</v>
      </c>
      <c r="AE800" s="108"/>
      <c r="AF800" s="108"/>
      <c r="AG800" s="98" t="s">
        <v>214</v>
      </c>
      <c r="AH800" s="106"/>
      <c r="AI800" s="110" t="s">
        <v>900</v>
      </c>
      <c r="AJ800" s="98" t="s">
        <v>901</v>
      </c>
      <c r="AK800" s="98" t="s">
        <v>902</v>
      </c>
    </row>
    <row r="801" spans="1:37" ht="30" customHeight="1">
      <c r="A801" s="98" t="s">
        <v>710</v>
      </c>
      <c r="B801" s="98" t="s">
        <v>710</v>
      </c>
      <c r="C801" s="98" t="s">
        <v>722</v>
      </c>
      <c r="D801" s="98" t="s">
        <v>740</v>
      </c>
      <c r="E801" s="98" t="s">
        <v>1686</v>
      </c>
      <c r="F801" s="98" t="s">
        <v>837</v>
      </c>
      <c r="G801" s="98" t="s">
        <v>185</v>
      </c>
      <c r="H801" s="98" t="s">
        <v>36</v>
      </c>
      <c r="J801" s="98" t="s">
        <v>36</v>
      </c>
      <c r="L801" s="98" t="s">
        <v>177</v>
      </c>
      <c r="M801" s="100">
        <v>3</v>
      </c>
      <c r="N801" s="74">
        <f t="shared" si="25"/>
        <v>3</v>
      </c>
      <c r="O801" s="109"/>
      <c r="Q801" s="100">
        <f>IF(P801="",1,(VLOOKUP(P801,LOOKUP!$A$16:$B$21,2,FALSE)))</f>
        <v>1</v>
      </c>
      <c r="R801" s="74">
        <f t="shared" si="26"/>
        <v>1</v>
      </c>
      <c r="S801" s="108"/>
      <c r="U801" s="108">
        <v>4.2000000000000003E-2</v>
      </c>
      <c r="V801" s="108"/>
      <c r="W801" s="108"/>
      <c r="X801" s="108">
        <v>4.2000000000000003E-2</v>
      </c>
      <c r="Y801" s="108"/>
      <c r="Z801" s="108"/>
      <c r="AC801" s="109" t="s">
        <v>899</v>
      </c>
      <c r="AE801" s="108"/>
      <c r="AF801" s="108"/>
      <c r="AG801" s="98" t="s">
        <v>214</v>
      </c>
      <c r="AH801" s="106"/>
      <c r="AI801" s="110" t="s">
        <v>900</v>
      </c>
      <c r="AJ801" s="98" t="s">
        <v>901</v>
      </c>
      <c r="AK801" s="98" t="s">
        <v>902</v>
      </c>
    </row>
    <row r="802" spans="1:37" ht="30" customHeight="1">
      <c r="A802" s="98" t="s">
        <v>710</v>
      </c>
      <c r="B802" s="98" t="s">
        <v>710</v>
      </c>
      <c r="C802" s="98" t="s">
        <v>722</v>
      </c>
      <c r="D802" s="98" t="s">
        <v>741</v>
      </c>
      <c r="E802" s="98" t="s">
        <v>1686</v>
      </c>
      <c r="F802" s="98" t="s">
        <v>838</v>
      </c>
      <c r="G802" s="98" t="s">
        <v>185</v>
      </c>
      <c r="H802" s="98" t="s">
        <v>36</v>
      </c>
      <c r="J802" s="98" t="s">
        <v>36</v>
      </c>
      <c r="L802" s="98" t="s">
        <v>177</v>
      </c>
      <c r="M802" s="100">
        <v>3</v>
      </c>
      <c r="N802" s="74">
        <f t="shared" si="25"/>
        <v>3</v>
      </c>
      <c r="O802" s="109"/>
      <c r="Q802" s="100">
        <f>IF(P802="",1,(VLOOKUP(P802,LOOKUP!$A$16:$B$21,2,FALSE)))</f>
        <v>1</v>
      </c>
      <c r="R802" s="74">
        <f t="shared" si="26"/>
        <v>1</v>
      </c>
      <c r="S802" s="108"/>
      <c r="U802" s="108">
        <v>0.04</v>
      </c>
      <c r="V802" s="108"/>
      <c r="W802" s="108"/>
      <c r="X802" s="108">
        <v>0.04</v>
      </c>
      <c r="Y802" s="108"/>
      <c r="Z802" s="108"/>
      <c r="AC802" s="109" t="s">
        <v>899</v>
      </c>
      <c r="AE802" s="108"/>
      <c r="AF802" s="108"/>
      <c r="AG802" s="98" t="s">
        <v>214</v>
      </c>
      <c r="AH802" s="106"/>
      <c r="AI802" s="110" t="s">
        <v>900</v>
      </c>
      <c r="AJ802" s="98" t="s">
        <v>901</v>
      </c>
      <c r="AK802" s="98" t="s">
        <v>902</v>
      </c>
    </row>
    <row r="803" spans="1:37" ht="30" customHeight="1">
      <c r="A803" s="98" t="s">
        <v>710</v>
      </c>
      <c r="B803" s="98" t="s">
        <v>710</v>
      </c>
      <c r="C803" s="98" t="s">
        <v>722</v>
      </c>
      <c r="D803" s="98" t="s">
        <v>742</v>
      </c>
      <c r="E803" s="98" t="s">
        <v>1686</v>
      </c>
      <c r="F803" s="98" t="s">
        <v>839</v>
      </c>
      <c r="G803" s="98" t="s">
        <v>185</v>
      </c>
      <c r="H803" s="98" t="s">
        <v>36</v>
      </c>
      <c r="J803" s="98" t="s">
        <v>36</v>
      </c>
      <c r="L803" s="98" t="s">
        <v>177</v>
      </c>
      <c r="M803" s="100">
        <v>3</v>
      </c>
      <c r="N803" s="74">
        <f t="shared" si="25"/>
        <v>3</v>
      </c>
      <c r="O803" s="109"/>
      <c r="Q803" s="100">
        <f>IF(P803="",1,(VLOOKUP(P803,LOOKUP!$A$16:$B$21,2,FALSE)))</f>
        <v>1</v>
      </c>
      <c r="R803" s="74">
        <f t="shared" si="26"/>
        <v>1</v>
      </c>
      <c r="S803" s="108"/>
      <c r="U803" s="108"/>
      <c r="V803" s="108">
        <v>2.5999999999999999E-2</v>
      </c>
      <c r="W803" s="108"/>
      <c r="X803" s="108">
        <v>2.5999999999999999E-2</v>
      </c>
      <c r="Y803" s="108"/>
      <c r="Z803" s="108"/>
      <c r="AC803" s="109" t="s">
        <v>899</v>
      </c>
      <c r="AE803" s="108"/>
      <c r="AF803" s="108"/>
      <c r="AG803" s="98" t="s">
        <v>214</v>
      </c>
      <c r="AH803" s="106"/>
      <c r="AI803" s="110" t="s">
        <v>900</v>
      </c>
      <c r="AJ803" s="98" t="s">
        <v>901</v>
      </c>
      <c r="AK803" s="98" t="s">
        <v>902</v>
      </c>
    </row>
    <row r="804" spans="1:37" ht="30" customHeight="1">
      <c r="A804" s="98" t="s">
        <v>710</v>
      </c>
      <c r="B804" s="98" t="s">
        <v>710</v>
      </c>
      <c r="C804" s="98" t="s">
        <v>722</v>
      </c>
      <c r="D804" s="98" t="s">
        <v>743</v>
      </c>
      <c r="E804" s="98" t="s">
        <v>1686</v>
      </c>
      <c r="F804" s="98" t="s">
        <v>840</v>
      </c>
      <c r="G804" s="98" t="s">
        <v>185</v>
      </c>
      <c r="H804" s="98" t="s">
        <v>36</v>
      </c>
      <c r="J804" s="98" t="s">
        <v>36</v>
      </c>
      <c r="L804" s="98" t="s">
        <v>177</v>
      </c>
      <c r="M804" s="100">
        <v>3</v>
      </c>
      <c r="N804" s="74">
        <f t="shared" si="25"/>
        <v>3</v>
      </c>
      <c r="O804" s="109"/>
      <c r="Q804" s="100">
        <f>IF(P804="",1,(VLOOKUP(P804,LOOKUP!$A$16:$B$21,2,FALSE)))</f>
        <v>1</v>
      </c>
      <c r="R804" s="74">
        <f t="shared" si="26"/>
        <v>1</v>
      </c>
      <c r="S804" s="108"/>
      <c r="U804" s="108"/>
      <c r="V804" s="108">
        <v>2.5999999999999999E-2</v>
      </c>
      <c r="W804" s="108"/>
      <c r="X804" s="108">
        <v>2.5999999999999999E-2</v>
      </c>
      <c r="Y804" s="108"/>
      <c r="Z804" s="108"/>
      <c r="AC804" s="109" t="s">
        <v>899</v>
      </c>
      <c r="AE804" s="108"/>
      <c r="AF804" s="108"/>
      <c r="AG804" s="98" t="s">
        <v>214</v>
      </c>
      <c r="AH804" s="106"/>
      <c r="AI804" s="110" t="s">
        <v>900</v>
      </c>
      <c r="AJ804" s="98" t="s">
        <v>901</v>
      </c>
      <c r="AK804" s="98" t="s">
        <v>902</v>
      </c>
    </row>
    <row r="805" spans="1:37" ht="30" customHeight="1">
      <c r="A805" s="98" t="s">
        <v>710</v>
      </c>
      <c r="B805" s="98" t="s">
        <v>710</v>
      </c>
      <c r="C805" s="98" t="s">
        <v>722</v>
      </c>
      <c r="D805" s="98" t="s">
        <v>744</v>
      </c>
      <c r="E805" s="98" t="s">
        <v>1686</v>
      </c>
      <c r="F805" s="98" t="s">
        <v>841</v>
      </c>
      <c r="G805" s="98" t="s">
        <v>185</v>
      </c>
      <c r="H805" s="98" t="s">
        <v>36</v>
      </c>
      <c r="J805" s="98" t="s">
        <v>36</v>
      </c>
      <c r="L805" s="98" t="s">
        <v>38</v>
      </c>
      <c r="M805" s="100">
        <v>4</v>
      </c>
      <c r="N805" s="74">
        <f t="shared" si="25"/>
        <v>4</v>
      </c>
      <c r="O805" s="109"/>
      <c r="Q805" s="100">
        <f>IF(P805="",1,(VLOOKUP(P805,LOOKUP!$A$16:$B$21,2,FALSE)))</f>
        <v>1</v>
      </c>
      <c r="R805" s="74">
        <f t="shared" si="26"/>
        <v>1</v>
      </c>
      <c r="S805" s="108"/>
      <c r="U805" s="108">
        <v>1.7000000000000001E-2</v>
      </c>
      <c r="V805" s="108"/>
      <c r="W805" s="108"/>
      <c r="X805" s="108">
        <v>1.7000000000000001E-2</v>
      </c>
      <c r="Y805" s="108"/>
      <c r="Z805" s="108"/>
      <c r="AC805" s="109" t="s">
        <v>899</v>
      </c>
      <c r="AE805" s="108"/>
      <c r="AF805" s="108"/>
      <c r="AG805" s="98" t="s">
        <v>214</v>
      </c>
      <c r="AH805" s="106"/>
      <c r="AI805" s="110" t="s">
        <v>900</v>
      </c>
      <c r="AJ805" s="98" t="s">
        <v>901</v>
      </c>
      <c r="AK805" s="98" t="s">
        <v>902</v>
      </c>
    </row>
    <row r="806" spans="1:37" ht="30" customHeight="1">
      <c r="A806" s="98" t="s">
        <v>710</v>
      </c>
      <c r="B806" s="98" t="s">
        <v>710</v>
      </c>
      <c r="C806" s="98" t="s">
        <v>722</v>
      </c>
      <c r="D806" s="98" t="s">
        <v>745</v>
      </c>
      <c r="E806" s="98" t="s">
        <v>1686</v>
      </c>
      <c r="F806" s="98" t="s">
        <v>841</v>
      </c>
      <c r="G806" s="98" t="s">
        <v>185</v>
      </c>
      <c r="H806" s="98" t="s">
        <v>36</v>
      </c>
      <c r="J806" s="98" t="s">
        <v>36</v>
      </c>
      <c r="L806" s="98" t="s">
        <v>177</v>
      </c>
      <c r="M806" s="100">
        <v>3</v>
      </c>
      <c r="N806" s="74">
        <f t="shared" si="25"/>
        <v>3</v>
      </c>
      <c r="O806" s="109"/>
      <c r="Q806" s="100">
        <f>IF(P806="",1,(VLOOKUP(P806,LOOKUP!$A$16:$B$21,2,FALSE)))</f>
        <v>1</v>
      </c>
      <c r="R806" s="74">
        <f t="shared" si="26"/>
        <v>1</v>
      </c>
      <c r="S806" s="108"/>
      <c r="U806" s="108">
        <v>9.5000000000000001E-2</v>
      </c>
      <c r="V806" s="108"/>
      <c r="W806" s="108"/>
      <c r="X806" s="108">
        <v>9.5000000000000001E-2</v>
      </c>
      <c r="Y806" s="108"/>
      <c r="Z806" s="108"/>
      <c r="AC806" s="109" t="s">
        <v>899</v>
      </c>
      <c r="AE806" s="108"/>
      <c r="AF806" s="108"/>
      <c r="AG806" s="98" t="s">
        <v>214</v>
      </c>
      <c r="AH806" s="106"/>
      <c r="AI806" s="110" t="s">
        <v>900</v>
      </c>
      <c r="AJ806" s="98" t="s">
        <v>901</v>
      </c>
      <c r="AK806" s="98" t="s">
        <v>902</v>
      </c>
    </row>
    <row r="807" spans="1:37" ht="30" customHeight="1">
      <c r="A807" s="98" t="s">
        <v>710</v>
      </c>
      <c r="B807" s="98" t="s">
        <v>710</v>
      </c>
      <c r="C807" s="98" t="s">
        <v>722</v>
      </c>
      <c r="D807" s="98" t="s">
        <v>746</v>
      </c>
      <c r="E807" s="98" t="s">
        <v>1686</v>
      </c>
      <c r="F807" s="98" t="s">
        <v>842</v>
      </c>
      <c r="G807" s="98" t="s">
        <v>185</v>
      </c>
      <c r="H807" s="98" t="s">
        <v>36</v>
      </c>
      <c r="J807" s="98" t="s">
        <v>36</v>
      </c>
      <c r="L807" s="98" t="s">
        <v>177</v>
      </c>
      <c r="M807" s="100">
        <v>3</v>
      </c>
      <c r="N807" s="74">
        <f t="shared" si="25"/>
        <v>3</v>
      </c>
      <c r="O807" s="109"/>
      <c r="Q807" s="100">
        <f>IF(P807="",1,(VLOOKUP(P807,LOOKUP!$A$16:$B$21,2,FALSE)))</f>
        <v>1</v>
      </c>
      <c r="R807" s="74">
        <f t="shared" si="26"/>
        <v>1</v>
      </c>
      <c r="S807" s="108"/>
      <c r="U807" s="108">
        <v>2.5999999999999999E-2</v>
      </c>
      <c r="V807" s="108"/>
      <c r="W807" s="108"/>
      <c r="X807" s="108">
        <v>2.5999999999999999E-2</v>
      </c>
      <c r="Y807" s="108"/>
      <c r="Z807" s="108"/>
      <c r="AC807" s="109" t="s">
        <v>899</v>
      </c>
      <c r="AE807" s="108"/>
      <c r="AF807" s="108"/>
      <c r="AG807" s="98" t="s">
        <v>214</v>
      </c>
      <c r="AH807" s="106"/>
      <c r="AI807" s="110" t="s">
        <v>900</v>
      </c>
      <c r="AJ807" s="98" t="s">
        <v>901</v>
      </c>
      <c r="AK807" s="98" t="s">
        <v>902</v>
      </c>
    </row>
    <row r="808" spans="1:37" ht="30" customHeight="1">
      <c r="A808" s="98" t="s">
        <v>710</v>
      </c>
      <c r="B808" s="98" t="s">
        <v>710</v>
      </c>
      <c r="C808" s="98" t="s">
        <v>722</v>
      </c>
      <c r="D808" s="98" t="s">
        <v>747</v>
      </c>
      <c r="E808" s="98" t="s">
        <v>1686</v>
      </c>
      <c r="F808" s="98" t="s">
        <v>843</v>
      </c>
      <c r="G808" s="98" t="s">
        <v>185</v>
      </c>
      <c r="H808" s="98" t="s">
        <v>36</v>
      </c>
      <c r="J808" s="98" t="s">
        <v>36</v>
      </c>
      <c r="L808" s="98" t="s">
        <v>38</v>
      </c>
      <c r="M808" s="100">
        <v>4</v>
      </c>
      <c r="N808" s="74">
        <f t="shared" si="25"/>
        <v>4</v>
      </c>
      <c r="O808" s="109"/>
      <c r="Q808" s="100">
        <f>IF(P808="",1,(VLOOKUP(P808,LOOKUP!$A$16:$B$21,2,FALSE)))</f>
        <v>1</v>
      </c>
      <c r="R808" s="74">
        <f t="shared" si="26"/>
        <v>1</v>
      </c>
      <c r="S808" s="108"/>
      <c r="U808" s="108">
        <v>0.96</v>
      </c>
      <c r="V808" s="108"/>
      <c r="W808" s="108"/>
      <c r="X808" s="108">
        <v>0.96</v>
      </c>
      <c r="Y808" s="108"/>
      <c r="Z808" s="108"/>
      <c r="AC808" s="109" t="s">
        <v>899</v>
      </c>
      <c r="AD808" s="102">
        <v>0.4</v>
      </c>
      <c r="AE808" s="108"/>
      <c r="AF808" s="108"/>
      <c r="AG808" s="98" t="s">
        <v>214</v>
      </c>
      <c r="AH808" s="106"/>
      <c r="AI808" s="110" t="s">
        <v>900</v>
      </c>
      <c r="AJ808" s="98" t="s">
        <v>901</v>
      </c>
      <c r="AK808" s="98" t="s">
        <v>902</v>
      </c>
    </row>
    <row r="809" spans="1:37" ht="30" customHeight="1">
      <c r="A809" s="98" t="s">
        <v>710</v>
      </c>
      <c r="B809" s="98" t="s">
        <v>710</v>
      </c>
      <c r="C809" s="98" t="s">
        <v>722</v>
      </c>
      <c r="D809" s="98" t="s">
        <v>748</v>
      </c>
      <c r="E809" s="98" t="s">
        <v>1686</v>
      </c>
      <c r="F809" s="98" t="s">
        <v>844</v>
      </c>
      <c r="G809" s="98" t="s">
        <v>185</v>
      </c>
      <c r="H809" s="98" t="s">
        <v>36</v>
      </c>
      <c r="J809" s="98" t="s">
        <v>36</v>
      </c>
      <c r="L809" s="98" t="s">
        <v>177</v>
      </c>
      <c r="M809" s="100">
        <v>3</v>
      </c>
      <c r="N809" s="74">
        <f t="shared" si="25"/>
        <v>3</v>
      </c>
      <c r="O809" s="109"/>
      <c r="Q809" s="100">
        <f>IF(P809="",1,(VLOOKUP(P809,LOOKUP!$A$16:$B$21,2,FALSE)))</f>
        <v>1</v>
      </c>
      <c r="R809" s="74">
        <f t="shared" si="26"/>
        <v>1</v>
      </c>
      <c r="S809" s="108"/>
      <c r="U809" s="108"/>
      <c r="V809" s="108">
        <v>7.6999999999999999E-2</v>
      </c>
      <c r="W809" s="108"/>
      <c r="X809" s="108">
        <v>7.6999999999999999E-2</v>
      </c>
      <c r="Y809" s="108"/>
      <c r="Z809" s="108"/>
      <c r="AC809" s="109" t="s">
        <v>899</v>
      </c>
      <c r="AE809" s="108"/>
      <c r="AF809" s="108"/>
      <c r="AG809" s="98" t="s">
        <v>214</v>
      </c>
      <c r="AH809" s="106"/>
      <c r="AI809" s="110" t="s">
        <v>900</v>
      </c>
      <c r="AJ809" s="98" t="s">
        <v>901</v>
      </c>
      <c r="AK809" s="98" t="s">
        <v>902</v>
      </c>
    </row>
    <row r="810" spans="1:37" ht="30" customHeight="1">
      <c r="A810" s="98" t="s">
        <v>710</v>
      </c>
      <c r="B810" s="98" t="s">
        <v>710</v>
      </c>
      <c r="C810" s="98" t="s">
        <v>722</v>
      </c>
      <c r="D810" s="98" t="s">
        <v>749</v>
      </c>
      <c r="E810" s="98" t="s">
        <v>1686</v>
      </c>
      <c r="F810" s="98" t="s">
        <v>845</v>
      </c>
      <c r="G810" s="98" t="s">
        <v>185</v>
      </c>
      <c r="H810" s="98" t="s">
        <v>36</v>
      </c>
      <c r="J810" s="98" t="s">
        <v>36</v>
      </c>
      <c r="L810" s="98" t="s">
        <v>177</v>
      </c>
      <c r="M810" s="100">
        <v>3</v>
      </c>
      <c r="N810" s="74">
        <f t="shared" si="25"/>
        <v>3</v>
      </c>
      <c r="O810" s="109"/>
      <c r="Q810" s="100">
        <f>IF(P810="",1,(VLOOKUP(P810,LOOKUP!$A$16:$B$21,2,FALSE)))</f>
        <v>1</v>
      </c>
      <c r="R810" s="74">
        <f t="shared" si="26"/>
        <v>1</v>
      </c>
      <c r="S810" s="108"/>
      <c r="U810" s="108">
        <v>0.105</v>
      </c>
      <c r="V810" s="108"/>
      <c r="W810" s="108"/>
      <c r="X810" s="108">
        <v>0.105</v>
      </c>
      <c r="Y810" s="108"/>
      <c r="Z810" s="108"/>
      <c r="AC810" s="109" t="s">
        <v>899</v>
      </c>
      <c r="AE810" s="108"/>
      <c r="AF810" s="108"/>
      <c r="AG810" s="98" t="s">
        <v>214</v>
      </c>
      <c r="AH810" s="106"/>
      <c r="AI810" s="110" t="s">
        <v>900</v>
      </c>
      <c r="AJ810" s="98" t="s">
        <v>901</v>
      </c>
      <c r="AK810" s="98" t="s">
        <v>902</v>
      </c>
    </row>
    <row r="811" spans="1:37" ht="30" customHeight="1">
      <c r="A811" s="98" t="s">
        <v>710</v>
      </c>
      <c r="B811" s="98" t="s">
        <v>710</v>
      </c>
      <c r="C811" s="98" t="s">
        <v>722</v>
      </c>
      <c r="D811" s="98" t="s">
        <v>750</v>
      </c>
      <c r="E811" s="98" t="s">
        <v>1686</v>
      </c>
      <c r="G811" s="98" t="s">
        <v>185</v>
      </c>
      <c r="H811" s="98" t="s">
        <v>36</v>
      </c>
      <c r="J811" s="98" t="s">
        <v>36</v>
      </c>
      <c r="L811" s="98" t="s">
        <v>177</v>
      </c>
      <c r="M811" s="100">
        <v>3</v>
      </c>
      <c r="N811" s="74">
        <f t="shared" si="25"/>
        <v>3</v>
      </c>
      <c r="O811" s="109"/>
      <c r="Q811" s="100">
        <f>IF(P811="",1,(VLOOKUP(P811,LOOKUP!$A$16:$B$21,2,FALSE)))</f>
        <v>1</v>
      </c>
      <c r="R811" s="74">
        <f t="shared" si="26"/>
        <v>1</v>
      </c>
      <c r="S811" s="108"/>
      <c r="U811" s="108">
        <v>7.2999999999999995E-2</v>
      </c>
      <c r="V811" s="108"/>
      <c r="W811" s="108"/>
      <c r="X811" s="108">
        <v>7.2999999999999995E-2</v>
      </c>
      <c r="Y811" s="108"/>
      <c r="Z811" s="108"/>
      <c r="AC811" s="109" t="s">
        <v>899</v>
      </c>
      <c r="AE811" s="108"/>
      <c r="AF811" s="108"/>
      <c r="AG811" s="98" t="s">
        <v>214</v>
      </c>
      <c r="AH811" s="106"/>
      <c r="AI811" s="110" t="s">
        <v>900</v>
      </c>
      <c r="AJ811" s="98" t="s">
        <v>901</v>
      </c>
      <c r="AK811" s="98" t="s">
        <v>902</v>
      </c>
    </row>
    <row r="812" spans="1:37" ht="30" customHeight="1">
      <c r="A812" s="98" t="s">
        <v>710</v>
      </c>
      <c r="B812" s="98" t="s">
        <v>710</v>
      </c>
      <c r="C812" s="98" t="s">
        <v>722</v>
      </c>
      <c r="D812" s="98" t="s">
        <v>751</v>
      </c>
      <c r="E812" s="98" t="s">
        <v>1686</v>
      </c>
      <c r="F812" s="98" t="s">
        <v>846</v>
      </c>
      <c r="G812" s="98" t="s">
        <v>185</v>
      </c>
      <c r="H812" s="98" t="s">
        <v>36</v>
      </c>
      <c r="J812" s="98" t="s">
        <v>36</v>
      </c>
      <c r="L812" s="98" t="s">
        <v>177</v>
      </c>
      <c r="M812" s="100">
        <v>3</v>
      </c>
      <c r="N812" s="74">
        <f t="shared" si="25"/>
        <v>3</v>
      </c>
      <c r="O812" s="109"/>
      <c r="Q812" s="100">
        <f>IF(P812="",1,(VLOOKUP(P812,LOOKUP!$A$16:$B$21,2,FALSE)))</f>
        <v>1</v>
      </c>
      <c r="R812" s="74">
        <f t="shared" si="26"/>
        <v>1</v>
      </c>
      <c r="S812" s="108"/>
      <c r="U812" s="108">
        <v>5.2999999999999999E-2</v>
      </c>
      <c r="V812" s="108"/>
      <c r="W812" s="108"/>
      <c r="X812" s="108">
        <v>5.2999999999999999E-2</v>
      </c>
      <c r="Y812" s="108"/>
      <c r="Z812" s="108"/>
      <c r="AC812" s="109" t="s">
        <v>899</v>
      </c>
      <c r="AE812" s="108"/>
      <c r="AF812" s="108"/>
      <c r="AG812" s="98" t="s">
        <v>214</v>
      </c>
      <c r="AH812" s="106"/>
      <c r="AI812" s="110" t="s">
        <v>900</v>
      </c>
      <c r="AJ812" s="98" t="s">
        <v>901</v>
      </c>
      <c r="AK812" s="98" t="s">
        <v>902</v>
      </c>
    </row>
    <row r="813" spans="1:37" ht="30" customHeight="1">
      <c r="A813" s="98" t="s">
        <v>710</v>
      </c>
      <c r="B813" s="98" t="s">
        <v>710</v>
      </c>
      <c r="C813" s="98" t="s">
        <v>722</v>
      </c>
      <c r="D813" s="98" t="s">
        <v>752</v>
      </c>
      <c r="E813" s="98" t="s">
        <v>1686</v>
      </c>
      <c r="F813" s="98" t="s">
        <v>519</v>
      </c>
      <c r="G813" s="98" t="s">
        <v>185</v>
      </c>
      <c r="H813" s="98" t="s">
        <v>36</v>
      </c>
      <c r="J813" s="98" t="s">
        <v>36</v>
      </c>
      <c r="L813" s="98" t="s">
        <v>177</v>
      </c>
      <c r="M813" s="100">
        <v>3</v>
      </c>
      <c r="N813" s="74">
        <f t="shared" si="25"/>
        <v>3</v>
      </c>
      <c r="O813" s="109"/>
      <c r="Q813" s="100">
        <f>IF(P813="",1,(VLOOKUP(P813,LOOKUP!$A$16:$B$21,2,FALSE)))</f>
        <v>1</v>
      </c>
      <c r="R813" s="74">
        <f t="shared" si="26"/>
        <v>1</v>
      </c>
      <c r="S813" s="108"/>
      <c r="U813" s="108">
        <v>2.5000000000000001E-2</v>
      </c>
      <c r="V813" s="108"/>
      <c r="W813" s="108"/>
      <c r="X813" s="108">
        <v>2.5000000000000001E-2</v>
      </c>
      <c r="Y813" s="108"/>
      <c r="Z813" s="108"/>
      <c r="AC813" s="109" t="s">
        <v>899</v>
      </c>
      <c r="AE813" s="108"/>
      <c r="AF813" s="108"/>
      <c r="AG813" s="98" t="s">
        <v>214</v>
      </c>
      <c r="AH813" s="106"/>
      <c r="AI813" s="110" t="s">
        <v>900</v>
      </c>
      <c r="AJ813" s="98" t="s">
        <v>901</v>
      </c>
      <c r="AK813" s="98" t="s">
        <v>902</v>
      </c>
    </row>
    <row r="814" spans="1:37" ht="30" customHeight="1">
      <c r="A814" s="98" t="s">
        <v>710</v>
      </c>
      <c r="B814" s="98" t="s">
        <v>710</v>
      </c>
      <c r="C814" s="98" t="s">
        <v>722</v>
      </c>
      <c r="D814" s="98" t="s">
        <v>753</v>
      </c>
      <c r="E814" s="98" t="s">
        <v>1686</v>
      </c>
      <c r="F814" s="98" t="s">
        <v>847</v>
      </c>
      <c r="G814" s="98" t="s">
        <v>185</v>
      </c>
      <c r="H814" s="98" t="s">
        <v>36</v>
      </c>
      <c r="J814" s="98" t="s">
        <v>36</v>
      </c>
      <c r="L814" s="98" t="s">
        <v>177</v>
      </c>
      <c r="M814" s="100">
        <v>3</v>
      </c>
      <c r="N814" s="74">
        <f t="shared" si="25"/>
        <v>3</v>
      </c>
      <c r="O814" s="109"/>
      <c r="Q814" s="100">
        <f>IF(P814="",1,(VLOOKUP(P814,LOOKUP!$A$16:$B$21,2,FALSE)))</f>
        <v>1</v>
      </c>
      <c r="R814" s="74">
        <f t="shared" si="26"/>
        <v>1</v>
      </c>
      <c r="S814" s="108"/>
      <c r="U814" s="108"/>
      <c r="V814" s="108"/>
      <c r="W814" s="108">
        <v>0.128</v>
      </c>
      <c r="X814" s="108">
        <v>0.128</v>
      </c>
      <c r="Y814" s="108"/>
      <c r="Z814" s="108"/>
      <c r="AC814" s="109" t="s">
        <v>899</v>
      </c>
      <c r="AE814" s="108"/>
      <c r="AF814" s="108"/>
      <c r="AG814" s="98" t="s">
        <v>214</v>
      </c>
      <c r="AH814" s="106"/>
      <c r="AI814" s="110" t="s">
        <v>900</v>
      </c>
      <c r="AJ814" s="98" t="s">
        <v>901</v>
      </c>
      <c r="AK814" s="98" t="s">
        <v>902</v>
      </c>
    </row>
    <row r="815" spans="1:37" ht="30" customHeight="1">
      <c r="A815" s="98" t="s">
        <v>710</v>
      </c>
      <c r="B815" s="98" t="s">
        <v>710</v>
      </c>
      <c r="C815" s="98" t="s">
        <v>722</v>
      </c>
      <c r="D815" s="98" t="s">
        <v>563</v>
      </c>
      <c r="E815" s="98" t="s">
        <v>1686</v>
      </c>
      <c r="F815" s="98" t="s">
        <v>563</v>
      </c>
      <c r="G815" s="98" t="s">
        <v>185</v>
      </c>
      <c r="H815" s="98" t="s">
        <v>36</v>
      </c>
      <c r="J815" s="98" t="s">
        <v>36</v>
      </c>
      <c r="L815" s="98" t="s">
        <v>177</v>
      </c>
      <c r="M815" s="100">
        <v>3</v>
      </c>
      <c r="N815" s="74">
        <f t="shared" si="25"/>
        <v>3</v>
      </c>
      <c r="O815" s="109"/>
      <c r="Q815" s="100">
        <f>IF(P815="",1,(VLOOKUP(P815,LOOKUP!$A$16:$B$21,2,FALSE)))</f>
        <v>1</v>
      </c>
      <c r="R815" s="74">
        <f t="shared" si="26"/>
        <v>1</v>
      </c>
      <c r="S815" s="108"/>
      <c r="U815" s="108"/>
      <c r="V815" s="108">
        <v>7.6999999999999999E-2</v>
      </c>
      <c r="W815" s="108"/>
      <c r="X815" s="108">
        <v>7.6999999999999999E-2</v>
      </c>
      <c r="Y815" s="108"/>
      <c r="Z815" s="108"/>
      <c r="AC815" s="109" t="s">
        <v>899</v>
      </c>
      <c r="AE815" s="108"/>
      <c r="AF815" s="108"/>
      <c r="AG815" s="98" t="s">
        <v>214</v>
      </c>
      <c r="AH815" s="106"/>
      <c r="AI815" s="110" t="s">
        <v>900</v>
      </c>
      <c r="AJ815" s="98" t="s">
        <v>901</v>
      </c>
      <c r="AK815" s="98" t="s">
        <v>902</v>
      </c>
    </row>
    <row r="816" spans="1:37" ht="30" customHeight="1">
      <c r="A816" s="98" t="s">
        <v>710</v>
      </c>
      <c r="B816" s="98" t="s">
        <v>710</v>
      </c>
      <c r="C816" s="98" t="s">
        <v>722</v>
      </c>
      <c r="D816" s="98" t="s">
        <v>754</v>
      </c>
      <c r="E816" s="98" t="s">
        <v>1686</v>
      </c>
      <c r="F816" s="98" t="s">
        <v>557</v>
      </c>
      <c r="G816" s="98" t="s">
        <v>185</v>
      </c>
      <c r="H816" s="98" t="s">
        <v>36</v>
      </c>
      <c r="J816" s="98" t="s">
        <v>36</v>
      </c>
      <c r="L816" s="98" t="s">
        <v>177</v>
      </c>
      <c r="M816" s="100">
        <v>3</v>
      </c>
      <c r="N816" s="74">
        <f t="shared" si="25"/>
        <v>3</v>
      </c>
      <c r="O816" s="109"/>
      <c r="Q816" s="100">
        <f>IF(P816="",1,(VLOOKUP(P816,LOOKUP!$A$16:$B$21,2,FALSE)))</f>
        <v>1</v>
      </c>
      <c r="R816" s="74">
        <f t="shared" si="26"/>
        <v>1</v>
      </c>
      <c r="S816" s="108"/>
      <c r="U816" s="108"/>
      <c r="V816" s="108"/>
      <c r="W816" s="108">
        <v>0.12</v>
      </c>
      <c r="X816" s="108">
        <v>0.12</v>
      </c>
      <c r="Y816" s="108"/>
      <c r="Z816" s="108"/>
      <c r="AC816" s="109" t="s">
        <v>899</v>
      </c>
      <c r="AE816" s="108"/>
      <c r="AF816" s="108"/>
      <c r="AG816" s="98" t="s">
        <v>214</v>
      </c>
      <c r="AH816" s="106"/>
      <c r="AI816" s="110" t="s">
        <v>900</v>
      </c>
      <c r="AJ816" s="98" t="s">
        <v>901</v>
      </c>
      <c r="AK816" s="98" t="s">
        <v>902</v>
      </c>
    </row>
    <row r="817" spans="1:37" ht="30" customHeight="1">
      <c r="A817" s="98" t="s">
        <v>710</v>
      </c>
      <c r="B817" s="98" t="s">
        <v>710</v>
      </c>
      <c r="C817" s="98" t="s">
        <v>722</v>
      </c>
      <c r="D817" s="98" t="s">
        <v>755</v>
      </c>
      <c r="E817" s="98" t="s">
        <v>1686</v>
      </c>
      <c r="F817" s="98" t="s">
        <v>848</v>
      </c>
      <c r="G817" s="98" t="s">
        <v>185</v>
      </c>
      <c r="H817" s="98" t="s">
        <v>36</v>
      </c>
      <c r="J817" s="98" t="s">
        <v>36</v>
      </c>
      <c r="L817" s="98" t="s">
        <v>177</v>
      </c>
      <c r="M817" s="100">
        <v>3</v>
      </c>
      <c r="N817" s="74">
        <f t="shared" si="25"/>
        <v>3</v>
      </c>
      <c r="O817" s="109"/>
      <c r="Q817" s="100">
        <f>IF(P817="",1,(VLOOKUP(P817,LOOKUP!$A$16:$B$21,2,FALSE)))</f>
        <v>1</v>
      </c>
      <c r="R817" s="74">
        <f t="shared" si="26"/>
        <v>1</v>
      </c>
      <c r="S817" s="108"/>
      <c r="U817" s="108"/>
      <c r="V817" s="108"/>
      <c r="W817" s="108">
        <v>5.1999999999999998E-2</v>
      </c>
      <c r="X817" s="108">
        <v>5.1999999999999998E-2</v>
      </c>
      <c r="Y817" s="108"/>
      <c r="Z817" s="108"/>
      <c r="AC817" s="109" t="s">
        <v>899</v>
      </c>
      <c r="AE817" s="108"/>
      <c r="AF817" s="108"/>
      <c r="AG817" s="98" t="s">
        <v>214</v>
      </c>
      <c r="AH817" s="106"/>
      <c r="AI817" s="110" t="s">
        <v>900</v>
      </c>
      <c r="AJ817" s="98" t="s">
        <v>901</v>
      </c>
      <c r="AK817" s="98" t="s">
        <v>902</v>
      </c>
    </row>
    <row r="818" spans="1:37" ht="30" customHeight="1">
      <c r="A818" s="98" t="s">
        <v>710</v>
      </c>
      <c r="B818" s="98" t="s">
        <v>710</v>
      </c>
      <c r="C818" s="98" t="s">
        <v>722</v>
      </c>
      <c r="D818" s="98" t="s">
        <v>756</v>
      </c>
      <c r="E818" s="98" t="s">
        <v>1686</v>
      </c>
      <c r="F818" s="98" t="s">
        <v>756</v>
      </c>
      <c r="G818" s="98" t="s">
        <v>185</v>
      </c>
      <c r="H818" s="98" t="s">
        <v>36</v>
      </c>
      <c r="J818" s="98" t="s">
        <v>36</v>
      </c>
      <c r="L818" s="98" t="s">
        <v>177</v>
      </c>
      <c r="M818" s="100">
        <v>3</v>
      </c>
      <c r="N818" s="74">
        <f t="shared" si="25"/>
        <v>3</v>
      </c>
      <c r="O818" s="109"/>
      <c r="Q818" s="100">
        <f>IF(P818="",1,(VLOOKUP(P818,LOOKUP!$A$16:$B$21,2,FALSE)))</f>
        <v>1</v>
      </c>
      <c r="R818" s="74">
        <f t="shared" si="26"/>
        <v>1</v>
      </c>
      <c r="S818" s="108"/>
      <c r="U818" s="108"/>
      <c r="V818" s="108"/>
      <c r="W818" s="108">
        <v>4.2999999999999997E-2</v>
      </c>
      <c r="X818" s="108">
        <v>4.2999999999999997E-2</v>
      </c>
      <c r="Y818" s="108"/>
      <c r="Z818" s="108"/>
      <c r="AC818" s="109" t="s">
        <v>899</v>
      </c>
      <c r="AE818" s="108"/>
      <c r="AF818" s="108"/>
      <c r="AG818" s="98" t="s">
        <v>214</v>
      </c>
      <c r="AH818" s="106"/>
      <c r="AI818" s="110" t="s">
        <v>900</v>
      </c>
      <c r="AJ818" s="98" t="s">
        <v>901</v>
      </c>
      <c r="AK818" s="98" t="s">
        <v>902</v>
      </c>
    </row>
    <row r="819" spans="1:37" ht="30" customHeight="1">
      <c r="A819" s="98" t="s">
        <v>710</v>
      </c>
      <c r="B819" s="98" t="s">
        <v>710</v>
      </c>
      <c r="C819" s="98" t="s">
        <v>722</v>
      </c>
      <c r="D819" s="98" t="s">
        <v>757</v>
      </c>
      <c r="E819" s="98" t="s">
        <v>1686</v>
      </c>
      <c r="F819" s="98" t="s">
        <v>849</v>
      </c>
      <c r="G819" s="98" t="s">
        <v>185</v>
      </c>
      <c r="H819" s="98" t="s">
        <v>36</v>
      </c>
      <c r="J819" s="98" t="s">
        <v>36</v>
      </c>
      <c r="L819" s="98" t="s">
        <v>177</v>
      </c>
      <c r="M819" s="100">
        <v>3</v>
      </c>
      <c r="N819" s="74">
        <f t="shared" si="25"/>
        <v>3</v>
      </c>
      <c r="O819" s="109"/>
      <c r="Q819" s="100">
        <f>IF(P819="",1,(VLOOKUP(P819,LOOKUP!$A$16:$B$21,2,FALSE)))</f>
        <v>1</v>
      </c>
      <c r="R819" s="74">
        <f t="shared" si="26"/>
        <v>1</v>
      </c>
      <c r="S819" s="108"/>
      <c r="U819" s="108"/>
      <c r="V819" s="108"/>
      <c r="W819" s="108">
        <v>0.25</v>
      </c>
      <c r="X819" s="108">
        <v>0.25</v>
      </c>
      <c r="Y819" s="108"/>
      <c r="Z819" s="108"/>
      <c r="AC819" s="109" t="s">
        <v>899</v>
      </c>
      <c r="AE819" s="108"/>
      <c r="AF819" s="108"/>
      <c r="AG819" s="98" t="s">
        <v>214</v>
      </c>
      <c r="AH819" s="106"/>
      <c r="AI819" s="110" t="s">
        <v>900</v>
      </c>
      <c r="AJ819" s="98" t="s">
        <v>901</v>
      </c>
      <c r="AK819" s="98" t="s">
        <v>902</v>
      </c>
    </row>
    <row r="820" spans="1:37" ht="30" customHeight="1">
      <c r="A820" s="98" t="s">
        <v>710</v>
      </c>
      <c r="B820" s="98" t="s">
        <v>710</v>
      </c>
      <c r="C820" s="98" t="s">
        <v>722</v>
      </c>
      <c r="D820" s="98" t="s">
        <v>758</v>
      </c>
      <c r="E820" s="98" t="s">
        <v>1686</v>
      </c>
      <c r="F820" s="98" t="s">
        <v>850</v>
      </c>
      <c r="G820" s="98" t="s">
        <v>185</v>
      </c>
      <c r="H820" s="98" t="s">
        <v>36</v>
      </c>
      <c r="J820" s="98" t="s">
        <v>36</v>
      </c>
      <c r="L820" s="98" t="s">
        <v>177</v>
      </c>
      <c r="M820" s="100">
        <v>3</v>
      </c>
      <c r="N820" s="74">
        <f t="shared" si="25"/>
        <v>3</v>
      </c>
      <c r="O820" s="109"/>
      <c r="Q820" s="100">
        <f>IF(P820="",1,(VLOOKUP(P820,LOOKUP!$A$16:$B$21,2,FALSE)))</f>
        <v>1</v>
      </c>
      <c r="R820" s="74">
        <f t="shared" si="26"/>
        <v>1</v>
      </c>
      <c r="S820" s="108"/>
      <c r="U820" s="108"/>
      <c r="V820" s="108"/>
      <c r="W820" s="108">
        <v>8.8999999999999996E-2</v>
      </c>
      <c r="X820" s="108">
        <v>8.8999999999999996E-2</v>
      </c>
      <c r="Y820" s="108"/>
      <c r="Z820" s="108"/>
      <c r="AC820" s="109" t="s">
        <v>899</v>
      </c>
      <c r="AE820" s="108"/>
      <c r="AF820" s="108"/>
      <c r="AG820" s="98" t="s">
        <v>214</v>
      </c>
      <c r="AH820" s="106"/>
      <c r="AI820" s="110" t="s">
        <v>900</v>
      </c>
      <c r="AJ820" s="98" t="s">
        <v>901</v>
      </c>
      <c r="AK820" s="98" t="s">
        <v>902</v>
      </c>
    </row>
    <row r="821" spans="1:37" ht="30" customHeight="1">
      <c r="A821" s="98" t="s">
        <v>710</v>
      </c>
      <c r="B821" s="98" t="s">
        <v>710</v>
      </c>
      <c r="C821" s="98" t="s">
        <v>722</v>
      </c>
      <c r="D821" s="98" t="s">
        <v>759</v>
      </c>
      <c r="E821" s="98" t="s">
        <v>1686</v>
      </c>
      <c r="F821" s="98" t="s">
        <v>519</v>
      </c>
      <c r="G821" s="98" t="s">
        <v>185</v>
      </c>
      <c r="H821" s="98" t="s">
        <v>36</v>
      </c>
      <c r="J821" s="98" t="s">
        <v>36</v>
      </c>
      <c r="L821" s="98" t="s">
        <v>177</v>
      </c>
      <c r="M821" s="100">
        <v>3</v>
      </c>
      <c r="N821" s="74">
        <f t="shared" si="25"/>
        <v>3</v>
      </c>
      <c r="O821" s="109"/>
      <c r="Q821" s="100">
        <f>IF(P821="",1,(VLOOKUP(P821,LOOKUP!$A$16:$B$21,2,FALSE)))</f>
        <v>1</v>
      </c>
      <c r="R821" s="74">
        <f t="shared" si="26"/>
        <v>1</v>
      </c>
      <c r="S821" s="108"/>
      <c r="U821" s="108"/>
      <c r="V821" s="108"/>
      <c r="W821" s="108">
        <v>0.5</v>
      </c>
      <c r="X821" s="108">
        <v>0.5</v>
      </c>
      <c r="Y821" s="108"/>
      <c r="Z821" s="108"/>
      <c r="AC821" s="109" t="s">
        <v>899</v>
      </c>
      <c r="AE821" s="108"/>
      <c r="AF821" s="108"/>
      <c r="AG821" s="98" t="s">
        <v>214</v>
      </c>
      <c r="AH821" s="106"/>
      <c r="AI821" s="110" t="s">
        <v>900</v>
      </c>
      <c r="AJ821" s="98" t="s">
        <v>901</v>
      </c>
      <c r="AK821" s="98" t="s">
        <v>902</v>
      </c>
    </row>
    <row r="822" spans="1:37" ht="30" customHeight="1">
      <c r="A822" s="98" t="s">
        <v>710</v>
      </c>
      <c r="B822" s="98" t="s">
        <v>710</v>
      </c>
      <c r="C822" s="98" t="s">
        <v>722</v>
      </c>
      <c r="D822" s="98" t="s">
        <v>760</v>
      </c>
      <c r="E822" s="98" t="s">
        <v>1686</v>
      </c>
      <c r="F822" s="98" t="s">
        <v>851</v>
      </c>
      <c r="G822" s="98" t="s">
        <v>185</v>
      </c>
      <c r="H822" s="98" t="s">
        <v>36</v>
      </c>
      <c r="J822" s="98" t="s">
        <v>36</v>
      </c>
      <c r="L822" s="98" t="s">
        <v>177</v>
      </c>
      <c r="M822" s="100">
        <v>3</v>
      </c>
      <c r="N822" s="74">
        <f t="shared" si="25"/>
        <v>3</v>
      </c>
      <c r="O822" s="109"/>
      <c r="Q822" s="100">
        <f>IF(P822="",1,(VLOOKUP(P822,LOOKUP!$A$16:$B$21,2,FALSE)))</f>
        <v>1</v>
      </c>
      <c r="R822" s="74">
        <f t="shared" si="26"/>
        <v>1</v>
      </c>
      <c r="S822" s="108"/>
      <c r="U822" s="108"/>
      <c r="V822" s="108"/>
      <c r="W822" s="108">
        <v>8.7999999999999995E-2</v>
      </c>
      <c r="X822" s="108">
        <v>8.7999999999999995E-2</v>
      </c>
      <c r="Y822" s="108"/>
      <c r="Z822" s="108"/>
      <c r="AC822" s="109" t="s">
        <v>899</v>
      </c>
      <c r="AE822" s="108"/>
      <c r="AF822" s="108"/>
      <c r="AG822" s="98" t="s">
        <v>214</v>
      </c>
      <c r="AH822" s="106"/>
      <c r="AI822" s="110" t="s">
        <v>900</v>
      </c>
      <c r="AJ822" s="98" t="s">
        <v>901</v>
      </c>
      <c r="AK822" s="98" t="s">
        <v>902</v>
      </c>
    </row>
    <row r="823" spans="1:37" ht="30" customHeight="1">
      <c r="A823" s="98" t="s">
        <v>710</v>
      </c>
      <c r="B823" s="98" t="s">
        <v>710</v>
      </c>
      <c r="C823" s="98" t="s">
        <v>722</v>
      </c>
      <c r="D823" s="98" t="s">
        <v>761</v>
      </c>
      <c r="E823" s="98" t="s">
        <v>1686</v>
      </c>
      <c r="F823" s="98" t="s">
        <v>519</v>
      </c>
      <c r="G823" s="98" t="s">
        <v>185</v>
      </c>
      <c r="H823" s="98" t="s">
        <v>36</v>
      </c>
      <c r="J823" s="98" t="s">
        <v>36</v>
      </c>
      <c r="L823" s="98" t="s">
        <v>177</v>
      </c>
      <c r="M823" s="100">
        <v>3</v>
      </c>
      <c r="N823" s="74">
        <f t="shared" si="25"/>
        <v>3</v>
      </c>
      <c r="O823" s="109"/>
      <c r="Q823" s="100">
        <f>IF(P823="",1,(VLOOKUP(P823,LOOKUP!$A$16:$B$21,2,FALSE)))</f>
        <v>1</v>
      </c>
      <c r="R823" s="74">
        <f t="shared" si="26"/>
        <v>1</v>
      </c>
      <c r="S823" s="108"/>
      <c r="U823" s="108">
        <v>0.4</v>
      </c>
      <c r="V823" s="108"/>
      <c r="W823" s="108"/>
      <c r="X823" s="108">
        <v>0.4</v>
      </c>
      <c r="Y823" s="108"/>
      <c r="Z823" s="108"/>
      <c r="AC823" s="109" t="s">
        <v>899</v>
      </c>
      <c r="AE823" s="108"/>
      <c r="AF823" s="108"/>
      <c r="AG823" s="98" t="s">
        <v>214</v>
      </c>
      <c r="AH823" s="106"/>
      <c r="AI823" s="110" t="s">
        <v>900</v>
      </c>
      <c r="AJ823" s="98" t="s">
        <v>901</v>
      </c>
      <c r="AK823" s="98" t="s">
        <v>902</v>
      </c>
    </row>
    <row r="824" spans="1:37" ht="30" customHeight="1">
      <c r="A824" s="98" t="s">
        <v>710</v>
      </c>
      <c r="B824" s="98" t="s">
        <v>710</v>
      </c>
      <c r="C824" s="98" t="s">
        <v>722</v>
      </c>
      <c r="D824" s="98" t="s">
        <v>762</v>
      </c>
      <c r="E824" s="98" t="s">
        <v>1686</v>
      </c>
      <c r="F824" s="98" t="s">
        <v>852</v>
      </c>
      <c r="G824" s="98" t="s">
        <v>185</v>
      </c>
      <c r="H824" s="98" t="s">
        <v>36</v>
      </c>
      <c r="J824" s="98" t="s">
        <v>36</v>
      </c>
      <c r="L824" s="98" t="s">
        <v>177</v>
      </c>
      <c r="M824" s="100">
        <v>3</v>
      </c>
      <c r="N824" s="74">
        <f t="shared" si="25"/>
        <v>3</v>
      </c>
      <c r="O824" s="109"/>
      <c r="Q824" s="100">
        <f>IF(P824="",1,(VLOOKUP(P824,LOOKUP!$A$16:$B$21,2,FALSE)))</f>
        <v>1</v>
      </c>
      <c r="R824" s="74">
        <f t="shared" si="26"/>
        <v>1</v>
      </c>
      <c r="S824" s="108"/>
      <c r="U824" s="108"/>
      <c r="V824" s="108"/>
      <c r="W824" s="108">
        <v>7.6999999999999999E-2</v>
      </c>
      <c r="X824" s="108">
        <v>7.6999999999999999E-2</v>
      </c>
      <c r="Y824" s="108"/>
      <c r="Z824" s="108"/>
      <c r="AC824" s="109" t="s">
        <v>899</v>
      </c>
      <c r="AE824" s="108"/>
      <c r="AF824" s="108"/>
      <c r="AG824" s="98" t="s">
        <v>214</v>
      </c>
      <c r="AH824" s="106"/>
      <c r="AI824" s="110" t="s">
        <v>900</v>
      </c>
      <c r="AJ824" s="98" t="s">
        <v>901</v>
      </c>
      <c r="AK824" s="98" t="s">
        <v>902</v>
      </c>
    </row>
    <row r="825" spans="1:37" ht="30" customHeight="1">
      <c r="A825" s="98" t="s">
        <v>710</v>
      </c>
      <c r="B825" s="98" t="s">
        <v>710</v>
      </c>
      <c r="C825" s="98" t="s">
        <v>722</v>
      </c>
      <c r="D825" s="98" t="s">
        <v>763</v>
      </c>
      <c r="E825" s="98" t="s">
        <v>1686</v>
      </c>
      <c r="F825" s="98" t="s">
        <v>557</v>
      </c>
      <c r="G825" s="98" t="s">
        <v>185</v>
      </c>
      <c r="H825" s="98" t="s">
        <v>36</v>
      </c>
      <c r="J825" s="98" t="s">
        <v>36</v>
      </c>
      <c r="L825" s="98" t="s">
        <v>177</v>
      </c>
      <c r="M825" s="100">
        <v>3</v>
      </c>
      <c r="N825" s="74">
        <f t="shared" si="25"/>
        <v>3</v>
      </c>
      <c r="O825" s="109"/>
      <c r="Q825" s="100">
        <f>IF(P825="",1,(VLOOKUP(P825,LOOKUP!$A$16:$B$21,2,FALSE)))</f>
        <v>1</v>
      </c>
      <c r="R825" s="74">
        <f t="shared" si="26"/>
        <v>1</v>
      </c>
      <c r="S825" s="108"/>
      <c r="U825" s="108"/>
      <c r="V825" s="108"/>
      <c r="W825" s="108"/>
      <c r="X825" s="108">
        <v>0</v>
      </c>
      <c r="Y825" s="108">
        <v>1.25</v>
      </c>
      <c r="Z825" s="108"/>
      <c r="AC825" s="109" t="s">
        <v>899</v>
      </c>
      <c r="AE825" s="108"/>
      <c r="AF825" s="108"/>
      <c r="AG825" s="98" t="s">
        <v>214</v>
      </c>
      <c r="AH825" s="106"/>
      <c r="AI825" s="110" t="s">
        <v>900</v>
      </c>
      <c r="AJ825" s="98" t="s">
        <v>901</v>
      </c>
      <c r="AK825" s="98" t="s">
        <v>902</v>
      </c>
    </row>
    <row r="826" spans="1:37" ht="30" customHeight="1">
      <c r="A826" s="98" t="s">
        <v>710</v>
      </c>
      <c r="B826" s="98" t="s">
        <v>710</v>
      </c>
      <c r="C826" s="98" t="s">
        <v>722</v>
      </c>
      <c r="D826" s="98" t="s">
        <v>764</v>
      </c>
      <c r="E826" s="98" t="s">
        <v>1686</v>
      </c>
      <c r="F826" s="98" t="s">
        <v>853</v>
      </c>
      <c r="G826" s="98" t="s">
        <v>185</v>
      </c>
      <c r="H826" s="98" t="s">
        <v>36</v>
      </c>
      <c r="J826" s="98" t="s">
        <v>36</v>
      </c>
      <c r="L826" s="98" t="s">
        <v>177</v>
      </c>
      <c r="M826" s="100">
        <v>3</v>
      </c>
      <c r="N826" s="74">
        <f t="shared" si="25"/>
        <v>3</v>
      </c>
      <c r="O826" s="109"/>
      <c r="Q826" s="100">
        <f>IF(P826="",1,(VLOOKUP(P826,LOOKUP!$A$16:$B$21,2,FALSE)))</f>
        <v>1</v>
      </c>
      <c r="R826" s="74">
        <f t="shared" si="26"/>
        <v>1</v>
      </c>
      <c r="S826" s="108"/>
      <c r="U826" s="108"/>
      <c r="V826" s="108"/>
      <c r="W826" s="108"/>
      <c r="X826" s="108">
        <v>0</v>
      </c>
      <c r="Y826" s="108">
        <v>0.2</v>
      </c>
      <c r="Z826" s="108"/>
      <c r="AC826" s="109" t="s">
        <v>899</v>
      </c>
      <c r="AE826" s="108"/>
      <c r="AF826" s="108"/>
      <c r="AG826" s="98" t="s">
        <v>214</v>
      </c>
      <c r="AH826" s="106"/>
      <c r="AI826" s="110" t="s">
        <v>900</v>
      </c>
      <c r="AJ826" s="98" t="s">
        <v>901</v>
      </c>
      <c r="AK826" s="98" t="s">
        <v>902</v>
      </c>
    </row>
    <row r="827" spans="1:37" ht="30" customHeight="1">
      <c r="A827" s="98" t="s">
        <v>710</v>
      </c>
      <c r="B827" s="98" t="s">
        <v>710</v>
      </c>
      <c r="C827" s="98" t="s">
        <v>722</v>
      </c>
      <c r="D827" s="98" t="s">
        <v>765</v>
      </c>
      <c r="E827" s="98" t="s">
        <v>1686</v>
      </c>
      <c r="F827" s="98" t="s">
        <v>828</v>
      </c>
      <c r="G827" s="98" t="s">
        <v>185</v>
      </c>
      <c r="H827" s="98" t="s">
        <v>36</v>
      </c>
      <c r="J827" s="98" t="s">
        <v>36</v>
      </c>
      <c r="L827" s="98" t="s">
        <v>177</v>
      </c>
      <c r="M827" s="100">
        <v>3</v>
      </c>
      <c r="N827" s="74">
        <f t="shared" si="25"/>
        <v>3</v>
      </c>
      <c r="O827" s="109"/>
      <c r="Q827" s="100">
        <f>IF(P827="",1,(VLOOKUP(P827,LOOKUP!$A$16:$B$21,2,FALSE)))</f>
        <v>1</v>
      </c>
      <c r="R827" s="74">
        <f t="shared" ref="R827:R877" si="27">Q827</f>
        <v>1</v>
      </c>
      <c r="S827" s="108"/>
      <c r="U827" s="108"/>
      <c r="V827" s="108"/>
      <c r="W827" s="108"/>
      <c r="X827" s="108">
        <v>0</v>
      </c>
      <c r="Y827" s="108">
        <v>0.5</v>
      </c>
      <c r="Z827" s="108"/>
      <c r="AC827" s="109" t="s">
        <v>899</v>
      </c>
      <c r="AE827" s="108"/>
      <c r="AF827" s="108"/>
      <c r="AG827" s="98" t="s">
        <v>214</v>
      </c>
      <c r="AH827" s="106"/>
      <c r="AI827" s="110" t="s">
        <v>900</v>
      </c>
      <c r="AJ827" s="98" t="s">
        <v>901</v>
      </c>
      <c r="AK827" s="98" t="s">
        <v>902</v>
      </c>
    </row>
    <row r="828" spans="1:37" ht="30" customHeight="1">
      <c r="A828" s="98" t="s">
        <v>710</v>
      </c>
      <c r="B828" s="98" t="s">
        <v>710</v>
      </c>
      <c r="C828" s="98" t="s">
        <v>722</v>
      </c>
      <c r="D828" s="98" t="s">
        <v>766</v>
      </c>
      <c r="E828" s="98" t="s">
        <v>1686</v>
      </c>
      <c r="F828" s="98" t="s">
        <v>854</v>
      </c>
      <c r="G828" s="98" t="s">
        <v>185</v>
      </c>
      <c r="H828" s="98" t="s">
        <v>36</v>
      </c>
      <c r="J828" s="98" t="s">
        <v>36</v>
      </c>
      <c r="L828" s="98" t="s">
        <v>177</v>
      </c>
      <c r="M828" s="100">
        <v>3</v>
      </c>
      <c r="N828" s="74">
        <f t="shared" si="25"/>
        <v>3</v>
      </c>
      <c r="O828" s="109"/>
      <c r="Q828" s="100">
        <f>IF(P828="",1,(VLOOKUP(P828,LOOKUP!$A$16:$B$21,2,FALSE)))</f>
        <v>1</v>
      </c>
      <c r="R828" s="74">
        <f t="shared" si="27"/>
        <v>1</v>
      </c>
      <c r="S828" s="108"/>
      <c r="U828" s="108"/>
      <c r="V828" s="108"/>
      <c r="W828" s="108"/>
      <c r="X828" s="108">
        <v>0</v>
      </c>
      <c r="Y828" s="108">
        <v>5.2999999999999999E-2</v>
      </c>
      <c r="Z828" s="108"/>
      <c r="AC828" s="109" t="s">
        <v>899</v>
      </c>
      <c r="AE828" s="108"/>
      <c r="AF828" s="108"/>
      <c r="AG828" s="98" t="s">
        <v>214</v>
      </c>
      <c r="AH828" s="106"/>
      <c r="AI828" s="110" t="s">
        <v>900</v>
      </c>
      <c r="AJ828" s="98" t="s">
        <v>901</v>
      </c>
      <c r="AK828" s="98" t="s">
        <v>902</v>
      </c>
    </row>
    <row r="829" spans="1:37" ht="30" customHeight="1">
      <c r="A829" s="98" t="s">
        <v>710</v>
      </c>
      <c r="B829" s="98" t="s">
        <v>710</v>
      </c>
      <c r="C829" s="98" t="s">
        <v>722</v>
      </c>
      <c r="D829" s="98" t="s">
        <v>767</v>
      </c>
      <c r="E829" s="98" t="s">
        <v>1686</v>
      </c>
      <c r="F829" s="98" t="s">
        <v>557</v>
      </c>
      <c r="G829" s="98" t="s">
        <v>185</v>
      </c>
      <c r="H829" s="98" t="s">
        <v>36</v>
      </c>
      <c r="J829" s="98" t="s">
        <v>36</v>
      </c>
      <c r="L829" s="98" t="s">
        <v>177</v>
      </c>
      <c r="M829" s="100">
        <v>3</v>
      </c>
      <c r="N829" s="74">
        <f t="shared" si="25"/>
        <v>3</v>
      </c>
      <c r="O829" s="109"/>
      <c r="Q829" s="100">
        <f>IF(P829="",1,(VLOOKUP(P829,LOOKUP!$A$16:$B$21,2,FALSE)))</f>
        <v>1</v>
      </c>
      <c r="R829" s="74">
        <f t="shared" si="27"/>
        <v>1</v>
      </c>
      <c r="S829" s="108"/>
      <c r="U829" s="108"/>
      <c r="V829" s="108"/>
      <c r="W829" s="108"/>
      <c r="X829" s="108">
        <v>0</v>
      </c>
      <c r="Y829" s="108">
        <v>0.5</v>
      </c>
      <c r="Z829" s="108"/>
      <c r="AC829" s="109" t="s">
        <v>899</v>
      </c>
      <c r="AE829" s="108"/>
      <c r="AF829" s="108"/>
      <c r="AG829" s="98" t="s">
        <v>214</v>
      </c>
      <c r="AH829" s="106"/>
      <c r="AI829" s="110" t="s">
        <v>900</v>
      </c>
      <c r="AJ829" s="98" t="s">
        <v>901</v>
      </c>
      <c r="AK829" s="98" t="s">
        <v>902</v>
      </c>
    </row>
    <row r="830" spans="1:37" ht="30" customHeight="1">
      <c r="A830" s="98" t="s">
        <v>710</v>
      </c>
      <c r="B830" s="98" t="s">
        <v>710</v>
      </c>
      <c r="C830" s="98" t="s">
        <v>722</v>
      </c>
      <c r="D830" s="98" t="s">
        <v>768</v>
      </c>
      <c r="E830" s="98" t="s">
        <v>1686</v>
      </c>
      <c r="F830" s="98" t="s">
        <v>485</v>
      </c>
      <c r="G830" s="98" t="s">
        <v>185</v>
      </c>
      <c r="H830" s="98" t="s">
        <v>36</v>
      </c>
      <c r="J830" s="98" t="s">
        <v>36</v>
      </c>
      <c r="L830" s="98" t="s">
        <v>177</v>
      </c>
      <c r="M830" s="100">
        <v>3</v>
      </c>
      <c r="N830" s="74">
        <f t="shared" si="25"/>
        <v>3</v>
      </c>
      <c r="O830" s="109"/>
      <c r="Q830" s="100">
        <f>IF(P830="",1,(VLOOKUP(P830,LOOKUP!$A$16:$B$21,2,FALSE)))</f>
        <v>1</v>
      </c>
      <c r="R830" s="74">
        <f t="shared" si="27"/>
        <v>1</v>
      </c>
      <c r="S830" s="108"/>
      <c r="U830" s="108"/>
      <c r="V830" s="108"/>
      <c r="W830" s="108"/>
      <c r="X830" s="108">
        <v>0</v>
      </c>
      <c r="Y830" s="108">
        <v>0.25</v>
      </c>
      <c r="Z830" s="108"/>
      <c r="AC830" s="109" t="s">
        <v>899</v>
      </c>
      <c r="AE830" s="108"/>
      <c r="AF830" s="108"/>
      <c r="AG830" s="98" t="s">
        <v>214</v>
      </c>
      <c r="AH830" s="106"/>
      <c r="AI830" s="110" t="s">
        <v>900</v>
      </c>
      <c r="AJ830" s="98" t="s">
        <v>901</v>
      </c>
      <c r="AK830" s="98" t="s">
        <v>902</v>
      </c>
    </row>
    <row r="831" spans="1:37" ht="30" customHeight="1">
      <c r="A831" s="98" t="s">
        <v>710</v>
      </c>
      <c r="B831" s="98" t="s">
        <v>710</v>
      </c>
      <c r="C831" s="98" t="s">
        <v>722</v>
      </c>
      <c r="D831" s="98" t="s">
        <v>769</v>
      </c>
      <c r="E831" s="98" t="s">
        <v>1686</v>
      </c>
      <c r="F831" s="98" t="s">
        <v>483</v>
      </c>
      <c r="G831" s="98" t="s">
        <v>185</v>
      </c>
      <c r="H831" s="98" t="s">
        <v>36</v>
      </c>
      <c r="J831" s="98" t="s">
        <v>36</v>
      </c>
      <c r="L831" s="98" t="s">
        <v>177</v>
      </c>
      <c r="M831" s="100">
        <v>3</v>
      </c>
      <c r="N831" s="74">
        <f t="shared" si="25"/>
        <v>3</v>
      </c>
      <c r="O831" s="109"/>
      <c r="Q831" s="100">
        <f>IF(P831="",1,(VLOOKUP(P831,LOOKUP!$A$16:$B$21,2,FALSE)))</f>
        <v>1</v>
      </c>
      <c r="R831" s="74">
        <f t="shared" si="27"/>
        <v>1</v>
      </c>
      <c r="S831" s="108"/>
      <c r="U831" s="108"/>
      <c r="V831" s="108"/>
      <c r="W831" s="108"/>
      <c r="X831" s="108">
        <v>0</v>
      </c>
      <c r="Y831" s="108">
        <v>0.5</v>
      </c>
      <c r="Z831" s="108"/>
      <c r="AC831" s="109" t="s">
        <v>899</v>
      </c>
      <c r="AE831" s="108"/>
      <c r="AF831" s="108"/>
      <c r="AG831" s="98" t="s">
        <v>214</v>
      </c>
      <c r="AH831" s="106"/>
      <c r="AI831" s="110" t="s">
        <v>900</v>
      </c>
      <c r="AJ831" s="98" t="s">
        <v>901</v>
      </c>
      <c r="AK831" s="98" t="s">
        <v>902</v>
      </c>
    </row>
    <row r="832" spans="1:37" ht="30" customHeight="1">
      <c r="A832" s="98" t="s">
        <v>710</v>
      </c>
      <c r="B832" s="98" t="s">
        <v>710</v>
      </c>
      <c r="C832" s="98" t="s">
        <v>722</v>
      </c>
      <c r="D832" s="98" t="s">
        <v>770</v>
      </c>
      <c r="E832" s="98" t="s">
        <v>1686</v>
      </c>
      <c r="F832" s="98" t="s">
        <v>578</v>
      </c>
      <c r="G832" s="98" t="s">
        <v>185</v>
      </c>
      <c r="H832" s="98" t="s">
        <v>36</v>
      </c>
      <c r="J832" s="98" t="s">
        <v>36</v>
      </c>
      <c r="L832" s="98" t="s">
        <v>177</v>
      </c>
      <c r="M832" s="100">
        <v>3</v>
      </c>
      <c r="N832" s="74">
        <f t="shared" si="25"/>
        <v>3</v>
      </c>
      <c r="O832" s="109"/>
      <c r="Q832" s="100">
        <f>IF(P832="",1,(VLOOKUP(P832,LOOKUP!$A$16:$B$21,2,FALSE)))</f>
        <v>1</v>
      </c>
      <c r="R832" s="74">
        <f t="shared" si="27"/>
        <v>1</v>
      </c>
      <c r="S832" s="108"/>
      <c r="U832" s="108"/>
      <c r="V832" s="108"/>
      <c r="W832" s="108"/>
      <c r="X832" s="108">
        <v>0</v>
      </c>
      <c r="Y832" s="108">
        <v>0.2</v>
      </c>
      <c r="Z832" s="108"/>
      <c r="AC832" s="109" t="s">
        <v>899</v>
      </c>
      <c r="AE832" s="108"/>
      <c r="AF832" s="108"/>
      <c r="AG832" s="98" t="s">
        <v>214</v>
      </c>
      <c r="AH832" s="106"/>
      <c r="AI832" s="110" t="s">
        <v>900</v>
      </c>
      <c r="AJ832" s="98" t="s">
        <v>901</v>
      </c>
      <c r="AK832" s="98" t="s">
        <v>902</v>
      </c>
    </row>
    <row r="833" spans="1:37" ht="30" customHeight="1">
      <c r="A833" s="98" t="s">
        <v>710</v>
      </c>
      <c r="B833" s="98" t="s">
        <v>710</v>
      </c>
      <c r="C833" s="98" t="s">
        <v>722</v>
      </c>
      <c r="D833" s="98" t="s">
        <v>771</v>
      </c>
      <c r="E833" s="98" t="s">
        <v>1686</v>
      </c>
      <c r="F833" s="98" t="s">
        <v>832</v>
      </c>
      <c r="G833" s="98" t="s">
        <v>185</v>
      </c>
      <c r="H833" s="98" t="s">
        <v>36</v>
      </c>
      <c r="J833" s="98" t="s">
        <v>36</v>
      </c>
      <c r="L833" s="98" t="s">
        <v>177</v>
      </c>
      <c r="M833" s="100">
        <v>3</v>
      </c>
      <c r="N833" s="74">
        <f t="shared" si="25"/>
        <v>3</v>
      </c>
      <c r="O833" s="109"/>
      <c r="Q833" s="100">
        <f>IF(P833="",1,(VLOOKUP(P833,LOOKUP!$A$16:$B$21,2,FALSE)))</f>
        <v>1</v>
      </c>
      <c r="R833" s="74">
        <f t="shared" si="27"/>
        <v>1</v>
      </c>
      <c r="S833" s="108"/>
      <c r="U833" s="108"/>
      <c r="V833" s="108"/>
      <c r="W833" s="108"/>
      <c r="X833" s="108">
        <v>0</v>
      </c>
      <c r="Y833" s="108">
        <v>0.25</v>
      </c>
      <c r="Z833" s="108"/>
      <c r="AC833" s="109" t="s">
        <v>899</v>
      </c>
      <c r="AE833" s="108"/>
      <c r="AF833" s="108"/>
      <c r="AG833" s="98" t="s">
        <v>214</v>
      </c>
      <c r="AH833" s="106"/>
      <c r="AI833" s="110" t="s">
        <v>900</v>
      </c>
      <c r="AJ833" s="98" t="s">
        <v>901</v>
      </c>
      <c r="AK833" s="98" t="s">
        <v>902</v>
      </c>
    </row>
    <row r="834" spans="1:37" ht="30" customHeight="1">
      <c r="A834" s="98" t="s">
        <v>710</v>
      </c>
      <c r="B834" s="98" t="s">
        <v>710</v>
      </c>
      <c r="C834" s="98" t="s">
        <v>722</v>
      </c>
      <c r="D834" s="98" t="s">
        <v>772</v>
      </c>
      <c r="E834" s="98" t="s">
        <v>1686</v>
      </c>
      <c r="F834" s="98" t="s">
        <v>834</v>
      </c>
      <c r="G834" s="98" t="s">
        <v>185</v>
      </c>
      <c r="H834" s="98" t="s">
        <v>36</v>
      </c>
      <c r="J834" s="98" t="s">
        <v>36</v>
      </c>
      <c r="L834" s="98" t="s">
        <v>177</v>
      </c>
      <c r="M834" s="100">
        <v>3</v>
      </c>
      <c r="N834" s="74">
        <f t="shared" si="25"/>
        <v>3</v>
      </c>
      <c r="O834" s="109"/>
      <c r="Q834" s="100">
        <f>IF(P834="",1,(VLOOKUP(P834,LOOKUP!$A$16:$B$21,2,FALSE)))</f>
        <v>1</v>
      </c>
      <c r="R834" s="74">
        <f t="shared" si="27"/>
        <v>1</v>
      </c>
      <c r="S834" s="108"/>
      <c r="U834" s="108"/>
      <c r="V834" s="108"/>
      <c r="W834" s="108"/>
      <c r="X834" s="108">
        <v>0</v>
      </c>
      <c r="Y834" s="108">
        <v>0.5</v>
      </c>
      <c r="Z834" s="108"/>
      <c r="AC834" s="109" t="s">
        <v>899</v>
      </c>
      <c r="AE834" s="108"/>
      <c r="AF834" s="108"/>
      <c r="AG834" s="98" t="s">
        <v>214</v>
      </c>
      <c r="AH834" s="106"/>
      <c r="AI834" s="110" t="s">
        <v>900</v>
      </c>
      <c r="AJ834" s="98" t="s">
        <v>901</v>
      </c>
      <c r="AK834" s="98" t="s">
        <v>902</v>
      </c>
    </row>
    <row r="835" spans="1:37" ht="30" customHeight="1">
      <c r="A835" s="98" t="s">
        <v>710</v>
      </c>
      <c r="B835" s="98" t="s">
        <v>710</v>
      </c>
      <c r="C835" s="98" t="s">
        <v>722</v>
      </c>
      <c r="D835" s="98" t="s">
        <v>773</v>
      </c>
      <c r="E835" s="98" t="s">
        <v>1686</v>
      </c>
      <c r="F835" s="98" t="s">
        <v>855</v>
      </c>
      <c r="G835" s="98" t="s">
        <v>185</v>
      </c>
      <c r="H835" s="98" t="s">
        <v>36</v>
      </c>
      <c r="J835" s="98" t="s">
        <v>36</v>
      </c>
      <c r="L835" s="98" t="s">
        <v>177</v>
      </c>
      <c r="M835" s="100">
        <v>3</v>
      </c>
      <c r="N835" s="74">
        <f t="shared" ref="N835:N898" si="28">M835</f>
        <v>3</v>
      </c>
      <c r="O835" s="109"/>
      <c r="Q835" s="100">
        <f>IF(P835="",1,(VLOOKUP(P835,LOOKUP!$A$16:$B$21,2,FALSE)))</f>
        <v>1</v>
      </c>
      <c r="R835" s="74">
        <f t="shared" si="27"/>
        <v>1</v>
      </c>
      <c r="S835" s="108"/>
      <c r="U835" s="108"/>
      <c r="V835" s="108"/>
      <c r="W835" s="108"/>
      <c r="X835" s="108">
        <v>0</v>
      </c>
      <c r="Y835" s="108">
        <v>0.2</v>
      </c>
      <c r="Z835" s="108"/>
      <c r="AC835" s="109" t="s">
        <v>899</v>
      </c>
      <c r="AE835" s="108"/>
      <c r="AF835" s="108"/>
      <c r="AG835" s="98" t="s">
        <v>214</v>
      </c>
      <c r="AH835" s="106"/>
      <c r="AI835" s="110" t="s">
        <v>900</v>
      </c>
      <c r="AJ835" s="98" t="s">
        <v>901</v>
      </c>
      <c r="AK835" s="98" t="s">
        <v>902</v>
      </c>
    </row>
    <row r="836" spans="1:37" ht="30" customHeight="1">
      <c r="A836" s="98" t="s">
        <v>710</v>
      </c>
      <c r="B836" s="98" t="s">
        <v>710</v>
      </c>
      <c r="C836" s="98" t="s">
        <v>722</v>
      </c>
      <c r="D836" s="98" t="s">
        <v>774</v>
      </c>
      <c r="E836" s="98" t="s">
        <v>1686</v>
      </c>
      <c r="G836" s="98" t="s">
        <v>185</v>
      </c>
      <c r="H836" s="98" t="s">
        <v>36</v>
      </c>
      <c r="J836" s="98" t="s">
        <v>36</v>
      </c>
      <c r="L836" s="98" t="s">
        <v>177</v>
      </c>
      <c r="M836" s="100">
        <v>3</v>
      </c>
      <c r="N836" s="74">
        <f t="shared" si="28"/>
        <v>3</v>
      </c>
      <c r="O836" s="109"/>
      <c r="Q836" s="100">
        <f>IF(P836="",1,(VLOOKUP(P836,LOOKUP!$A$16:$B$21,2,FALSE)))</f>
        <v>1</v>
      </c>
      <c r="R836" s="74">
        <f t="shared" si="27"/>
        <v>1</v>
      </c>
      <c r="S836" s="108"/>
      <c r="U836" s="108">
        <v>1.5</v>
      </c>
      <c r="V836" s="108"/>
      <c r="W836" s="108"/>
      <c r="X836" s="108">
        <v>1.5</v>
      </c>
      <c r="Y836" s="108"/>
      <c r="Z836" s="108"/>
      <c r="AC836" s="109" t="s">
        <v>899</v>
      </c>
      <c r="AE836" s="108"/>
      <c r="AF836" s="108"/>
      <c r="AG836" s="98" t="s">
        <v>214</v>
      </c>
      <c r="AH836" s="106"/>
      <c r="AI836" s="110" t="s">
        <v>900</v>
      </c>
      <c r="AJ836" s="98" t="s">
        <v>901</v>
      </c>
      <c r="AK836" s="98" t="s">
        <v>902</v>
      </c>
    </row>
    <row r="837" spans="1:37" ht="30" customHeight="1">
      <c r="A837" s="98" t="s">
        <v>710</v>
      </c>
      <c r="B837" s="98" t="s">
        <v>710</v>
      </c>
      <c r="C837" s="98" t="s">
        <v>722</v>
      </c>
      <c r="D837" s="98" t="s">
        <v>775</v>
      </c>
      <c r="E837" s="98" t="s">
        <v>1686</v>
      </c>
      <c r="G837" s="98" t="s">
        <v>185</v>
      </c>
      <c r="H837" s="98" t="s">
        <v>36</v>
      </c>
      <c r="J837" s="98" t="s">
        <v>36</v>
      </c>
      <c r="L837" s="98" t="s">
        <v>177</v>
      </c>
      <c r="M837" s="100">
        <v>3</v>
      </c>
      <c r="N837" s="74">
        <f t="shared" si="28"/>
        <v>3</v>
      </c>
      <c r="O837" s="109"/>
      <c r="Q837" s="100">
        <f>IF(P837="",1,(VLOOKUP(P837,LOOKUP!$A$16:$B$21,2,FALSE)))</f>
        <v>1</v>
      </c>
      <c r="R837" s="74">
        <f t="shared" si="27"/>
        <v>1</v>
      </c>
      <c r="S837" s="108"/>
      <c r="U837" s="108">
        <v>1.99</v>
      </c>
      <c r="V837" s="108">
        <v>1.99</v>
      </c>
      <c r="W837" s="108">
        <v>1.99</v>
      </c>
      <c r="X837" s="102">
        <v>5.97</v>
      </c>
      <c r="Y837" s="108">
        <v>9.9499999999999993</v>
      </c>
      <c r="Z837" s="108"/>
      <c r="AC837" s="109" t="s">
        <v>899</v>
      </c>
      <c r="AE837" s="108"/>
      <c r="AF837" s="108"/>
      <c r="AG837" s="98" t="s">
        <v>214</v>
      </c>
      <c r="AH837" s="106"/>
      <c r="AI837" s="110" t="s">
        <v>900</v>
      </c>
      <c r="AJ837" s="98" t="s">
        <v>901</v>
      </c>
      <c r="AK837" s="98" t="s">
        <v>902</v>
      </c>
    </row>
    <row r="838" spans="1:37" ht="30" customHeight="1">
      <c r="A838" s="98" t="s">
        <v>710</v>
      </c>
      <c r="B838" s="98" t="s">
        <v>710</v>
      </c>
      <c r="C838" s="98" t="s">
        <v>454</v>
      </c>
      <c r="D838" s="98" t="s">
        <v>712</v>
      </c>
      <c r="G838" s="98" t="s">
        <v>173</v>
      </c>
      <c r="M838" s="100">
        <v>1</v>
      </c>
      <c r="N838" s="74">
        <f t="shared" si="28"/>
        <v>1</v>
      </c>
      <c r="O838" s="109"/>
      <c r="Q838" s="100">
        <f>IF(P838="",1,(VLOOKUP(P838,LOOKUP!$A$16:$B$21,2,FALSE)))</f>
        <v>1</v>
      </c>
      <c r="R838" s="74">
        <f t="shared" si="27"/>
        <v>1</v>
      </c>
      <c r="S838" s="108"/>
      <c r="U838" s="108">
        <v>0.4</v>
      </c>
      <c r="V838" s="108">
        <v>0.5</v>
      </c>
      <c r="W838" s="108">
        <v>0.8</v>
      </c>
      <c r="X838" s="102">
        <v>1.7000000000000002</v>
      </c>
      <c r="Y838" s="108"/>
      <c r="Z838" s="108"/>
      <c r="AC838" s="109"/>
      <c r="AE838" s="108"/>
      <c r="AF838" s="108"/>
      <c r="AG838" s="98" t="s">
        <v>214</v>
      </c>
      <c r="AH838" s="106" t="s">
        <v>903</v>
      </c>
      <c r="AI838" s="110" t="s">
        <v>218</v>
      </c>
    </row>
    <row r="839" spans="1:37" ht="30" customHeight="1">
      <c r="A839" s="98" t="s">
        <v>710</v>
      </c>
      <c r="B839" s="98" t="s">
        <v>710</v>
      </c>
      <c r="C839" s="98" t="s">
        <v>454</v>
      </c>
      <c r="D839" s="98" t="s">
        <v>713</v>
      </c>
      <c r="G839" s="98" t="s">
        <v>173</v>
      </c>
      <c r="M839" s="100">
        <v>1</v>
      </c>
      <c r="N839" s="74">
        <f t="shared" si="28"/>
        <v>1</v>
      </c>
      <c r="O839" s="109"/>
      <c r="Q839" s="100">
        <f>IF(P839="",1,(VLOOKUP(P839,LOOKUP!$A$16:$B$21,2,FALSE)))</f>
        <v>1</v>
      </c>
      <c r="R839" s="74">
        <f t="shared" si="27"/>
        <v>1</v>
      </c>
      <c r="S839" s="108"/>
      <c r="U839" s="108">
        <v>9.1999999999999993</v>
      </c>
      <c r="V839" s="108">
        <v>6.6</v>
      </c>
      <c r="W839" s="108"/>
      <c r="X839" s="114">
        <v>15.799999999999999</v>
      </c>
      <c r="Y839" s="108"/>
      <c r="Z839" s="108"/>
      <c r="AC839" s="109"/>
      <c r="AE839" s="108"/>
      <c r="AF839" s="108"/>
      <c r="AG839" s="98" t="s">
        <v>214</v>
      </c>
      <c r="AH839" s="106" t="s">
        <v>903</v>
      </c>
      <c r="AI839" s="110" t="s">
        <v>218</v>
      </c>
    </row>
    <row r="840" spans="1:37" ht="30" customHeight="1">
      <c r="A840" s="98" t="s">
        <v>710</v>
      </c>
      <c r="B840" s="98" t="s">
        <v>710</v>
      </c>
      <c r="C840" s="98" t="s">
        <v>454</v>
      </c>
      <c r="D840" s="98" t="s">
        <v>714</v>
      </c>
      <c r="G840" s="98" t="s">
        <v>173</v>
      </c>
      <c r="M840" s="100">
        <v>1</v>
      </c>
      <c r="N840" s="74">
        <f t="shared" si="28"/>
        <v>1</v>
      </c>
      <c r="O840" s="109"/>
      <c r="Q840" s="100">
        <f>IF(P840="",1,(VLOOKUP(P840,LOOKUP!$A$16:$B$21,2,FALSE)))</f>
        <v>1</v>
      </c>
      <c r="R840" s="74">
        <f t="shared" si="27"/>
        <v>1</v>
      </c>
      <c r="S840" s="108"/>
      <c r="U840" s="108">
        <v>0.9</v>
      </c>
      <c r="V840" s="108">
        <v>0.9</v>
      </c>
      <c r="W840" s="108">
        <v>0.6</v>
      </c>
      <c r="X840" s="102">
        <v>2.4</v>
      </c>
      <c r="Y840" s="108"/>
      <c r="Z840" s="108"/>
      <c r="AC840" s="109"/>
      <c r="AE840" s="108"/>
      <c r="AF840" s="108"/>
      <c r="AG840" s="98" t="s">
        <v>214</v>
      </c>
      <c r="AH840" s="106" t="s">
        <v>903</v>
      </c>
      <c r="AI840" s="110" t="s">
        <v>218</v>
      </c>
    </row>
    <row r="841" spans="1:37" ht="30" customHeight="1">
      <c r="A841" s="98" t="s">
        <v>710</v>
      </c>
      <c r="B841" s="98" t="s">
        <v>710</v>
      </c>
      <c r="C841" s="98" t="s">
        <v>776</v>
      </c>
      <c r="D841" s="98" t="s">
        <v>712</v>
      </c>
      <c r="G841" s="98" t="s">
        <v>183</v>
      </c>
      <c r="M841" s="100">
        <v>1</v>
      </c>
      <c r="N841" s="74">
        <f t="shared" si="28"/>
        <v>1</v>
      </c>
      <c r="O841" s="109"/>
      <c r="Q841" s="100">
        <f>IF(P841="",1,(VLOOKUP(P841,LOOKUP!$A$16:$B$21,2,FALSE)))</f>
        <v>1</v>
      </c>
      <c r="R841" s="74">
        <f t="shared" si="27"/>
        <v>1</v>
      </c>
      <c r="S841" s="108"/>
      <c r="U841" s="108">
        <v>0.252</v>
      </c>
      <c r="V841" s="108"/>
      <c r="W841" s="108"/>
      <c r="X841" s="108">
        <v>0.252</v>
      </c>
      <c r="Y841" s="108"/>
      <c r="Z841" s="108"/>
      <c r="AC841" s="109"/>
      <c r="AE841" s="108"/>
      <c r="AF841" s="108"/>
      <c r="AH841" s="106"/>
      <c r="AI841" s="110" t="s">
        <v>218</v>
      </c>
    </row>
    <row r="842" spans="1:37" ht="30" customHeight="1">
      <c r="A842" s="98" t="s">
        <v>710</v>
      </c>
      <c r="B842" s="98" t="s">
        <v>710</v>
      </c>
      <c r="C842" s="98" t="s">
        <v>776</v>
      </c>
      <c r="D842" s="98" t="s">
        <v>713</v>
      </c>
      <c r="G842" s="98" t="s">
        <v>183</v>
      </c>
      <c r="M842" s="100">
        <v>1</v>
      </c>
      <c r="N842" s="74">
        <f t="shared" si="28"/>
        <v>1</v>
      </c>
      <c r="O842" s="109"/>
      <c r="Q842" s="100">
        <f>IF(P842="",1,(VLOOKUP(P842,LOOKUP!$A$16:$B$21,2,FALSE)))</f>
        <v>1</v>
      </c>
      <c r="R842" s="74">
        <f t="shared" si="27"/>
        <v>1</v>
      </c>
      <c r="S842" s="108"/>
      <c r="U842" s="108">
        <v>1.6</v>
      </c>
      <c r="V842" s="108">
        <v>1.8</v>
      </c>
      <c r="W842" s="108"/>
      <c r="X842" s="114">
        <v>3.4000000000000004</v>
      </c>
      <c r="Y842" s="108"/>
      <c r="Z842" s="108"/>
      <c r="AC842" s="109"/>
      <c r="AE842" s="108"/>
      <c r="AF842" s="108"/>
      <c r="AH842" s="106"/>
      <c r="AI842" s="110" t="s">
        <v>218</v>
      </c>
    </row>
    <row r="843" spans="1:37" ht="30" customHeight="1">
      <c r="A843" s="98" t="s">
        <v>710</v>
      </c>
      <c r="B843" s="98" t="s">
        <v>710</v>
      </c>
      <c r="C843" s="98" t="s">
        <v>776</v>
      </c>
      <c r="D843" s="98" t="s">
        <v>714</v>
      </c>
      <c r="G843" s="98" t="s">
        <v>183</v>
      </c>
      <c r="M843" s="100">
        <v>1</v>
      </c>
      <c r="N843" s="74">
        <f t="shared" si="28"/>
        <v>1</v>
      </c>
      <c r="O843" s="109"/>
      <c r="Q843" s="100">
        <f>IF(P843="",1,(VLOOKUP(P843,LOOKUP!$A$16:$B$21,2,FALSE)))</f>
        <v>1</v>
      </c>
      <c r="R843" s="74">
        <f t="shared" si="27"/>
        <v>1</v>
      </c>
      <c r="S843" s="108"/>
      <c r="U843" s="108">
        <v>1.6439999999999999</v>
      </c>
      <c r="V843" s="108"/>
      <c r="W843" s="108"/>
      <c r="X843" s="108">
        <v>1.6439999999999999</v>
      </c>
      <c r="Y843" s="108"/>
      <c r="Z843" s="108"/>
      <c r="AC843" s="109"/>
      <c r="AE843" s="108"/>
      <c r="AF843" s="108"/>
      <c r="AH843" s="106"/>
      <c r="AI843" s="110" t="s">
        <v>218</v>
      </c>
    </row>
    <row r="844" spans="1:37" ht="30" customHeight="1">
      <c r="A844" s="98" t="s">
        <v>710</v>
      </c>
      <c r="B844" s="98" t="s">
        <v>710</v>
      </c>
      <c r="C844" s="98" t="s">
        <v>777</v>
      </c>
      <c r="D844" s="98" t="s">
        <v>712</v>
      </c>
      <c r="E844" s="98" t="s">
        <v>1699</v>
      </c>
      <c r="F844" s="98" t="s">
        <v>520</v>
      </c>
      <c r="G844" s="98" t="s">
        <v>185</v>
      </c>
      <c r="H844" s="98" t="s">
        <v>36</v>
      </c>
      <c r="J844" s="98" t="s">
        <v>36</v>
      </c>
      <c r="K844" s="107">
        <v>41275</v>
      </c>
      <c r="L844" s="107" t="s">
        <v>177</v>
      </c>
      <c r="M844" s="100">
        <v>3</v>
      </c>
      <c r="N844" s="74">
        <f t="shared" si="28"/>
        <v>3</v>
      </c>
      <c r="O844" s="107">
        <v>42004</v>
      </c>
      <c r="P844" s="98" t="s">
        <v>48</v>
      </c>
      <c r="Q844" s="100">
        <f>IF(P844="",1,(VLOOKUP(P844,LOOKUP!$A$16:$B$21,2,FALSE)))</f>
        <v>4</v>
      </c>
      <c r="R844" s="74">
        <f t="shared" si="27"/>
        <v>4</v>
      </c>
      <c r="S844" s="108"/>
      <c r="U844" s="108">
        <v>6</v>
      </c>
      <c r="V844" s="108">
        <v>4</v>
      </c>
      <c r="W844" s="108"/>
      <c r="X844" s="114">
        <v>10</v>
      </c>
      <c r="Y844" s="108"/>
      <c r="Z844" s="108"/>
      <c r="AA844" s="98" t="s">
        <v>553</v>
      </c>
      <c r="AB844" s="98" t="s">
        <v>69</v>
      </c>
      <c r="AC844" s="109">
        <v>40941</v>
      </c>
      <c r="AE844" s="108"/>
      <c r="AF844" s="108"/>
      <c r="AG844" s="98" t="s">
        <v>554</v>
      </c>
      <c r="AH844" s="106">
        <v>2013</v>
      </c>
      <c r="AI844" s="110" t="s">
        <v>904</v>
      </c>
    </row>
    <row r="845" spans="1:37" ht="30" customHeight="1">
      <c r="A845" s="98" t="s">
        <v>710</v>
      </c>
      <c r="B845" s="98" t="s">
        <v>710</v>
      </c>
      <c r="C845" s="98" t="s">
        <v>777</v>
      </c>
      <c r="D845" s="98" t="s">
        <v>712</v>
      </c>
      <c r="E845" s="98" t="s">
        <v>1700</v>
      </c>
      <c r="F845" s="98" t="s">
        <v>520</v>
      </c>
      <c r="G845" s="98" t="s">
        <v>185</v>
      </c>
      <c r="H845" s="98" t="s">
        <v>36</v>
      </c>
      <c r="J845" s="98" t="s">
        <v>36</v>
      </c>
      <c r="K845" s="107">
        <v>41640</v>
      </c>
      <c r="L845" s="107" t="s">
        <v>177</v>
      </c>
      <c r="M845" s="100">
        <v>3</v>
      </c>
      <c r="N845" s="74">
        <f t="shared" si="28"/>
        <v>3</v>
      </c>
      <c r="O845" s="107">
        <v>42369</v>
      </c>
      <c r="P845" s="98" t="s">
        <v>48</v>
      </c>
      <c r="Q845" s="100">
        <f>IF(P845="",1,(VLOOKUP(P845,LOOKUP!$A$16:$B$21,2,FALSE)))</f>
        <v>4</v>
      </c>
      <c r="R845" s="74">
        <f t="shared" si="27"/>
        <v>4</v>
      </c>
      <c r="S845" s="108"/>
      <c r="U845" s="108"/>
      <c r="V845" s="108">
        <v>2</v>
      </c>
      <c r="W845" s="108">
        <v>2</v>
      </c>
      <c r="X845" s="108">
        <v>4</v>
      </c>
      <c r="Y845" s="108"/>
      <c r="Z845" s="108"/>
      <c r="AA845" s="98" t="s">
        <v>905</v>
      </c>
      <c r="AB845" s="98" t="s">
        <v>69</v>
      </c>
      <c r="AC845" s="109">
        <v>40941</v>
      </c>
      <c r="AE845" s="108"/>
      <c r="AF845" s="108"/>
      <c r="AG845" s="98" t="s">
        <v>214</v>
      </c>
      <c r="AH845" s="106">
        <v>2013</v>
      </c>
      <c r="AI845" s="110" t="s">
        <v>904</v>
      </c>
    </row>
    <row r="846" spans="1:37" ht="30" customHeight="1">
      <c r="A846" s="98" t="s">
        <v>710</v>
      </c>
      <c r="B846" s="98" t="s">
        <v>710</v>
      </c>
      <c r="C846" s="98" t="s">
        <v>777</v>
      </c>
      <c r="D846" s="98" t="s">
        <v>712</v>
      </c>
      <c r="E846" s="98" t="s">
        <v>1701</v>
      </c>
      <c r="F846" s="98" t="s">
        <v>856</v>
      </c>
      <c r="G846" s="98" t="s">
        <v>185</v>
      </c>
      <c r="H846" s="98" t="s">
        <v>36</v>
      </c>
      <c r="J846" s="98" t="s">
        <v>36</v>
      </c>
      <c r="K846" s="107">
        <v>41640</v>
      </c>
      <c r="L846" s="107" t="s">
        <v>177</v>
      </c>
      <c r="M846" s="100">
        <v>3</v>
      </c>
      <c r="N846" s="74">
        <f t="shared" si="28"/>
        <v>3</v>
      </c>
      <c r="O846" s="107">
        <v>42369</v>
      </c>
      <c r="P846" s="98" t="s">
        <v>48</v>
      </c>
      <c r="Q846" s="100">
        <f>IF(P846="",1,(VLOOKUP(P846,LOOKUP!$A$16:$B$21,2,FALSE)))</f>
        <v>4</v>
      </c>
      <c r="R846" s="74">
        <f t="shared" si="27"/>
        <v>4</v>
      </c>
      <c r="S846" s="108"/>
      <c r="U846" s="108"/>
      <c r="V846" s="108">
        <v>2</v>
      </c>
      <c r="W846" s="108">
        <v>2</v>
      </c>
      <c r="X846" s="108">
        <v>4</v>
      </c>
      <c r="Y846" s="108"/>
      <c r="Z846" s="108"/>
      <c r="AA846" s="98" t="s">
        <v>905</v>
      </c>
      <c r="AB846" s="98" t="s">
        <v>69</v>
      </c>
      <c r="AC846" s="109">
        <v>40941</v>
      </c>
      <c r="AE846" s="108"/>
      <c r="AF846" s="108"/>
      <c r="AG846" s="98" t="s">
        <v>214</v>
      </c>
      <c r="AH846" s="106">
        <v>2013</v>
      </c>
      <c r="AI846" s="110" t="s">
        <v>904</v>
      </c>
    </row>
    <row r="847" spans="1:37" ht="30" customHeight="1">
      <c r="A847" s="98" t="s">
        <v>710</v>
      </c>
      <c r="B847" s="98" t="s">
        <v>710</v>
      </c>
      <c r="C847" s="98" t="s">
        <v>777</v>
      </c>
      <c r="D847" s="98" t="s">
        <v>712</v>
      </c>
      <c r="E847" s="98" t="s">
        <v>1702</v>
      </c>
      <c r="F847" s="98" t="s">
        <v>857</v>
      </c>
      <c r="G847" s="98" t="s">
        <v>185</v>
      </c>
      <c r="H847" s="98" t="s">
        <v>36</v>
      </c>
      <c r="J847" s="98" t="s">
        <v>36</v>
      </c>
      <c r="K847" s="107">
        <v>41275</v>
      </c>
      <c r="L847" s="107" t="s">
        <v>177</v>
      </c>
      <c r="M847" s="100">
        <v>3</v>
      </c>
      <c r="N847" s="74">
        <f t="shared" si="28"/>
        <v>3</v>
      </c>
      <c r="O847" s="107">
        <v>42004</v>
      </c>
      <c r="P847" s="98" t="s">
        <v>48</v>
      </c>
      <c r="Q847" s="100">
        <f>IF(P847="",1,(VLOOKUP(P847,LOOKUP!$A$16:$B$21,2,FALSE)))</f>
        <v>4</v>
      </c>
      <c r="R847" s="74">
        <f t="shared" si="27"/>
        <v>4</v>
      </c>
      <c r="S847" s="108"/>
      <c r="U847" s="108">
        <v>0.5</v>
      </c>
      <c r="V847" s="108"/>
      <c r="W847" s="108"/>
      <c r="X847" s="108">
        <v>0.5</v>
      </c>
      <c r="Y847" s="108"/>
      <c r="Z847" s="108"/>
      <c r="AA847" s="98" t="s">
        <v>905</v>
      </c>
      <c r="AB847" s="98" t="s">
        <v>69</v>
      </c>
      <c r="AC847" s="109">
        <v>40941</v>
      </c>
      <c r="AE847" s="108"/>
      <c r="AF847" s="108"/>
      <c r="AG847" s="98" t="s">
        <v>214</v>
      </c>
      <c r="AH847" s="106">
        <v>2013</v>
      </c>
      <c r="AI847" s="110" t="s">
        <v>904</v>
      </c>
    </row>
    <row r="848" spans="1:37" ht="30" customHeight="1">
      <c r="A848" s="98" t="s">
        <v>710</v>
      </c>
      <c r="B848" s="98" t="s">
        <v>710</v>
      </c>
      <c r="C848" s="98" t="s">
        <v>777</v>
      </c>
      <c r="D848" s="98" t="s">
        <v>714</v>
      </c>
      <c r="G848" s="98" t="s">
        <v>185</v>
      </c>
      <c r="H848" s="98" t="s">
        <v>36</v>
      </c>
      <c r="J848" s="98" t="s">
        <v>36</v>
      </c>
      <c r="L848" s="98" t="s">
        <v>41</v>
      </c>
      <c r="M848" s="100">
        <v>4</v>
      </c>
      <c r="N848" s="74">
        <f t="shared" si="28"/>
        <v>4</v>
      </c>
      <c r="O848" s="109"/>
      <c r="Q848" s="100">
        <f>IF(P848="",1,(VLOOKUP(P848,LOOKUP!$A$16:$B$21,2,FALSE)))</f>
        <v>1</v>
      </c>
      <c r="R848" s="74">
        <f t="shared" si="27"/>
        <v>1</v>
      </c>
      <c r="S848" s="108"/>
      <c r="U848" s="108">
        <v>0.5</v>
      </c>
      <c r="V848" s="108"/>
      <c r="W848" s="108"/>
      <c r="X848" s="108">
        <v>0.5</v>
      </c>
      <c r="Y848" s="108"/>
      <c r="Z848" s="108"/>
      <c r="AC848" s="109"/>
      <c r="AE848" s="108"/>
      <c r="AF848" s="108"/>
      <c r="AH848" s="106"/>
      <c r="AI848" s="110" t="s">
        <v>218</v>
      </c>
    </row>
    <row r="849" spans="1:35" ht="30" customHeight="1">
      <c r="A849" s="98" t="s">
        <v>710</v>
      </c>
      <c r="B849" s="98" t="s">
        <v>710</v>
      </c>
      <c r="C849" s="98" t="s">
        <v>778</v>
      </c>
      <c r="D849" s="98" t="s">
        <v>712</v>
      </c>
      <c r="G849" s="98" t="s">
        <v>171</v>
      </c>
      <c r="M849" s="100">
        <v>1</v>
      </c>
      <c r="N849" s="74">
        <f t="shared" si="28"/>
        <v>1</v>
      </c>
      <c r="O849" s="109"/>
      <c r="Q849" s="100">
        <f>IF(P849="",1,(VLOOKUP(P849,LOOKUP!$A$16:$B$21,2,FALSE)))</f>
        <v>1</v>
      </c>
      <c r="R849" s="74">
        <f t="shared" si="27"/>
        <v>1</v>
      </c>
      <c r="S849" s="108"/>
      <c r="U849" s="108">
        <v>1</v>
      </c>
      <c r="V849" s="108">
        <v>1</v>
      </c>
      <c r="W849" s="108"/>
      <c r="X849" s="114">
        <v>2</v>
      </c>
      <c r="Y849" s="108"/>
      <c r="Z849" s="108"/>
      <c r="AC849" s="109"/>
      <c r="AE849" s="108"/>
      <c r="AF849" s="108"/>
      <c r="AH849" s="106"/>
      <c r="AI849" s="110" t="s">
        <v>218</v>
      </c>
    </row>
    <row r="850" spans="1:35" ht="30" customHeight="1">
      <c r="A850" s="98" t="s">
        <v>710</v>
      </c>
      <c r="B850" s="98" t="s">
        <v>710</v>
      </c>
      <c r="C850" s="98" t="s">
        <v>778</v>
      </c>
      <c r="D850" s="98" t="s">
        <v>714</v>
      </c>
      <c r="G850" s="98" t="s">
        <v>171</v>
      </c>
      <c r="M850" s="100">
        <v>1</v>
      </c>
      <c r="N850" s="74">
        <f t="shared" si="28"/>
        <v>1</v>
      </c>
      <c r="O850" s="109"/>
      <c r="Q850" s="100">
        <f>IF(P850="",1,(VLOOKUP(P850,LOOKUP!$A$16:$B$21,2,FALSE)))</f>
        <v>1</v>
      </c>
      <c r="R850" s="74">
        <f t="shared" si="27"/>
        <v>1</v>
      </c>
      <c r="S850" s="108"/>
      <c r="U850" s="108">
        <v>2.9</v>
      </c>
      <c r="V850" s="108">
        <v>2.9</v>
      </c>
      <c r="W850" s="108"/>
      <c r="X850" s="114">
        <v>5.8</v>
      </c>
      <c r="Y850" s="108"/>
      <c r="Z850" s="108"/>
      <c r="AC850" s="109"/>
      <c r="AE850" s="108"/>
      <c r="AF850" s="108"/>
      <c r="AH850" s="106"/>
      <c r="AI850" s="110" t="s">
        <v>218</v>
      </c>
    </row>
    <row r="851" spans="1:35" ht="30" customHeight="1">
      <c r="A851" s="98" t="s">
        <v>710</v>
      </c>
      <c r="B851" s="98" t="s">
        <v>710</v>
      </c>
      <c r="C851" s="98" t="s">
        <v>779</v>
      </c>
      <c r="D851" s="98" t="s">
        <v>712</v>
      </c>
      <c r="E851" s="98" t="s">
        <v>1703</v>
      </c>
      <c r="F851" s="98" t="s">
        <v>525</v>
      </c>
      <c r="G851" s="98" t="s">
        <v>490</v>
      </c>
      <c r="M851" s="100">
        <v>1</v>
      </c>
      <c r="N851" s="74">
        <f t="shared" si="28"/>
        <v>1</v>
      </c>
      <c r="O851" s="109"/>
      <c r="Q851" s="100">
        <f>IF(P851="",1,(VLOOKUP(P851,LOOKUP!$A$16:$B$21,2,FALSE)))</f>
        <v>1</v>
      </c>
      <c r="R851" s="74">
        <f t="shared" si="27"/>
        <v>1</v>
      </c>
      <c r="S851" s="108"/>
      <c r="U851" s="108">
        <v>0.25</v>
      </c>
      <c r="V851" s="108"/>
      <c r="W851" s="108"/>
      <c r="X851" s="108">
        <v>0.25</v>
      </c>
      <c r="Y851" s="108"/>
      <c r="Z851" s="108"/>
      <c r="AC851" s="109"/>
      <c r="AE851" s="108"/>
      <c r="AF851" s="108"/>
      <c r="AG851" s="98" t="s">
        <v>906</v>
      </c>
      <c r="AH851" s="106"/>
      <c r="AI851" s="110" t="s">
        <v>218</v>
      </c>
    </row>
    <row r="852" spans="1:35" ht="30" customHeight="1">
      <c r="A852" s="98" t="s">
        <v>710</v>
      </c>
      <c r="B852" s="98" t="s">
        <v>710</v>
      </c>
      <c r="C852" s="98" t="s">
        <v>779</v>
      </c>
      <c r="D852" s="98" t="s">
        <v>713</v>
      </c>
      <c r="E852" s="98" t="s">
        <v>1704</v>
      </c>
      <c r="G852" s="98" t="s">
        <v>490</v>
      </c>
      <c r="M852" s="100">
        <v>1</v>
      </c>
      <c r="N852" s="74">
        <f t="shared" si="28"/>
        <v>1</v>
      </c>
      <c r="O852" s="109"/>
      <c r="Q852" s="100">
        <f>IF(P852="",1,(VLOOKUP(P852,LOOKUP!$A$16:$B$21,2,FALSE)))</f>
        <v>1</v>
      </c>
      <c r="R852" s="74">
        <f t="shared" si="27"/>
        <v>1</v>
      </c>
      <c r="S852" s="108"/>
      <c r="U852" s="108">
        <v>4</v>
      </c>
      <c r="V852" s="108"/>
      <c r="W852" s="108"/>
      <c r="X852" s="108">
        <v>4</v>
      </c>
      <c r="Y852" s="108"/>
      <c r="Z852" s="108"/>
      <c r="AC852" s="109"/>
      <c r="AE852" s="108"/>
      <c r="AF852" s="108"/>
      <c r="AG852" s="98" t="s">
        <v>906</v>
      </c>
      <c r="AH852" s="106"/>
      <c r="AI852" s="110" t="s">
        <v>218</v>
      </c>
    </row>
    <row r="853" spans="1:35" ht="30" customHeight="1">
      <c r="A853" s="98" t="s">
        <v>710</v>
      </c>
      <c r="B853" s="98" t="s">
        <v>710</v>
      </c>
      <c r="C853" s="98" t="s">
        <v>779</v>
      </c>
      <c r="D853" s="98" t="s">
        <v>714</v>
      </c>
      <c r="E853" s="98" t="s">
        <v>1705</v>
      </c>
      <c r="G853" s="98" t="s">
        <v>490</v>
      </c>
      <c r="M853" s="100">
        <v>1</v>
      </c>
      <c r="N853" s="74">
        <f t="shared" si="28"/>
        <v>1</v>
      </c>
      <c r="O853" s="109"/>
      <c r="Q853" s="100">
        <f>IF(P853="",1,(VLOOKUP(P853,LOOKUP!$A$16:$B$21,2,FALSE)))</f>
        <v>1</v>
      </c>
      <c r="R853" s="74">
        <f t="shared" si="27"/>
        <v>1</v>
      </c>
      <c r="S853" s="108"/>
      <c r="U853" s="108">
        <v>0.95</v>
      </c>
      <c r="V853" s="108">
        <v>0.95</v>
      </c>
      <c r="W853" s="108"/>
      <c r="X853" s="114">
        <v>1.9</v>
      </c>
      <c r="Y853" s="108"/>
      <c r="Z853" s="108"/>
      <c r="AC853" s="109"/>
      <c r="AE853" s="108"/>
      <c r="AF853" s="108"/>
      <c r="AG853" s="98" t="s">
        <v>554</v>
      </c>
      <c r="AH853" s="106"/>
      <c r="AI853" s="110" t="s">
        <v>218</v>
      </c>
    </row>
    <row r="854" spans="1:35" ht="30" customHeight="1">
      <c r="A854" s="1" t="s">
        <v>710</v>
      </c>
      <c r="B854" s="1" t="s">
        <v>710</v>
      </c>
      <c r="C854" s="1" t="s">
        <v>780</v>
      </c>
      <c r="D854" s="1" t="s">
        <v>712</v>
      </c>
      <c r="E854" s="1"/>
      <c r="F854" s="1"/>
      <c r="G854" s="1" t="s">
        <v>176</v>
      </c>
      <c r="H854" s="1"/>
      <c r="I854" s="1"/>
      <c r="J854" s="1"/>
      <c r="K854" s="1"/>
      <c r="L854" s="1"/>
      <c r="M854" s="100">
        <v>1</v>
      </c>
      <c r="N854" s="74">
        <f t="shared" si="28"/>
        <v>1</v>
      </c>
      <c r="O854" s="109"/>
      <c r="Q854" s="100">
        <f>IF(P854="",1,(VLOOKUP(P854,LOOKUP!$A$16:$B$21,2,FALSE)))</f>
        <v>1</v>
      </c>
      <c r="R854" s="74">
        <f t="shared" si="27"/>
        <v>1</v>
      </c>
      <c r="S854" s="108"/>
      <c r="U854" s="108">
        <v>0.88</v>
      </c>
      <c r="V854" s="108">
        <v>0.35</v>
      </c>
      <c r="W854" s="108">
        <v>0.35</v>
      </c>
      <c r="X854" s="102">
        <v>1.58</v>
      </c>
      <c r="Y854" s="108"/>
      <c r="Z854" s="108"/>
      <c r="AC854" s="109"/>
      <c r="AE854" s="108"/>
      <c r="AF854" s="108"/>
      <c r="AH854" s="106"/>
      <c r="AI854" s="110" t="s">
        <v>218</v>
      </c>
    </row>
    <row r="855" spans="1:35" ht="30" customHeight="1">
      <c r="A855" s="1" t="s">
        <v>710</v>
      </c>
      <c r="B855" s="1" t="s">
        <v>710</v>
      </c>
      <c r="C855" s="1" t="s">
        <v>780</v>
      </c>
      <c r="D855" s="1" t="s">
        <v>714</v>
      </c>
      <c r="E855" s="1"/>
      <c r="F855" s="1"/>
      <c r="G855" s="1" t="s">
        <v>176</v>
      </c>
      <c r="H855" s="1"/>
      <c r="I855" s="1"/>
      <c r="J855" s="1"/>
      <c r="K855" s="1"/>
      <c r="L855" s="1"/>
      <c r="M855" s="100">
        <v>1</v>
      </c>
      <c r="N855" s="74">
        <f t="shared" si="28"/>
        <v>1</v>
      </c>
      <c r="O855" s="109"/>
      <c r="Q855" s="100">
        <f>IF(P855="",1,(VLOOKUP(P855,LOOKUP!$A$16:$B$21,2,FALSE)))</f>
        <v>1</v>
      </c>
      <c r="R855" s="74">
        <f t="shared" si="27"/>
        <v>1</v>
      </c>
      <c r="S855" s="102"/>
      <c r="T855" s="119"/>
      <c r="U855" s="102">
        <v>0.56999999999999995</v>
      </c>
      <c r="V855" s="102">
        <v>0.45</v>
      </c>
      <c r="W855" s="102">
        <v>0.4</v>
      </c>
      <c r="X855" s="102">
        <v>1.42</v>
      </c>
      <c r="Y855" s="120"/>
      <c r="Z855" s="121"/>
      <c r="AA855" s="119"/>
      <c r="AB855" s="119"/>
      <c r="AC855" s="122"/>
      <c r="AE855" s="120"/>
      <c r="AF855" s="121"/>
      <c r="AG855" s="1"/>
      <c r="AH855" s="104"/>
      <c r="AI855" s="110" t="s">
        <v>218</v>
      </c>
    </row>
    <row r="856" spans="1:35" ht="30" customHeight="1">
      <c r="A856" s="98" t="s">
        <v>710</v>
      </c>
      <c r="B856" s="98" t="s">
        <v>710</v>
      </c>
      <c r="C856" s="98" t="s">
        <v>781</v>
      </c>
      <c r="D856" s="98" t="s">
        <v>712</v>
      </c>
      <c r="E856" s="98" t="s">
        <v>1706</v>
      </c>
      <c r="F856" s="98" t="s">
        <v>145</v>
      </c>
      <c r="G856" s="98" t="s">
        <v>173</v>
      </c>
      <c r="H856" s="98" t="s">
        <v>36</v>
      </c>
      <c r="I856" s="98" t="s">
        <v>48</v>
      </c>
      <c r="J856" s="98" t="s">
        <v>36</v>
      </c>
      <c r="K856" s="107">
        <v>41275</v>
      </c>
      <c r="L856" s="107" t="s">
        <v>38</v>
      </c>
      <c r="M856" s="100">
        <v>4</v>
      </c>
      <c r="N856" s="74">
        <f t="shared" si="28"/>
        <v>4</v>
      </c>
      <c r="O856" s="107">
        <v>41431</v>
      </c>
      <c r="P856" s="98" t="s">
        <v>48</v>
      </c>
      <c r="Q856" s="100">
        <f>IF(P856="",1,(VLOOKUP(P856,LOOKUP!$A$16:$B$21,2,FALSE)))</f>
        <v>4</v>
      </c>
      <c r="R856" s="74">
        <f t="shared" si="27"/>
        <v>4</v>
      </c>
      <c r="S856" s="102">
        <v>0.879</v>
      </c>
      <c r="T856" s="119"/>
      <c r="U856" s="102">
        <v>0.70899999999999996</v>
      </c>
      <c r="V856" s="102">
        <v>0</v>
      </c>
      <c r="W856" s="102">
        <v>0</v>
      </c>
      <c r="X856" s="102">
        <v>0.70899999999999996</v>
      </c>
      <c r="Y856" s="120"/>
      <c r="Z856" s="121"/>
      <c r="AA856" s="119"/>
      <c r="AB856" s="119"/>
      <c r="AC856" s="122"/>
      <c r="AE856" s="120"/>
      <c r="AF856" s="121"/>
      <c r="AG856" s="1" t="s">
        <v>907</v>
      </c>
      <c r="AH856" s="104"/>
      <c r="AI856" s="110" t="s">
        <v>908</v>
      </c>
    </row>
    <row r="857" spans="1:35" ht="30" customHeight="1">
      <c r="A857" s="98" t="s">
        <v>710</v>
      </c>
      <c r="B857" s="98" t="s">
        <v>710</v>
      </c>
      <c r="C857" s="98" t="s">
        <v>781</v>
      </c>
      <c r="D857" s="98" t="s">
        <v>712</v>
      </c>
      <c r="E857" s="98" t="s">
        <v>1707</v>
      </c>
      <c r="F857" s="98" t="s">
        <v>145</v>
      </c>
      <c r="G857" s="98" t="s">
        <v>173</v>
      </c>
      <c r="H857" s="98" t="s">
        <v>36</v>
      </c>
      <c r="I857" s="98" t="s">
        <v>48</v>
      </c>
      <c r="J857" s="98" t="s">
        <v>36</v>
      </c>
      <c r="K857" s="107">
        <v>41640</v>
      </c>
      <c r="L857" s="107" t="s">
        <v>38</v>
      </c>
      <c r="M857" s="100">
        <v>4</v>
      </c>
      <c r="N857" s="74">
        <f t="shared" si="28"/>
        <v>4</v>
      </c>
      <c r="O857" s="109"/>
      <c r="P857" s="98" t="s">
        <v>48</v>
      </c>
      <c r="Q857" s="100">
        <f>IF(P857="",1,(VLOOKUP(P857,LOOKUP!$A$16:$B$21,2,FALSE)))</f>
        <v>4</v>
      </c>
      <c r="R857" s="74">
        <f t="shared" si="27"/>
        <v>4</v>
      </c>
      <c r="S857" s="108">
        <v>0.41</v>
      </c>
      <c r="U857" s="108">
        <v>0</v>
      </c>
      <c r="V857" s="108">
        <v>0.36899999999999999</v>
      </c>
      <c r="W857" s="108">
        <v>0</v>
      </c>
      <c r="X857" s="102">
        <v>0.36899999999999999</v>
      </c>
      <c r="Y857" s="108"/>
      <c r="Z857" s="108"/>
      <c r="AC857" s="109"/>
      <c r="AE857" s="108"/>
      <c r="AF857" s="108"/>
      <c r="AG857" s="98" t="s">
        <v>909</v>
      </c>
      <c r="AH857" s="106"/>
      <c r="AI857" s="110" t="s">
        <v>909</v>
      </c>
    </row>
    <row r="858" spans="1:35" ht="30" customHeight="1">
      <c r="A858" s="98" t="s">
        <v>710</v>
      </c>
      <c r="B858" s="98" t="s">
        <v>710</v>
      </c>
      <c r="C858" s="98" t="s">
        <v>781</v>
      </c>
      <c r="D858" s="98" t="s">
        <v>713</v>
      </c>
      <c r="E858" s="98" t="s">
        <v>1708</v>
      </c>
      <c r="F858" s="98" t="s">
        <v>145</v>
      </c>
      <c r="G858" s="98" t="s">
        <v>173</v>
      </c>
      <c r="H858" s="98" t="s">
        <v>36</v>
      </c>
      <c r="I858" s="98" t="s">
        <v>48</v>
      </c>
      <c r="J858" s="98" t="s">
        <v>36</v>
      </c>
      <c r="K858" s="107">
        <v>40179</v>
      </c>
      <c r="L858" s="107" t="s">
        <v>38</v>
      </c>
      <c r="M858" s="100">
        <v>4</v>
      </c>
      <c r="N858" s="74">
        <f t="shared" si="28"/>
        <v>4</v>
      </c>
      <c r="O858" s="115">
        <v>41274</v>
      </c>
      <c r="P858" s="98" t="s">
        <v>48</v>
      </c>
      <c r="Q858" s="100">
        <f>IF(P858="",1,(VLOOKUP(P858,LOOKUP!$A$16:$B$21,2,FALSE)))</f>
        <v>4</v>
      </c>
      <c r="R858" s="74">
        <f t="shared" si="27"/>
        <v>4</v>
      </c>
      <c r="S858" s="108">
        <v>9.0789999999999988</v>
      </c>
      <c r="U858" s="108">
        <v>0.45</v>
      </c>
      <c r="V858" s="108">
        <v>0</v>
      </c>
      <c r="W858" s="108">
        <v>0</v>
      </c>
      <c r="X858" s="102">
        <v>0.45</v>
      </c>
      <c r="Y858" s="108"/>
      <c r="Z858" s="108"/>
      <c r="AC858" s="109"/>
      <c r="AD858" s="102">
        <v>3505020</v>
      </c>
      <c r="AE858" s="108"/>
      <c r="AF858" s="108"/>
      <c r="AG858" s="98" t="s">
        <v>910</v>
      </c>
      <c r="AH858" s="106"/>
      <c r="AI858" s="110" t="s">
        <v>908</v>
      </c>
    </row>
    <row r="859" spans="1:35" ht="30" customHeight="1">
      <c r="A859" s="98" t="s">
        <v>710</v>
      </c>
      <c r="B859" s="98" t="s">
        <v>710</v>
      </c>
      <c r="C859" s="98" t="s">
        <v>781</v>
      </c>
      <c r="D859" s="98" t="s">
        <v>713</v>
      </c>
      <c r="E859" s="98" t="s">
        <v>1709</v>
      </c>
      <c r="F859" s="98" t="s">
        <v>145</v>
      </c>
      <c r="G859" s="98" t="s">
        <v>173</v>
      </c>
      <c r="H859" s="98" t="s">
        <v>36</v>
      </c>
      <c r="I859" s="98" t="s">
        <v>48</v>
      </c>
      <c r="J859" s="98" t="s">
        <v>36</v>
      </c>
      <c r="K859" s="107">
        <v>41640</v>
      </c>
      <c r="L859" s="107" t="s">
        <v>38</v>
      </c>
      <c r="M859" s="100">
        <v>4</v>
      </c>
      <c r="N859" s="74">
        <f t="shared" si="28"/>
        <v>4</v>
      </c>
      <c r="O859" s="107">
        <v>42004</v>
      </c>
      <c r="P859" s="98" t="s">
        <v>48</v>
      </c>
      <c r="Q859" s="100">
        <f>IF(P859="",1,(VLOOKUP(P859,LOOKUP!$A$16:$B$21,2,FALSE)))</f>
        <v>4</v>
      </c>
      <c r="R859" s="74">
        <f t="shared" si="27"/>
        <v>4</v>
      </c>
      <c r="S859" s="108">
        <v>1.0660000000000001</v>
      </c>
      <c r="U859" s="108">
        <v>0.85299999999999998</v>
      </c>
      <c r="V859" s="108">
        <v>0.21299999999999999</v>
      </c>
      <c r="W859" s="108">
        <v>0</v>
      </c>
      <c r="X859" s="102">
        <v>1.0660000000000001</v>
      </c>
      <c r="Y859" s="108"/>
      <c r="Z859" s="108"/>
      <c r="AC859" s="109"/>
      <c r="AE859" s="108"/>
      <c r="AF859" s="108"/>
      <c r="AG859" s="98" t="s">
        <v>909</v>
      </c>
      <c r="AH859" s="106"/>
      <c r="AI859" s="98" t="s">
        <v>909</v>
      </c>
    </row>
    <row r="860" spans="1:35" ht="30" customHeight="1">
      <c r="A860" s="98" t="s">
        <v>710</v>
      </c>
      <c r="B860" s="98" t="s">
        <v>710</v>
      </c>
      <c r="C860" s="98" t="s">
        <v>781</v>
      </c>
      <c r="D860" s="98" t="s">
        <v>713</v>
      </c>
      <c r="E860" s="98" t="s">
        <v>1710</v>
      </c>
      <c r="F860" s="98" t="s">
        <v>145</v>
      </c>
      <c r="G860" s="98" t="s">
        <v>173</v>
      </c>
      <c r="H860" s="98" t="s">
        <v>36</v>
      </c>
      <c r="I860" s="98" t="s">
        <v>48</v>
      </c>
      <c r="J860" s="98" t="s">
        <v>36</v>
      </c>
      <c r="K860" s="107">
        <v>41640</v>
      </c>
      <c r="L860" s="107" t="s">
        <v>38</v>
      </c>
      <c r="M860" s="100">
        <v>4</v>
      </c>
      <c r="N860" s="74">
        <f t="shared" si="28"/>
        <v>4</v>
      </c>
      <c r="O860" s="107">
        <v>42369</v>
      </c>
      <c r="P860" s="98" t="s">
        <v>48</v>
      </c>
      <c r="Q860" s="100">
        <f>IF(P860="",1,(VLOOKUP(P860,LOOKUP!$A$16:$B$21,2,FALSE)))</f>
        <v>4</v>
      </c>
      <c r="R860" s="74">
        <f t="shared" si="27"/>
        <v>4</v>
      </c>
      <c r="S860" s="108">
        <v>1.7709999999999999</v>
      </c>
      <c r="U860" s="108">
        <v>0.31900000000000001</v>
      </c>
      <c r="V860" s="108">
        <v>1.417</v>
      </c>
      <c r="W860" s="108">
        <v>0</v>
      </c>
      <c r="X860" s="102">
        <v>1.736</v>
      </c>
      <c r="Y860" s="108"/>
      <c r="Z860" s="108"/>
      <c r="AC860" s="109"/>
      <c r="AE860" s="108"/>
      <c r="AF860" s="108"/>
      <c r="AG860" s="98" t="s">
        <v>909</v>
      </c>
      <c r="AH860" s="106"/>
      <c r="AI860" s="98" t="s">
        <v>909</v>
      </c>
    </row>
    <row r="861" spans="1:35" ht="30" customHeight="1">
      <c r="A861" s="98" t="s">
        <v>710</v>
      </c>
      <c r="B861" s="98" t="s">
        <v>710</v>
      </c>
      <c r="C861" s="98" t="s">
        <v>781</v>
      </c>
      <c r="D861" s="98" t="s">
        <v>713</v>
      </c>
      <c r="E861" s="98" t="s">
        <v>1711</v>
      </c>
      <c r="F861" s="98" t="s">
        <v>562</v>
      </c>
      <c r="G861" s="98" t="s">
        <v>173</v>
      </c>
      <c r="H861" s="98" t="s">
        <v>36</v>
      </c>
      <c r="I861" s="98" t="s">
        <v>48</v>
      </c>
      <c r="J861" s="98" t="s">
        <v>36</v>
      </c>
      <c r="K861" s="107">
        <v>41640</v>
      </c>
      <c r="L861" s="107" t="s">
        <v>38</v>
      </c>
      <c r="M861" s="100">
        <v>4</v>
      </c>
      <c r="N861" s="74">
        <f t="shared" si="28"/>
        <v>4</v>
      </c>
      <c r="O861" s="107">
        <v>42369</v>
      </c>
      <c r="P861" s="98" t="s">
        <v>48</v>
      </c>
      <c r="Q861" s="100">
        <f>IF(P861="",1,(VLOOKUP(P861,LOOKUP!$A$16:$B$21,2,FALSE)))</f>
        <v>4</v>
      </c>
      <c r="R861" s="74">
        <f t="shared" si="27"/>
        <v>4</v>
      </c>
      <c r="S861" s="108">
        <v>1.228</v>
      </c>
      <c r="U861" s="108">
        <v>0</v>
      </c>
      <c r="V861" s="108">
        <v>0.61399999999999999</v>
      </c>
      <c r="W861" s="108">
        <v>0.61399999999999999</v>
      </c>
      <c r="X861" s="102">
        <v>1.228</v>
      </c>
      <c r="Y861" s="108"/>
      <c r="Z861" s="108"/>
      <c r="AC861" s="109"/>
      <c r="AE861" s="108"/>
      <c r="AF861" s="108"/>
      <c r="AG861" s="98" t="s">
        <v>909</v>
      </c>
      <c r="AH861" s="106"/>
      <c r="AI861" s="98" t="s">
        <v>909</v>
      </c>
    </row>
    <row r="862" spans="1:35" ht="30" customHeight="1">
      <c r="A862" s="98" t="s">
        <v>710</v>
      </c>
      <c r="B862" s="98" t="s">
        <v>710</v>
      </c>
      <c r="C862" s="98" t="s">
        <v>781</v>
      </c>
      <c r="D862" s="98" t="s">
        <v>713</v>
      </c>
      <c r="E862" s="98" t="s">
        <v>1712</v>
      </c>
      <c r="F862" s="98" t="s">
        <v>858</v>
      </c>
      <c r="G862" s="98" t="s">
        <v>173</v>
      </c>
      <c r="H862" s="98" t="s">
        <v>36</v>
      </c>
      <c r="I862" s="98" t="s">
        <v>48</v>
      </c>
      <c r="J862" s="98" t="s">
        <v>36</v>
      </c>
      <c r="K862" s="107">
        <v>41275</v>
      </c>
      <c r="L862" s="107" t="s">
        <v>38</v>
      </c>
      <c r="M862" s="100">
        <v>4</v>
      </c>
      <c r="N862" s="74">
        <f t="shared" si="28"/>
        <v>4</v>
      </c>
      <c r="O862" s="107">
        <v>42735</v>
      </c>
      <c r="P862" s="98" t="s">
        <v>48</v>
      </c>
      <c r="Q862" s="100">
        <f>IF(P862="",1,(VLOOKUP(P862,LOOKUP!$A$16:$B$21,2,FALSE)))</f>
        <v>4</v>
      </c>
      <c r="R862" s="74">
        <f t="shared" si="27"/>
        <v>4</v>
      </c>
      <c r="S862" s="108">
        <v>2.5219999999999998</v>
      </c>
      <c r="U862" s="108">
        <v>0.252</v>
      </c>
      <c r="V862" s="108">
        <v>1.766</v>
      </c>
      <c r="W862" s="108">
        <v>0.504</v>
      </c>
      <c r="X862" s="102">
        <v>2.5219999999999998</v>
      </c>
      <c r="Y862" s="108"/>
      <c r="Z862" s="108"/>
      <c r="AC862" s="109"/>
      <c r="AE862" s="108"/>
      <c r="AF862" s="108"/>
      <c r="AG862" s="98" t="s">
        <v>909</v>
      </c>
      <c r="AH862" s="106"/>
      <c r="AI862" s="98" t="s">
        <v>909</v>
      </c>
    </row>
    <row r="863" spans="1:35" ht="30" customHeight="1">
      <c r="A863" s="98" t="s">
        <v>710</v>
      </c>
      <c r="B863" s="98" t="s">
        <v>710</v>
      </c>
      <c r="C863" s="98" t="s">
        <v>781</v>
      </c>
      <c r="D863" s="98" t="s">
        <v>713</v>
      </c>
      <c r="E863" s="98" t="s">
        <v>1713</v>
      </c>
      <c r="F863" s="98" t="s">
        <v>859</v>
      </c>
      <c r="G863" s="98" t="s">
        <v>173</v>
      </c>
      <c r="H863" s="98" t="s">
        <v>36</v>
      </c>
      <c r="I863" s="98" t="s">
        <v>48</v>
      </c>
      <c r="J863" s="98" t="s">
        <v>36</v>
      </c>
      <c r="K863" s="107">
        <v>41640</v>
      </c>
      <c r="L863" s="107" t="s">
        <v>38</v>
      </c>
      <c r="M863" s="100">
        <v>4</v>
      </c>
      <c r="N863" s="74">
        <f t="shared" si="28"/>
        <v>4</v>
      </c>
      <c r="O863" s="107">
        <v>42735</v>
      </c>
      <c r="P863" s="98" t="s">
        <v>48</v>
      </c>
      <c r="Q863" s="100">
        <f>IF(P863="",1,(VLOOKUP(P863,LOOKUP!$A$16:$B$21,2,FALSE)))</f>
        <v>4</v>
      </c>
      <c r="R863" s="74">
        <f t="shared" si="27"/>
        <v>4</v>
      </c>
      <c r="S863" s="108">
        <v>1.43</v>
      </c>
      <c r="U863" s="108">
        <v>0</v>
      </c>
      <c r="V863" s="108">
        <v>0.28599999999999998</v>
      </c>
      <c r="W863" s="108">
        <v>1.1439999999999999</v>
      </c>
      <c r="X863" s="102">
        <v>1.43</v>
      </c>
      <c r="Y863" s="108"/>
      <c r="Z863" s="108"/>
      <c r="AC863" s="109"/>
      <c r="AE863" s="108"/>
      <c r="AF863" s="108"/>
      <c r="AG863" s="98" t="s">
        <v>909</v>
      </c>
      <c r="AH863" s="106"/>
      <c r="AI863" s="98" t="s">
        <v>909</v>
      </c>
    </row>
    <row r="864" spans="1:35" ht="30" customHeight="1">
      <c r="A864" s="98" t="s">
        <v>710</v>
      </c>
      <c r="B864" s="98" t="s">
        <v>710</v>
      </c>
      <c r="C864" s="98" t="s">
        <v>781</v>
      </c>
      <c r="D864" s="98" t="s">
        <v>713</v>
      </c>
      <c r="E864" s="98" t="s">
        <v>1714</v>
      </c>
      <c r="F864" s="98" t="s">
        <v>860</v>
      </c>
      <c r="G864" s="98" t="s">
        <v>173</v>
      </c>
      <c r="H864" s="98" t="s">
        <v>36</v>
      </c>
      <c r="I864" s="98" t="s">
        <v>48</v>
      </c>
      <c r="J864" s="98" t="s">
        <v>36</v>
      </c>
      <c r="K864" s="107">
        <v>41275</v>
      </c>
      <c r="L864" s="107" t="s">
        <v>38</v>
      </c>
      <c r="M864" s="100">
        <v>4</v>
      </c>
      <c r="N864" s="74">
        <f t="shared" si="28"/>
        <v>4</v>
      </c>
      <c r="O864" s="107">
        <v>42735</v>
      </c>
      <c r="P864" s="98" t="s">
        <v>48</v>
      </c>
      <c r="Q864" s="100">
        <f>IF(P864="",1,(VLOOKUP(P864,LOOKUP!$A$16:$B$21,2,FALSE)))</f>
        <v>4</v>
      </c>
      <c r="R864" s="74">
        <f t="shared" si="27"/>
        <v>4</v>
      </c>
      <c r="S864" s="108">
        <v>1.3380000000000001</v>
      </c>
      <c r="U864" s="108">
        <v>0</v>
      </c>
      <c r="V864" s="108">
        <v>0.65900000000000003</v>
      </c>
      <c r="W864" s="108">
        <v>0.23899999999999999</v>
      </c>
      <c r="X864" s="102">
        <v>0.89800000000000002</v>
      </c>
      <c r="Y864" s="108"/>
      <c r="Z864" s="108"/>
      <c r="AC864" s="109"/>
      <c r="AE864" s="108"/>
      <c r="AF864" s="108"/>
      <c r="AG864" s="98" t="s">
        <v>909</v>
      </c>
      <c r="AH864" s="106"/>
      <c r="AI864" s="98" t="s">
        <v>909</v>
      </c>
    </row>
    <row r="865" spans="1:38" ht="30" customHeight="1">
      <c r="A865" s="98" t="s">
        <v>710</v>
      </c>
      <c r="B865" s="98" t="s">
        <v>710</v>
      </c>
      <c r="C865" s="98" t="s">
        <v>781</v>
      </c>
      <c r="D865" s="98" t="s">
        <v>713</v>
      </c>
      <c r="E865" s="98" t="s">
        <v>1715</v>
      </c>
      <c r="F865" s="98" t="s">
        <v>145</v>
      </c>
      <c r="G865" s="98" t="s">
        <v>173</v>
      </c>
      <c r="H865" s="98" t="s">
        <v>36</v>
      </c>
      <c r="I865" s="98" t="s">
        <v>48</v>
      </c>
      <c r="J865" s="98" t="s">
        <v>36</v>
      </c>
      <c r="K865" s="107">
        <v>41275</v>
      </c>
      <c r="L865" s="107" t="s">
        <v>38</v>
      </c>
      <c r="M865" s="100">
        <v>4</v>
      </c>
      <c r="N865" s="74">
        <f t="shared" si="28"/>
        <v>4</v>
      </c>
      <c r="O865" s="107">
        <v>42004</v>
      </c>
      <c r="P865" s="98" t="s">
        <v>48</v>
      </c>
      <c r="Q865" s="100">
        <f>IF(P865="",1,(VLOOKUP(P865,LOOKUP!$A$16:$B$21,2,FALSE)))</f>
        <v>4</v>
      </c>
      <c r="R865" s="74">
        <f t="shared" si="27"/>
        <v>4</v>
      </c>
      <c r="S865" s="108">
        <v>7.8</v>
      </c>
      <c r="U865" s="108">
        <v>5.2</v>
      </c>
      <c r="V865" s="108">
        <v>2.6</v>
      </c>
      <c r="W865" s="108">
        <v>0</v>
      </c>
      <c r="X865" s="102">
        <v>7.8000000000000007</v>
      </c>
      <c r="Y865" s="108"/>
      <c r="Z865" s="108"/>
      <c r="AC865" s="109"/>
      <c r="AE865" s="108"/>
      <c r="AF865" s="108"/>
      <c r="AG865" s="98" t="s">
        <v>911</v>
      </c>
      <c r="AH865" s="106"/>
      <c r="AI865" s="98" t="s">
        <v>911</v>
      </c>
    </row>
    <row r="866" spans="1:38" ht="30" customHeight="1">
      <c r="A866" s="98" t="s">
        <v>710</v>
      </c>
      <c r="B866" s="98" t="s">
        <v>710</v>
      </c>
      <c r="C866" s="98" t="s">
        <v>781</v>
      </c>
      <c r="D866" s="98" t="s">
        <v>713</v>
      </c>
      <c r="E866" s="98" t="s">
        <v>1716</v>
      </c>
      <c r="G866" s="98" t="s">
        <v>208</v>
      </c>
      <c r="H866" s="98" t="s">
        <v>36</v>
      </c>
      <c r="I866" s="98" t="s">
        <v>48</v>
      </c>
      <c r="J866" s="98" t="s">
        <v>36</v>
      </c>
      <c r="K866" s="107">
        <v>41275</v>
      </c>
      <c r="L866" s="107" t="s">
        <v>38</v>
      </c>
      <c r="M866" s="100">
        <v>4</v>
      </c>
      <c r="N866" s="74">
        <f t="shared" si="28"/>
        <v>4</v>
      </c>
      <c r="O866" s="109">
        <v>42371</v>
      </c>
      <c r="P866" s="98" t="s">
        <v>48</v>
      </c>
      <c r="Q866" s="100">
        <f>IF(P866="",1,(VLOOKUP(P866,LOOKUP!$A$16:$B$21,2,FALSE)))</f>
        <v>4</v>
      </c>
      <c r="R866" s="74">
        <f t="shared" si="27"/>
        <v>4</v>
      </c>
      <c r="S866" s="108">
        <v>1.02</v>
      </c>
      <c r="U866" s="108">
        <v>0</v>
      </c>
      <c r="V866" s="108">
        <v>0</v>
      </c>
      <c r="W866" s="108">
        <v>0.81599999999999995</v>
      </c>
      <c r="X866" s="102">
        <v>0.81599999999999995</v>
      </c>
      <c r="Y866" s="108">
        <v>0.112</v>
      </c>
      <c r="Z866" s="108"/>
      <c r="AC866" s="109"/>
      <c r="AE866" s="108"/>
      <c r="AF866" s="108"/>
      <c r="AG866" s="98" t="s">
        <v>909</v>
      </c>
      <c r="AH866" s="106"/>
      <c r="AI866" s="98" t="s">
        <v>909</v>
      </c>
    </row>
    <row r="867" spans="1:38" ht="30" customHeight="1">
      <c r="A867" s="98" t="s">
        <v>710</v>
      </c>
      <c r="B867" s="98" t="s">
        <v>710</v>
      </c>
      <c r="C867" s="98" t="s">
        <v>781</v>
      </c>
      <c r="D867" s="98" t="s">
        <v>714</v>
      </c>
      <c r="E867" s="98" t="s">
        <v>1717</v>
      </c>
      <c r="G867" s="98" t="s">
        <v>173</v>
      </c>
      <c r="H867" s="98" t="s">
        <v>36</v>
      </c>
      <c r="I867" s="98" t="s">
        <v>48</v>
      </c>
      <c r="J867" s="98" t="s">
        <v>36</v>
      </c>
      <c r="K867" s="107">
        <v>40909</v>
      </c>
      <c r="L867" s="107" t="s">
        <v>38</v>
      </c>
      <c r="M867" s="100">
        <v>4</v>
      </c>
      <c r="N867" s="74">
        <f t="shared" si="28"/>
        <v>4</v>
      </c>
      <c r="O867" s="115">
        <v>41274</v>
      </c>
      <c r="P867" s="98" t="s">
        <v>48</v>
      </c>
      <c r="Q867" s="100">
        <f>IF(P867="",1,(VLOOKUP(P867,LOOKUP!$A$16:$B$21,2,FALSE)))</f>
        <v>4</v>
      </c>
      <c r="R867" s="74">
        <f t="shared" si="27"/>
        <v>4</v>
      </c>
      <c r="S867" s="108"/>
      <c r="U867" s="108">
        <v>1.262</v>
      </c>
      <c r="V867" s="108">
        <v>1.262</v>
      </c>
      <c r="W867" s="108">
        <v>1.26</v>
      </c>
      <c r="X867" s="102">
        <v>3.7839999999999998</v>
      </c>
      <c r="Y867" s="108"/>
      <c r="Z867" s="108"/>
      <c r="AC867" s="109"/>
      <c r="AE867" s="108"/>
      <c r="AF867" s="108"/>
      <c r="AG867" s="98" t="s">
        <v>910</v>
      </c>
      <c r="AH867" s="106"/>
      <c r="AI867" s="110" t="s">
        <v>912</v>
      </c>
    </row>
    <row r="868" spans="1:38" ht="30" customHeight="1">
      <c r="A868" s="98" t="s">
        <v>710</v>
      </c>
      <c r="B868" s="98" t="s">
        <v>710</v>
      </c>
      <c r="C868" s="98" t="s">
        <v>782</v>
      </c>
      <c r="D868" s="98" t="s">
        <v>712</v>
      </c>
      <c r="E868" s="98" t="s">
        <v>1718</v>
      </c>
      <c r="G868" s="98" t="s">
        <v>171</v>
      </c>
      <c r="H868" s="98" t="s">
        <v>36</v>
      </c>
      <c r="J868" s="98" t="s">
        <v>865</v>
      </c>
      <c r="K868" s="107">
        <v>41275</v>
      </c>
      <c r="L868" s="107" t="s">
        <v>177</v>
      </c>
      <c r="M868" s="100">
        <v>3</v>
      </c>
      <c r="N868" s="74">
        <f t="shared" si="28"/>
        <v>3</v>
      </c>
      <c r="O868" s="115">
        <v>42004</v>
      </c>
      <c r="P868" s="98" t="s">
        <v>48</v>
      </c>
      <c r="Q868" s="100">
        <f>IF(P868="",1,(VLOOKUP(P868,LOOKUP!$A$16:$B$21,2,FALSE)))</f>
        <v>4</v>
      </c>
      <c r="R868" s="74">
        <f t="shared" si="27"/>
        <v>4</v>
      </c>
      <c r="S868" s="108"/>
      <c r="U868" s="108">
        <v>0.8</v>
      </c>
      <c r="V868" s="108">
        <v>0.8</v>
      </c>
      <c r="W868" s="108">
        <v>0.8</v>
      </c>
      <c r="X868" s="102">
        <v>2.4000000000000004</v>
      </c>
      <c r="Y868" s="108"/>
      <c r="Z868" s="108"/>
      <c r="AB868" s="98" t="s">
        <v>913</v>
      </c>
      <c r="AC868" s="109"/>
      <c r="AE868" s="108"/>
      <c r="AF868" s="108"/>
      <c r="AG868" s="98" t="s">
        <v>914</v>
      </c>
      <c r="AH868" s="106"/>
      <c r="AI868" s="110" t="s">
        <v>915</v>
      </c>
    </row>
    <row r="869" spans="1:38" ht="30" customHeight="1">
      <c r="A869" s="98" t="s">
        <v>710</v>
      </c>
      <c r="B869" s="98" t="s">
        <v>710</v>
      </c>
      <c r="C869" s="98" t="s">
        <v>782</v>
      </c>
      <c r="D869" s="98" t="s">
        <v>713</v>
      </c>
      <c r="E869" s="98" t="s">
        <v>1719</v>
      </c>
      <c r="G869" s="98" t="s">
        <v>171</v>
      </c>
      <c r="H869" s="98" t="s">
        <v>36</v>
      </c>
      <c r="J869" s="98" t="s">
        <v>865</v>
      </c>
      <c r="K869" s="107">
        <v>41640</v>
      </c>
      <c r="L869" s="107" t="s">
        <v>177</v>
      </c>
      <c r="M869" s="100">
        <v>3</v>
      </c>
      <c r="N869" s="74">
        <f t="shared" si="28"/>
        <v>3</v>
      </c>
      <c r="O869" s="115">
        <v>43100</v>
      </c>
      <c r="P869" s="98" t="s">
        <v>48</v>
      </c>
      <c r="Q869" s="100">
        <f>IF(P869="",1,(VLOOKUP(P869,LOOKUP!$A$16:$B$21,2,FALSE)))</f>
        <v>4</v>
      </c>
      <c r="R869" s="74">
        <f t="shared" si="27"/>
        <v>4</v>
      </c>
      <c r="S869" s="108"/>
      <c r="U869" s="108">
        <v>4</v>
      </c>
      <c r="V869" s="108">
        <v>10</v>
      </c>
      <c r="W869" s="108">
        <v>6</v>
      </c>
      <c r="X869" s="102">
        <v>20</v>
      </c>
      <c r="Y869" s="108"/>
      <c r="Z869" s="108"/>
      <c r="AB869" s="98" t="s">
        <v>69</v>
      </c>
      <c r="AC869" s="109"/>
      <c r="AD869" s="102">
        <v>1</v>
      </c>
      <c r="AE869" s="108"/>
      <c r="AF869" s="108" t="s">
        <v>916</v>
      </c>
      <c r="AG869" s="98" t="s">
        <v>917</v>
      </c>
      <c r="AH869" s="106"/>
      <c r="AI869" s="110" t="s">
        <v>915</v>
      </c>
      <c r="AL869" s="98" t="s">
        <v>918</v>
      </c>
    </row>
    <row r="870" spans="1:38" ht="30" customHeight="1">
      <c r="A870" s="98" t="s">
        <v>710</v>
      </c>
      <c r="B870" s="98" t="s">
        <v>710</v>
      </c>
      <c r="C870" s="98" t="s">
        <v>783</v>
      </c>
      <c r="D870" s="98" t="s">
        <v>712</v>
      </c>
      <c r="E870" s="98" t="s">
        <v>1720</v>
      </c>
      <c r="G870" s="98" t="s">
        <v>35</v>
      </c>
      <c r="H870" s="98" t="s">
        <v>36</v>
      </c>
      <c r="I870" s="98" t="s">
        <v>37</v>
      </c>
      <c r="J870" s="98" t="s">
        <v>36</v>
      </c>
      <c r="K870" s="107">
        <v>41275</v>
      </c>
      <c r="L870" s="107" t="s">
        <v>177</v>
      </c>
      <c r="M870" s="100">
        <v>3</v>
      </c>
      <c r="N870" s="74">
        <f t="shared" si="28"/>
        <v>3</v>
      </c>
      <c r="O870" s="107">
        <v>42004</v>
      </c>
      <c r="P870" s="98" t="s">
        <v>48</v>
      </c>
      <c r="Q870" s="100">
        <f>IF(P870="",1,(VLOOKUP(P870,LOOKUP!$A$16:$B$21,2,FALSE)))</f>
        <v>4</v>
      </c>
      <c r="R870" s="74">
        <f t="shared" si="27"/>
        <v>4</v>
      </c>
      <c r="S870" s="108"/>
      <c r="U870" s="108">
        <v>7.3520000000000003</v>
      </c>
      <c r="V870" s="108">
        <v>81.146000000000001</v>
      </c>
      <c r="W870" s="108"/>
      <c r="X870" s="114">
        <v>88.498000000000005</v>
      </c>
      <c r="Y870" s="108"/>
      <c r="Z870" s="108"/>
      <c r="AA870" s="98" t="s">
        <v>87</v>
      </c>
      <c r="AB870" s="98" t="s">
        <v>69</v>
      </c>
      <c r="AC870" s="109">
        <v>40909</v>
      </c>
      <c r="AE870" s="108"/>
      <c r="AF870" s="108"/>
      <c r="AG870" s="98" t="s">
        <v>919</v>
      </c>
      <c r="AH870" s="106" t="s">
        <v>920</v>
      </c>
      <c r="AI870" s="110" t="s">
        <v>921</v>
      </c>
      <c r="AJ870" s="98" t="s">
        <v>922</v>
      </c>
      <c r="AK870" s="98" t="s">
        <v>923</v>
      </c>
      <c r="AL870" s="98" t="s">
        <v>924</v>
      </c>
    </row>
    <row r="871" spans="1:38" ht="30" customHeight="1">
      <c r="A871" s="98" t="s">
        <v>710</v>
      </c>
      <c r="B871" s="98" t="s">
        <v>710</v>
      </c>
      <c r="C871" s="98" t="s">
        <v>783</v>
      </c>
      <c r="D871" s="98" t="s">
        <v>713</v>
      </c>
      <c r="E871" s="98" t="s">
        <v>1720</v>
      </c>
      <c r="G871" s="98" t="s">
        <v>35</v>
      </c>
      <c r="H871" s="98" t="s">
        <v>36</v>
      </c>
      <c r="I871" s="98" t="s">
        <v>37</v>
      </c>
      <c r="J871" s="98" t="s">
        <v>36</v>
      </c>
      <c r="K871" s="107">
        <v>41275</v>
      </c>
      <c r="L871" s="107" t="s">
        <v>177</v>
      </c>
      <c r="M871" s="100">
        <v>3</v>
      </c>
      <c r="N871" s="74">
        <f t="shared" si="28"/>
        <v>3</v>
      </c>
      <c r="O871" s="107">
        <v>42004</v>
      </c>
      <c r="P871" s="98" t="s">
        <v>48</v>
      </c>
      <c r="Q871" s="100">
        <f>IF(P871="",1,(VLOOKUP(P871,LOOKUP!$A$16:$B$21,2,FALSE)))</f>
        <v>4</v>
      </c>
      <c r="R871" s="74">
        <f t="shared" si="27"/>
        <v>4</v>
      </c>
      <c r="S871" s="108"/>
      <c r="U871" s="108">
        <v>103.249</v>
      </c>
      <c r="V871" s="108">
        <v>0.73799999999999999</v>
      </c>
      <c r="W871" s="108"/>
      <c r="X871" s="114">
        <v>103.98699999999999</v>
      </c>
      <c r="Y871" s="108"/>
      <c r="Z871" s="108"/>
      <c r="AA871" s="98" t="s">
        <v>87</v>
      </c>
      <c r="AB871" s="98" t="s">
        <v>69</v>
      </c>
      <c r="AC871" s="109">
        <v>40910</v>
      </c>
      <c r="AE871" s="108"/>
      <c r="AF871" s="108"/>
      <c r="AG871" s="98" t="s">
        <v>919</v>
      </c>
      <c r="AH871" s="106" t="s">
        <v>920</v>
      </c>
      <c r="AI871" s="110" t="s">
        <v>921</v>
      </c>
      <c r="AJ871" s="98" t="s">
        <v>922</v>
      </c>
      <c r="AK871" s="98" t="s">
        <v>925</v>
      </c>
      <c r="AL871" s="98" t="s">
        <v>924</v>
      </c>
    </row>
    <row r="872" spans="1:38" ht="30" customHeight="1">
      <c r="A872" s="98" t="s">
        <v>710</v>
      </c>
      <c r="B872" s="98" t="s">
        <v>710</v>
      </c>
      <c r="C872" s="98" t="s">
        <v>783</v>
      </c>
      <c r="D872" s="98" t="s">
        <v>714</v>
      </c>
      <c r="E872" s="98" t="s">
        <v>1720</v>
      </c>
      <c r="G872" s="98" t="s">
        <v>35</v>
      </c>
      <c r="H872" s="98" t="s">
        <v>36</v>
      </c>
      <c r="I872" s="98" t="s">
        <v>37</v>
      </c>
      <c r="J872" s="98" t="s">
        <v>36</v>
      </c>
      <c r="K872" s="107">
        <v>41275</v>
      </c>
      <c r="L872" s="107" t="s">
        <v>177</v>
      </c>
      <c r="M872" s="100">
        <v>3</v>
      </c>
      <c r="N872" s="74">
        <f t="shared" si="28"/>
        <v>3</v>
      </c>
      <c r="O872" s="107">
        <v>42004</v>
      </c>
      <c r="P872" s="98" t="s">
        <v>48</v>
      </c>
      <c r="Q872" s="100">
        <f>IF(P872="",1,(VLOOKUP(P872,LOOKUP!$A$16:$B$21,2,FALSE)))</f>
        <v>4</v>
      </c>
      <c r="R872" s="74">
        <f t="shared" si="27"/>
        <v>4</v>
      </c>
      <c r="S872" s="108"/>
      <c r="U872" s="108">
        <v>67.768000000000001</v>
      </c>
      <c r="V872" s="108"/>
      <c r="W872" s="108"/>
      <c r="X872" s="108">
        <v>67.768000000000001</v>
      </c>
      <c r="Y872" s="108"/>
      <c r="Z872" s="108"/>
      <c r="AA872" s="98" t="s">
        <v>87</v>
      </c>
      <c r="AB872" s="98" t="s">
        <v>69</v>
      </c>
      <c r="AC872" s="109">
        <v>40911</v>
      </c>
      <c r="AE872" s="108"/>
      <c r="AF872" s="108"/>
      <c r="AG872" s="98" t="s">
        <v>919</v>
      </c>
      <c r="AH872" s="106" t="s">
        <v>920</v>
      </c>
      <c r="AI872" s="110" t="s">
        <v>921</v>
      </c>
      <c r="AJ872" s="98" t="s">
        <v>922</v>
      </c>
      <c r="AK872" s="98" t="s">
        <v>926</v>
      </c>
      <c r="AL872" s="98" t="s">
        <v>924</v>
      </c>
    </row>
    <row r="873" spans="1:38" ht="30" customHeight="1">
      <c r="A873" s="98" t="s">
        <v>710</v>
      </c>
      <c r="B873" s="98" t="s">
        <v>710</v>
      </c>
      <c r="C873" s="98" t="s">
        <v>784</v>
      </c>
      <c r="D873" s="98" t="s">
        <v>712</v>
      </c>
      <c r="E873" s="98" t="s">
        <v>1721</v>
      </c>
      <c r="G873" s="98" t="s">
        <v>171</v>
      </c>
      <c r="K873" s="109"/>
      <c r="L873" s="109"/>
      <c r="M873" s="100">
        <v>1</v>
      </c>
      <c r="N873" s="74">
        <f t="shared" si="28"/>
        <v>1</v>
      </c>
      <c r="O873" s="109"/>
      <c r="Q873" s="100">
        <f>IF(P873="",1,(VLOOKUP(P873,LOOKUP!$A$16:$B$21,2,FALSE)))</f>
        <v>1</v>
      </c>
      <c r="R873" s="74">
        <f t="shared" si="27"/>
        <v>1</v>
      </c>
      <c r="S873" s="108"/>
      <c r="U873" s="108">
        <v>1</v>
      </c>
      <c r="V873" s="108">
        <v>1</v>
      </c>
      <c r="W873" s="108"/>
      <c r="X873" s="114">
        <v>2</v>
      </c>
      <c r="Z873" s="108"/>
      <c r="AC873" s="109"/>
      <c r="AE873" s="108"/>
      <c r="AF873" s="108"/>
      <c r="AG873" s="98" t="s">
        <v>927</v>
      </c>
      <c r="AH873" s="106"/>
      <c r="AI873" s="110" t="s">
        <v>928</v>
      </c>
    </row>
    <row r="874" spans="1:38" ht="30" customHeight="1">
      <c r="A874" s="98" t="s">
        <v>710</v>
      </c>
      <c r="B874" s="98" t="s">
        <v>710</v>
      </c>
      <c r="C874" s="98" t="s">
        <v>784</v>
      </c>
      <c r="D874" s="98" t="s">
        <v>713</v>
      </c>
      <c r="E874" s="98" t="s">
        <v>1722</v>
      </c>
      <c r="G874" s="98" t="s">
        <v>171</v>
      </c>
      <c r="K874" s="109"/>
      <c r="L874" s="109"/>
      <c r="M874" s="100">
        <v>1</v>
      </c>
      <c r="N874" s="74">
        <f t="shared" si="28"/>
        <v>1</v>
      </c>
      <c r="O874" s="109"/>
      <c r="Q874" s="100">
        <f>IF(P874="",1,(VLOOKUP(P874,LOOKUP!$A$16:$B$21,2,FALSE)))</f>
        <v>1</v>
      </c>
      <c r="R874" s="74">
        <f t="shared" si="27"/>
        <v>1</v>
      </c>
      <c r="S874" s="108"/>
      <c r="U874" s="108">
        <v>3.5</v>
      </c>
      <c r="V874" s="108">
        <v>0.5</v>
      </c>
      <c r="W874" s="108"/>
      <c r="X874" s="114">
        <v>4</v>
      </c>
      <c r="Z874" s="108"/>
      <c r="AC874" s="109"/>
      <c r="AE874" s="108"/>
      <c r="AF874" s="108"/>
      <c r="AH874" s="106"/>
      <c r="AI874" s="110" t="s">
        <v>928</v>
      </c>
    </row>
    <row r="875" spans="1:38" ht="30" customHeight="1">
      <c r="A875" s="98" t="s">
        <v>710</v>
      </c>
      <c r="B875" s="98" t="s">
        <v>710</v>
      </c>
      <c r="C875" s="98" t="s">
        <v>784</v>
      </c>
      <c r="D875" s="98" t="s">
        <v>714</v>
      </c>
      <c r="E875" s="98" t="s">
        <v>1723</v>
      </c>
      <c r="G875" s="98" t="s">
        <v>171</v>
      </c>
      <c r="K875" s="109"/>
      <c r="L875" s="109"/>
      <c r="M875" s="100">
        <v>1</v>
      </c>
      <c r="N875" s="74">
        <f t="shared" si="28"/>
        <v>1</v>
      </c>
      <c r="O875" s="109"/>
      <c r="Q875" s="100">
        <f>IF(P875="",1,(VLOOKUP(P875,LOOKUP!$A$16:$B$21,2,FALSE)))</f>
        <v>1</v>
      </c>
      <c r="R875" s="74">
        <f t="shared" si="27"/>
        <v>1</v>
      </c>
      <c r="S875" s="108"/>
      <c r="U875" s="108">
        <v>1.8</v>
      </c>
      <c r="V875" s="108">
        <v>1.8</v>
      </c>
      <c r="W875" s="108"/>
      <c r="X875" s="114">
        <v>3.6</v>
      </c>
      <c r="Z875" s="108"/>
      <c r="AC875" s="109"/>
      <c r="AE875" s="108"/>
      <c r="AF875" s="108"/>
      <c r="AG875" s="98" t="s">
        <v>927</v>
      </c>
      <c r="AH875" s="106"/>
      <c r="AI875" s="110" t="s">
        <v>928</v>
      </c>
    </row>
    <row r="876" spans="1:38" ht="30" customHeight="1">
      <c r="A876" s="98" t="s">
        <v>710</v>
      </c>
      <c r="B876" s="98" t="s">
        <v>710</v>
      </c>
      <c r="C876" s="98" t="s">
        <v>785</v>
      </c>
      <c r="D876" s="98" t="s">
        <v>712</v>
      </c>
      <c r="E876" s="98" t="s">
        <v>1724</v>
      </c>
      <c r="G876" s="98" t="s">
        <v>176</v>
      </c>
      <c r="H876" s="98" t="s">
        <v>36</v>
      </c>
      <c r="K876" s="109"/>
      <c r="L876" s="109"/>
      <c r="M876" s="100">
        <v>1</v>
      </c>
      <c r="N876" s="74">
        <f t="shared" si="28"/>
        <v>1</v>
      </c>
      <c r="O876" s="109"/>
      <c r="Q876" s="100">
        <f>IF(P876="",1,(VLOOKUP(P876,LOOKUP!$A$16:$B$21,2,FALSE)))</f>
        <v>1</v>
      </c>
      <c r="R876" s="74">
        <f t="shared" si="27"/>
        <v>1</v>
      </c>
      <c r="S876" s="108"/>
      <c r="U876" s="108">
        <v>2.0299999999999998</v>
      </c>
      <c r="V876" s="108">
        <v>1.5</v>
      </c>
      <c r="W876" s="108">
        <v>1.5</v>
      </c>
      <c r="X876" s="102">
        <v>5.0299999999999994</v>
      </c>
      <c r="Y876" s="108"/>
      <c r="Z876" s="108"/>
      <c r="AA876" s="98" t="s">
        <v>929</v>
      </c>
      <c r="AB876" s="98" t="s">
        <v>930</v>
      </c>
      <c r="AC876" s="109"/>
      <c r="AD876" s="102" t="s">
        <v>931</v>
      </c>
      <c r="AE876" s="108" t="s">
        <v>932</v>
      </c>
      <c r="AF876" s="108"/>
      <c r="AG876" s="98" t="s">
        <v>933</v>
      </c>
      <c r="AH876" s="106"/>
      <c r="AI876" s="110" t="s">
        <v>934</v>
      </c>
      <c r="AJ876" s="98" t="s">
        <v>935</v>
      </c>
    </row>
    <row r="877" spans="1:38" ht="30" customHeight="1">
      <c r="A877" s="98" t="s">
        <v>710</v>
      </c>
      <c r="B877" s="98" t="s">
        <v>710</v>
      </c>
      <c r="C877" s="98" t="s">
        <v>785</v>
      </c>
      <c r="D877" s="98" t="s">
        <v>714</v>
      </c>
      <c r="E877" s="98" t="s">
        <v>1725</v>
      </c>
      <c r="G877" s="98" t="s">
        <v>176</v>
      </c>
      <c r="H877" s="98" t="s">
        <v>36</v>
      </c>
      <c r="K877" s="109"/>
      <c r="L877" s="109"/>
      <c r="M877" s="100">
        <v>1</v>
      </c>
      <c r="N877" s="74">
        <f t="shared" si="28"/>
        <v>1</v>
      </c>
      <c r="O877" s="109"/>
      <c r="Q877" s="100">
        <f>IF(P877="",1,(VLOOKUP(P877,LOOKUP!$A$16:$B$21,2,FALSE)))</f>
        <v>1</v>
      </c>
      <c r="R877" s="74">
        <f t="shared" si="27"/>
        <v>1</v>
      </c>
      <c r="S877" s="108"/>
      <c r="U877" s="108">
        <v>0.5</v>
      </c>
      <c r="V877" s="108">
        <v>0.5</v>
      </c>
      <c r="W877" s="108">
        <v>0.5</v>
      </c>
      <c r="X877" s="102">
        <v>1.5</v>
      </c>
      <c r="Y877" s="108"/>
      <c r="Z877" s="108"/>
      <c r="AA877" s="98" t="s">
        <v>929</v>
      </c>
      <c r="AB877" s="98" t="s">
        <v>936</v>
      </c>
      <c r="AC877" s="109"/>
      <c r="AE877" s="108" t="s">
        <v>937</v>
      </c>
      <c r="AF877" s="108"/>
      <c r="AG877" s="98" t="s">
        <v>938</v>
      </c>
      <c r="AH877" s="106">
        <v>41730</v>
      </c>
      <c r="AI877" s="110" t="s">
        <v>934</v>
      </c>
      <c r="AJ877" s="98" t="s">
        <v>935</v>
      </c>
    </row>
    <row r="878" spans="1:38" ht="30" customHeight="1">
      <c r="A878" s="98" t="s">
        <v>710</v>
      </c>
      <c r="B878" s="98" t="s">
        <v>710</v>
      </c>
      <c r="C878" s="98" t="s">
        <v>786</v>
      </c>
      <c r="D878" s="98" t="s">
        <v>712</v>
      </c>
      <c r="E878" s="98" t="s">
        <v>1726</v>
      </c>
      <c r="G878" s="98" t="s">
        <v>861</v>
      </c>
      <c r="H878" s="98" t="s">
        <v>36</v>
      </c>
      <c r="I878" s="98" t="s">
        <v>37</v>
      </c>
      <c r="J878" s="98" t="s">
        <v>36</v>
      </c>
      <c r="K878" s="107">
        <v>41275</v>
      </c>
      <c r="L878" s="107" t="s">
        <v>177</v>
      </c>
      <c r="M878" s="100">
        <v>3</v>
      </c>
      <c r="N878" s="74">
        <f t="shared" si="28"/>
        <v>3</v>
      </c>
      <c r="O878" s="109">
        <v>42826</v>
      </c>
      <c r="P878" s="98" t="s">
        <v>43</v>
      </c>
      <c r="Q878" s="100">
        <f>IF(P878="",1,(VLOOKUP(P878,LOOKUP!$A$16:$B$21,2,FALSE)))</f>
        <v>1</v>
      </c>
      <c r="R878" s="74">
        <f t="shared" ref="R878:R948" si="29">Q878</f>
        <v>1</v>
      </c>
      <c r="S878" s="108"/>
      <c r="U878" s="108">
        <v>1.9990000000000001</v>
      </c>
      <c r="V878" s="108">
        <v>1.23</v>
      </c>
      <c r="W878" s="108">
        <v>0.35</v>
      </c>
      <c r="X878" s="102">
        <v>3.5790000000000002</v>
      </c>
      <c r="Y878" s="108"/>
      <c r="Z878" s="108"/>
      <c r="AA878" s="98" t="s">
        <v>87</v>
      </c>
      <c r="AB878" s="98" t="s">
        <v>660</v>
      </c>
      <c r="AC878" s="109">
        <v>41000</v>
      </c>
      <c r="AD878" s="102" t="s">
        <v>37</v>
      </c>
      <c r="AE878" s="108"/>
      <c r="AF878" s="108"/>
      <c r="AG878" s="98" t="s">
        <v>933</v>
      </c>
      <c r="AH878" s="106"/>
      <c r="AI878" s="110" t="s">
        <v>939</v>
      </c>
      <c r="AJ878" s="98" t="s">
        <v>940</v>
      </c>
      <c r="AK878" s="98" t="s">
        <v>941</v>
      </c>
    </row>
    <row r="879" spans="1:38" ht="30" customHeight="1">
      <c r="A879" s="98" t="s">
        <v>710</v>
      </c>
      <c r="B879" s="98" t="s">
        <v>710</v>
      </c>
      <c r="C879" s="98" t="s">
        <v>786</v>
      </c>
      <c r="D879" s="98" t="s">
        <v>713</v>
      </c>
      <c r="E879" s="98" t="s">
        <v>1726</v>
      </c>
      <c r="G879" s="98" t="s">
        <v>490</v>
      </c>
      <c r="H879" s="98" t="s">
        <v>36</v>
      </c>
      <c r="I879" s="98" t="s">
        <v>37</v>
      </c>
      <c r="J879" s="98" t="s">
        <v>36</v>
      </c>
      <c r="K879" s="107">
        <v>41275</v>
      </c>
      <c r="L879" s="107" t="s">
        <v>177</v>
      </c>
      <c r="M879" s="100">
        <v>3</v>
      </c>
      <c r="N879" s="74">
        <f t="shared" si="28"/>
        <v>3</v>
      </c>
      <c r="O879" s="109">
        <v>42826</v>
      </c>
      <c r="P879" s="98" t="s">
        <v>43</v>
      </c>
      <c r="Q879" s="100">
        <f>IF(P879="",1,(VLOOKUP(P879,LOOKUP!$A$16:$B$21,2,FALSE)))</f>
        <v>1</v>
      </c>
      <c r="R879" s="74">
        <f t="shared" si="29"/>
        <v>1</v>
      </c>
      <c r="S879" s="108"/>
      <c r="U879" s="108">
        <v>5.0039999999999996</v>
      </c>
      <c r="V879" s="108">
        <v>5.75</v>
      </c>
      <c r="W879" s="108">
        <v>10</v>
      </c>
      <c r="X879" s="102">
        <v>20.753999999999998</v>
      </c>
      <c r="Y879" s="108"/>
      <c r="Z879" s="108"/>
      <c r="AA879" s="98" t="s">
        <v>87</v>
      </c>
      <c r="AB879" s="98" t="s">
        <v>660</v>
      </c>
      <c r="AC879" s="109">
        <v>41000</v>
      </c>
      <c r="AD879" s="102" t="s">
        <v>37</v>
      </c>
      <c r="AE879" s="108"/>
      <c r="AF879" s="108"/>
      <c r="AG879" s="98" t="s">
        <v>933</v>
      </c>
      <c r="AH879" s="106"/>
      <c r="AI879" s="110" t="s">
        <v>939</v>
      </c>
      <c r="AJ879" s="98" t="s">
        <v>940</v>
      </c>
      <c r="AK879" s="98" t="s">
        <v>941</v>
      </c>
    </row>
    <row r="880" spans="1:38" ht="30" customHeight="1">
      <c r="A880" s="98" t="s">
        <v>710</v>
      </c>
      <c r="B880" s="98" t="s">
        <v>710</v>
      </c>
      <c r="C880" s="98" t="s">
        <v>786</v>
      </c>
      <c r="D880" s="98" t="s">
        <v>714</v>
      </c>
      <c r="E880" s="98" t="s">
        <v>1727</v>
      </c>
      <c r="G880" s="98" t="s">
        <v>490</v>
      </c>
      <c r="H880" s="98" t="s">
        <v>36</v>
      </c>
      <c r="I880" s="98" t="s">
        <v>37</v>
      </c>
      <c r="J880" s="98" t="s">
        <v>36</v>
      </c>
      <c r="K880" s="107">
        <v>41275</v>
      </c>
      <c r="L880" s="107" t="s">
        <v>177</v>
      </c>
      <c r="M880" s="100">
        <v>3</v>
      </c>
      <c r="N880" s="74">
        <f t="shared" si="28"/>
        <v>3</v>
      </c>
      <c r="O880" s="107">
        <v>42004</v>
      </c>
      <c r="P880" s="98" t="s">
        <v>48</v>
      </c>
      <c r="Q880" s="100">
        <f>IF(P880="",1,(VLOOKUP(P880,LOOKUP!$A$16:$B$21,2,FALSE)))</f>
        <v>4</v>
      </c>
      <c r="R880" s="74">
        <f t="shared" si="29"/>
        <v>4</v>
      </c>
      <c r="S880" s="108"/>
      <c r="U880" s="108">
        <v>0.95</v>
      </c>
      <c r="V880" s="108">
        <v>0.95</v>
      </c>
      <c r="W880" s="108">
        <v>0.9</v>
      </c>
      <c r="X880" s="102">
        <v>2.8</v>
      </c>
      <c r="Y880" s="108"/>
      <c r="Z880" s="108"/>
      <c r="AA880" s="98" t="s">
        <v>87</v>
      </c>
      <c r="AB880" s="98" t="s">
        <v>660</v>
      </c>
      <c r="AC880" s="109">
        <v>41000</v>
      </c>
      <c r="AD880" s="102" t="s">
        <v>37</v>
      </c>
      <c r="AE880" s="108"/>
      <c r="AF880" s="108"/>
      <c r="AG880" s="98" t="s">
        <v>942</v>
      </c>
      <c r="AH880" s="106">
        <v>41699</v>
      </c>
      <c r="AI880" s="110" t="s">
        <v>939</v>
      </c>
      <c r="AJ880" s="98" t="s">
        <v>943</v>
      </c>
      <c r="AK880" s="98" t="s">
        <v>944</v>
      </c>
    </row>
    <row r="881" spans="1:38" ht="30" customHeight="1">
      <c r="A881" s="98" t="s">
        <v>710</v>
      </c>
      <c r="B881" s="98" t="s">
        <v>710</v>
      </c>
      <c r="C881" s="98" t="s">
        <v>787</v>
      </c>
      <c r="D881" s="98" t="s">
        <v>712</v>
      </c>
      <c r="E881" s="98" t="s">
        <v>1728</v>
      </c>
      <c r="G881" s="98" t="s">
        <v>208</v>
      </c>
      <c r="K881" s="109"/>
      <c r="L881" s="109"/>
      <c r="M881" s="100">
        <v>1</v>
      </c>
      <c r="N881" s="74">
        <f t="shared" si="28"/>
        <v>1</v>
      </c>
      <c r="O881" s="109"/>
      <c r="Q881" s="100">
        <f>IF(P881="",1,(VLOOKUP(P881,LOOKUP!$A$16:$B$21,2,FALSE)))</f>
        <v>1</v>
      </c>
      <c r="R881" s="74">
        <f t="shared" si="29"/>
        <v>1</v>
      </c>
      <c r="S881" s="108"/>
      <c r="U881" s="108">
        <v>1.2</v>
      </c>
      <c r="V881" s="108">
        <v>1.1000000000000001</v>
      </c>
      <c r="W881" s="108">
        <v>1.1000000000000001</v>
      </c>
      <c r="X881" s="102">
        <v>3.4</v>
      </c>
      <c r="Y881" s="108"/>
      <c r="Z881" s="108"/>
      <c r="AA881" s="98" t="s">
        <v>929</v>
      </c>
      <c r="AC881" s="109"/>
      <c r="AE881" s="108"/>
      <c r="AF881" s="108"/>
      <c r="AG881" s="98" t="s">
        <v>879</v>
      </c>
      <c r="AH881" s="106"/>
      <c r="AI881" s="110" t="s">
        <v>218</v>
      </c>
    </row>
    <row r="882" spans="1:38" ht="30" customHeight="1">
      <c r="A882" s="98" t="s">
        <v>710</v>
      </c>
      <c r="B882" s="98" t="s">
        <v>710</v>
      </c>
      <c r="C882" s="98" t="s">
        <v>787</v>
      </c>
      <c r="D882" s="98" t="s">
        <v>713</v>
      </c>
      <c r="G882" s="98" t="s">
        <v>208</v>
      </c>
      <c r="K882" s="109"/>
      <c r="L882" s="109"/>
      <c r="M882" s="100">
        <v>1</v>
      </c>
      <c r="N882" s="74">
        <f t="shared" si="28"/>
        <v>1</v>
      </c>
      <c r="O882" s="109"/>
      <c r="Q882" s="100">
        <f>IF(P882="",1,(VLOOKUP(P882,LOOKUP!$A$16:$B$21,2,FALSE)))</f>
        <v>1</v>
      </c>
      <c r="R882" s="74">
        <f t="shared" si="29"/>
        <v>1</v>
      </c>
      <c r="S882" s="108"/>
      <c r="U882" s="108">
        <v>3.4</v>
      </c>
      <c r="V882" s="108">
        <v>3.4</v>
      </c>
      <c r="W882" s="108">
        <v>3.4</v>
      </c>
      <c r="X882" s="102">
        <v>10.199999999999999</v>
      </c>
      <c r="Y882" s="108"/>
      <c r="Z882" s="108"/>
      <c r="AC882" s="109"/>
      <c r="AE882" s="108"/>
      <c r="AF882" s="108"/>
      <c r="AG882" s="98" t="s">
        <v>879</v>
      </c>
      <c r="AH882" s="106"/>
      <c r="AI882" s="110" t="s">
        <v>218</v>
      </c>
    </row>
    <row r="883" spans="1:38" ht="30" customHeight="1">
      <c r="A883" s="98" t="s">
        <v>710</v>
      </c>
      <c r="B883" s="98" t="s">
        <v>710</v>
      </c>
      <c r="C883" s="98" t="s">
        <v>787</v>
      </c>
      <c r="D883" s="98" t="s">
        <v>714</v>
      </c>
      <c r="G883" s="98" t="s">
        <v>208</v>
      </c>
      <c r="K883" s="109"/>
      <c r="L883" s="109"/>
      <c r="M883" s="100">
        <v>1</v>
      </c>
      <c r="N883" s="74">
        <f t="shared" si="28"/>
        <v>1</v>
      </c>
      <c r="O883" s="109"/>
      <c r="Q883" s="100">
        <f>IF(P883="",1,(VLOOKUP(P883,LOOKUP!$A$16:$B$21,2,FALSE)))</f>
        <v>1</v>
      </c>
      <c r="R883" s="74">
        <f t="shared" si="29"/>
        <v>1</v>
      </c>
      <c r="S883" s="108"/>
      <c r="U883" s="108">
        <v>1.1000000000000001</v>
      </c>
      <c r="V883" s="108">
        <v>1.2</v>
      </c>
      <c r="W883" s="108">
        <v>1.2</v>
      </c>
      <c r="X883" s="102">
        <v>3.5</v>
      </c>
      <c r="Y883" s="108"/>
      <c r="Z883" s="108"/>
      <c r="AC883" s="109"/>
      <c r="AE883" s="108"/>
      <c r="AF883" s="108"/>
      <c r="AG883" s="98" t="s">
        <v>945</v>
      </c>
      <c r="AH883" s="106"/>
      <c r="AI883" s="110" t="s">
        <v>218</v>
      </c>
    </row>
    <row r="884" spans="1:38" ht="30" customHeight="1">
      <c r="A884" s="98" t="s">
        <v>710</v>
      </c>
      <c r="B884" s="98" t="s">
        <v>710</v>
      </c>
      <c r="C884" s="98" t="s">
        <v>788</v>
      </c>
      <c r="D884" s="98" t="s">
        <v>712</v>
      </c>
      <c r="E884" s="98" t="s">
        <v>1729</v>
      </c>
      <c r="G884" s="98" t="s">
        <v>197</v>
      </c>
      <c r="K884" s="109"/>
      <c r="L884" s="109"/>
      <c r="M884" s="100">
        <v>1</v>
      </c>
      <c r="N884" s="74">
        <f t="shared" si="28"/>
        <v>1</v>
      </c>
      <c r="O884" s="109"/>
      <c r="Q884" s="100">
        <f>IF(P884="",1,(VLOOKUP(P884,LOOKUP!$A$16:$B$21,2,FALSE)))</f>
        <v>1</v>
      </c>
      <c r="R884" s="74">
        <f t="shared" si="29"/>
        <v>1</v>
      </c>
      <c r="S884" s="108"/>
      <c r="U884" s="108">
        <v>0.35</v>
      </c>
      <c r="V884" s="108">
        <v>0.35</v>
      </c>
      <c r="W884" s="108"/>
      <c r="X884" s="114">
        <v>0.7</v>
      </c>
      <c r="Y884" s="108"/>
      <c r="Z884" s="108"/>
      <c r="AC884" s="109"/>
      <c r="AE884" s="108"/>
      <c r="AF884" s="108"/>
      <c r="AG884" s="98" t="s">
        <v>946</v>
      </c>
      <c r="AH884" s="106"/>
      <c r="AI884" s="110" t="s">
        <v>218</v>
      </c>
      <c r="AK884" s="98" t="s">
        <v>947</v>
      </c>
    </row>
    <row r="885" spans="1:38" ht="30" customHeight="1">
      <c r="A885" s="98" t="s">
        <v>710</v>
      </c>
      <c r="B885" s="98" t="s">
        <v>710</v>
      </c>
      <c r="C885" s="98" t="s">
        <v>788</v>
      </c>
      <c r="D885" s="98" t="s">
        <v>713</v>
      </c>
      <c r="E885" s="98" t="s">
        <v>1730</v>
      </c>
      <c r="G885" s="98" t="s">
        <v>197</v>
      </c>
      <c r="K885" s="109"/>
      <c r="L885" s="109"/>
      <c r="M885" s="100">
        <v>1</v>
      </c>
      <c r="N885" s="74">
        <f t="shared" si="28"/>
        <v>1</v>
      </c>
      <c r="O885" s="109"/>
      <c r="Q885" s="100">
        <f>IF(P885="",1,(VLOOKUP(P885,LOOKUP!$A$16:$B$21,2,FALSE)))</f>
        <v>1</v>
      </c>
      <c r="R885" s="74">
        <f t="shared" si="29"/>
        <v>1</v>
      </c>
      <c r="S885" s="108"/>
      <c r="U885" s="108">
        <v>2.5</v>
      </c>
      <c r="V885" s="108">
        <v>3</v>
      </c>
      <c r="W885" s="108"/>
      <c r="X885" s="114">
        <v>5.5</v>
      </c>
      <c r="Y885" s="108"/>
      <c r="Z885" s="108"/>
      <c r="AC885" s="109"/>
      <c r="AE885" s="108"/>
      <c r="AF885" s="108"/>
      <c r="AG885" s="98" t="s">
        <v>948</v>
      </c>
      <c r="AH885" s="106"/>
      <c r="AI885" s="110" t="s">
        <v>218</v>
      </c>
      <c r="AK885" s="98" t="s">
        <v>947</v>
      </c>
    </row>
    <row r="886" spans="1:38" ht="30" customHeight="1">
      <c r="A886" s="98" t="s">
        <v>710</v>
      </c>
      <c r="B886" s="98" t="s">
        <v>710</v>
      </c>
      <c r="C886" s="98" t="s">
        <v>788</v>
      </c>
      <c r="D886" s="98" t="s">
        <v>714</v>
      </c>
      <c r="E886" s="98" t="s">
        <v>1731</v>
      </c>
      <c r="G886" s="98" t="s">
        <v>197</v>
      </c>
      <c r="K886" s="109"/>
      <c r="L886" s="109"/>
      <c r="M886" s="100">
        <v>1</v>
      </c>
      <c r="N886" s="74">
        <f t="shared" si="28"/>
        <v>1</v>
      </c>
      <c r="O886" s="109"/>
      <c r="Q886" s="100">
        <f>IF(P886="",1,(VLOOKUP(P886,LOOKUP!$A$16:$B$21,2,FALSE)))</f>
        <v>1</v>
      </c>
      <c r="R886" s="74">
        <f t="shared" si="29"/>
        <v>1</v>
      </c>
      <c r="S886" s="108"/>
      <c r="U886" s="108">
        <v>1</v>
      </c>
      <c r="V886" s="108">
        <v>0.9</v>
      </c>
      <c r="W886" s="108">
        <v>0.85</v>
      </c>
      <c r="X886" s="102">
        <v>2.75</v>
      </c>
      <c r="Y886" s="108"/>
      <c r="Z886" s="108"/>
      <c r="AC886" s="109"/>
      <c r="AE886" s="108"/>
      <c r="AF886" s="108"/>
      <c r="AG886" s="98" t="s">
        <v>946</v>
      </c>
      <c r="AH886" s="106"/>
      <c r="AI886" s="110" t="s">
        <v>218</v>
      </c>
      <c r="AK886" s="98" t="s">
        <v>947</v>
      </c>
    </row>
    <row r="887" spans="1:38" ht="30" customHeight="1">
      <c r="A887" s="98" t="s">
        <v>710</v>
      </c>
      <c r="B887" s="98" t="s">
        <v>710</v>
      </c>
      <c r="C887" s="98" t="s">
        <v>789</v>
      </c>
      <c r="D887" s="98" t="s">
        <v>712</v>
      </c>
      <c r="E887" s="98" t="s">
        <v>1732</v>
      </c>
      <c r="G887" s="98" t="s">
        <v>173</v>
      </c>
      <c r="J887" s="98" t="s">
        <v>36</v>
      </c>
      <c r="K887" s="107">
        <v>41275</v>
      </c>
      <c r="L887" s="107" t="s">
        <v>174</v>
      </c>
      <c r="M887" s="100">
        <v>2</v>
      </c>
      <c r="N887" s="74">
        <f t="shared" si="28"/>
        <v>2</v>
      </c>
      <c r="O887" s="107">
        <v>42004</v>
      </c>
      <c r="P887" s="98" t="s">
        <v>869</v>
      </c>
      <c r="Q887" s="100">
        <f>IF(P887="",1,(VLOOKUP(P887,LOOKUP!$A$16:$B$21,2,FALSE)))</f>
        <v>4</v>
      </c>
      <c r="R887" s="74">
        <f t="shared" si="29"/>
        <v>4</v>
      </c>
      <c r="S887" s="108"/>
      <c r="U887" s="108">
        <v>0.87</v>
      </c>
      <c r="V887" s="108">
        <v>0.82</v>
      </c>
      <c r="W887" s="108">
        <v>1.39</v>
      </c>
      <c r="X887" s="102">
        <v>3.08</v>
      </c>
      <c r="Y887" s="108"/>
      <c r="Z887" s="108"/>
      <c r="AC887" s="109"/>
      <c r="AE887" s="108"/>
      <c r="AF887" s="108"/>
      <c r="AG887" s="98" t="s">
        <v>949</v>
      </c>
      <c r="AH887" s="106"/>
      <c r="AI887" s="110" t="s">
        <v>950</v>
      </c>
    </row>
    <row r="888" spans="1:38" ht="30" customHeight="1">
      <c r="A888" s="98" t="s">
        <v>710</v>
      </c>
      <c r="B888" s="98" t="s">
        <v>710</v>
      </c>
      <c r="C888" s="98" t="s">
        <v>789</v>
      </c>
      <c r="D888" s="98" t="s">
        <v>713</v>
      </c>
      <c r="E888" s="98" t="s">
        <v>1733</v>
      </c>
      <c r="G888" s="98" t="s">
        <v>173</v>
      </c>
      <c r="J888" s="98" t="s">
        <v>36</v>
      </c>
      <c r="K888" s="109">
        <v>41000</v>
      </c>
      <c r="L888" s="109" t="s">
        <v>38</v>
      </c>
      <c r="M888" s="100">
        <v>4</v>
      </c>
      <c r="N888" s="74">
        <f t="shared" si="28"/>
        <v>4</v>
      </c>
      <c r="O888" s="109"/>
      <c r="P888" s="98" t="s">
        <v>48</v>
      </c>
      <c r="Q888" s="100">
        <f>IF(P888="",1,(VLOOKUP(P888,LOOKUP!$A$16:$B$21,2,FALSE)))</f>
        <v>4</v>
      </c>
      <c r="R888" s="74">
        <f t="shared" si="29"/>
        <v>4</v>
      </c>
      <c r="S888" s="108"/>
      <c r="U888" s="108">
        <v>16.39</v>
      </c>
      <c r="V888" s="108">
        <v>2.83</v>
      </c>
      <c r="W888" s="108"/>
      <c r="X888" s="114">
        <v>19.22</v>
      </c>
      <c r="Y888" s="108"/>
      <c r="Z888" s="108"/>
      <c r="AC888" s="109"/>
      <c r="AE888" s="108"/>
      <c r="AF888" s="108"/>
      <c r="AG888" s="98" t="s">
        <v>951</v>
      </c>
      <c r="AH888" s="106"/>
      <c r="AI888" s="110" t="s">
        <v>950</v>
      </c>
      <c r="AL888" s="98" t="s">
        <v>952</v>
      </c>
    </row>
    <row r="889" spans="1:38" ht="30" customHeight="1">
      <c r="A889" s="98" t="s">
        <v>710</v>
      </c>
      <c r="B889" s="98" t="s">
        <v>710</v>
      </c>
      <c r="C889" s="98" t="s">
        <v>789</v>
      </c>
      <c r="D889" s="98" t="s">
        <v>714</v>
      </c>
      <c r="E889" s="98" t="s">
        <v>1734</v>
      </c>
      <c r="G889" s="98" t="s">
        <v>173</v>
      </c>
      <c r="J889" s="98" t="s">
        <v>36</v>
      </c>
      <c r="K889" s="107">
        <v>41275</v>
      </c>
      <c r="L889" s="107" t="s">
        <v>174</v>
      </c>
      <c r="M889" s="100">
        <v>2</v>
      </c>
      <c r="N889" s="74">
        <f t="shared" si="28"/>
        <v>2</v>
      </c>
      <c r="O889" s="107">
        <v>42004</v>
      </c>
      <c r="P889" s="98" t="s">
        <v>48</v>
      </c>
      <c r="Q889" s="100">
        <f>IF(P889="",1,(VLOOKUP(P889,LOOKUP!$A$16:$B$21,2,FALSE)))</f>
        <v>4</v>
      </c>
      <c r="R889" s="74">
        <f t="shared" si="29"/>
        <v>4</v>
      </c>
      <c r="S889" s="108"/>
      <c r="U889" s="108">
        <v>1.99</v>
      </c>
      <c r="V889" s="108">
        <v>1.99</v>
      </c>
      <c r="W889" s="108">
        <v>1.99</v>
      </c>
      <c r="X889" s="102">
        <v>5.97</v>
      </c>
      <c r="Y889" s="108"/>
      <c r="Z889" s="108"/>
      <c r="AC889" s="109"/>
      <c r="AE889" s="108"/>
      <c r="AF889" s="108"/>
      <c r="AG889" s="98" t="s">
        <v>949</v>
      </c>
      <c r="AH889" s="106"/>
      <c r="AI889" s="110" t="s">
        <v>950</v>
      </c>
    </row>
    <row r="890" spans="1:38" ht="30" customHeight="1">
      <c r="A890" s="98" t="s">
        <v>710</v>
      </c>
      <c r="B890" s="98" t="s">
        <v>710</v>
      </c>
      <c r="C890" s="98" t="s">
        <v>790</v>
      </c>
      <c r="D890" s="98" t="s">
        <v>712</v>
      </c>
      <c r="G890" s="98" t="s">
        <v>197</v>
      </c>
      <c r="K890" s="109"/>
      <c r="L890" s="109"/>
      <c r="M890" s="100">
        <v>1</v>
      </c>
      <c r="N890" s="74">
        <f t="shared" si="28"/>
        <v>1</v>
      </c>
      <c r="O890" s="109"/>
      <c r="Q890" s="100">
        <f>IF(P890="",1,(VLOOKUP(P890,LOOKUP!$A$16:$B$21,2,FALSE)))</f>
        <v>1</v>
      </c>
      <c r="R890" s="74">
        <f t="shared" si="29"/>
        <v>1</v>
      </c>
      <c r="S890" s="108"/>
      <c r="U890" s="108">
        <v>3</v>
      </c>
      <c r="V890" s="108">
        <v>0.8</v>
      </c>
      <c r="W890" s="108"/>
      <c r="X890" s="114">
        <v>3.8</v>
      </c>
      <c r="Y890" s="108"/>
      <c r="Z890" s="108"/>
      <c r="AC890" s="109"/>
      <c r="AE890" s="108"/>
      <c r="AF890" s="108"/>
      <c r="AH890" s="106"/>
      <c r="AI890" s="110" t="s">
        <v>218</v>
      </c>
    </row>
    <row r="891" spans="1:38" ht="30" customHeight="1">
      <c r="A891" s="98" t="s">
        <v>710</v>
      </c>
      <c r="B891" s="98" t="s">
        <v>710</v>
      </c>
      <c r="C891" s="98" t="s">
        <v>790</v>
      </c>
      <c r="D891" s="98" t="s">
        <v>713</v>
      </c>
      <c r="G891" s="98" t="s">
        <v>197</v>
      </c>
      <c r="K891" s="109"/>
      <c r="L891" s="109"/>
      <c r="M891" s="100">
        <v>1</v>
      </c>
      <c r="N891" s="74">
        <f t="shared" si="28"/>
        <v>1</v>
      </c>
      <c r="O891" s="109"/>
      <c r="Q891" s="100">
        <f>IF(P891="",1,(VLOOKUP(P891,LOOKUP!$A$16:$B$21,2,FALSE)))</f>
        <v>1</v>
      </c>
      <c r="R891" s="74">
        <f t="shared" si="29"/>
        <v>1</v>
      </c>
      <c r="S891" s="108"/>
      <c r="U891" s="108"/>
      <c r="V891" s="108">
        <v>2</v>
      </c>
      <c r="W891" s="108"/>
      <c r="X891" s="114">
        <v>2</v>
      </c>
      <c r="Y891" s="108"/>
      <c r="Z891" s="108"/>
      <c r="AC891" s="109"/>
      <c r="AE891" s="108"/>
      <c r="AF891" s="108"/>
      <c r="AH891" s="106"/>
      <c r="AI891" s="110" t="s">
        <v>218</v>
      </c>
    </row>
    <row r="892" spans="1:38" ht="30" customHeight="1">
      <c r="A892" s="98" t="s">
        <v>710</v>
      </c>
      <c r="B892" s="98" t="s">
        <v>710</v>
      </c>
      <c r="C892" s="98" t="s">
        <v>790</v>
      </c>
      <c r="D892" s="98" t="s">
        <v>714</v>
      </c>
      <c r="G892" s="98" t="s">
        <v>197</v>
      </c>
      <c r="K892" s="109"/>
      <c r="L892" s="109"/>
      <c r="M892" s="100">
        <v>1</v>
      </c>
      <c r="N892" s="74">
        <f t="shared" si="28"/>
        <v>1</v>
      </c>
      <c r="O892" s="109"/>
      <c r="Q892" s="100">
        <f>IF(P892="",1,(VLOOKUP(P892,LOOKUP!$A$16:$B$21,2,FALSE)))</f>
        <v>1</v>
      </c>
      <c r="R892" s="74">
        <f t="shared" si="29"/>
        <v>1</v>
      </c>
      <c r="S892" s="108"/>
      <c r="U892" s="108">
        <v>0.75</v>
      </c>
      <c r="V892" s="108">
        <v>0.75</v>
      </c>
      <c r="W892" s="108"/>
      <c r="X892" s="114">
        <v>1.5</v>
      </c>
      <c r="Y892" s="108"/>
      <c r="Z892" s="108"/>
      <c r="AC892" s="109"/>
      <c r="AE892" s="108"/>
      <c r="AF892" s="108"/>
      <c r="AH892" s="106"/>
      <c r="AI892" s="110" t="s">
        <v>218</v>
      </c>
    </row>
    <row r="893" spans="1:38" ht="30" customHeight="1">
      <c r="A893" s="98" t="s">
        <v>710</v>
      </c>
      <c r="B893" s="98" t="s">
        <v>710</v>
      </c>
      <c r="C893" s="98" t="s">
        <v>791</v>
      </c>
      <c r="D893" s="98" t="s">
        <v>712</v>
      </c>
      <c r="E893" s="98" t="s">
        <v>1735</v>
      </c>
      <c r="F893" s="98" t="s">
        <v>862</v>
      </c>
      <c r="G893" s="98" t="s">
        <v>490</v>
      </c>
      <c r="H893" s="98" t="s">
        <v>36</v>
      </c>
      <c r="K893" s="107">
        <v>41640</v>
      </c>
      <c r="L893" s="107"/>
      <c r="M893" s="100">
        <v>1</v>
      </c>
      <c r="N893" s="74">
        <f t="shared" si="28"/>
        <v>1</v>
      </c>
      <c r="O893" s="109"/>
      <c r="P893" s="98" t="s">
        <v>48</v>
      </c>
      <c r="Q893" s="100">
        <f>IF(P893="",1,(VLOOKUP(P893,LOOKUP!$A$16:$B$21,2,FALSE)))</f>
        <v>4</v>
      </c>
      <c r="R893" s="74">
        <f t="shared" si="29"/>
        <v>4</v>
      </c>
      <c r="S893" s="108"/>
      <c r="U893" s="108">
        <v>0.4</v>
      </c>
      <c r="V893" s="108"/>
      <c r="W893" s="108"/>
      <c r="X893" s="114">
        <v>0.4</v>
      </c>
      <c r="Y893" s="108"/>
      <c r="Z893" s="108"/>
      <c r="AC893" s="109"/>
      <c r="AE893" s="108"/>
      <c r="AF893" s="108"/>
      <c r="AG893" s="98" t="s">
        <v>953</v>
      </c>
      <c r="AH893" s="106"/>
      <c r="AI893" s="110" t="s">
        <v>218</v>
      </c>
    </row>
    <row r="894" spans="1:38" ht="30" customHeight="1">
      <c r="A894" s="98" t="s">
        <v>710</v>
      </c>
      <c r="B894" s="98" t="s">
        <v>710</v>
      </c>
      <c r="C894" s="98" t="s">
        <v>791</v>
      </c>
      <c r="D894" s="98" t="s">
        <v>713</v>
      </c>
      <c r="E894" s="98" t="s">
        <v>1736</v>
      </c>
      <c r="G894" s="98" t="s">
        <v>490</v>
      </c>
      <c r="H894" s="98" t="s">
        <v>36</v>
      </c>
      <c r="K894" s="109"/>
      <c r="L894" s="109"/>
      <c r="M894" s="100">
        <v>1</v>
      </c>
      <c r="N894" s="74">
        <f t="shared" si="28"/>
        <v>1</v>
      </c>
      <c r="O894" s="109"/>
      <c r="Q894" s="100">
        <f>IF(P894="",1,(VLOOKUP(P894,LOOKUP!$A$16:$B$21,2,FALSE)))</f>
        <v>1</v>
      </c>
      <c r="R894" s="74">
        <f t="shared" si="29"/>
        <v>1</v>
      </c>
      <c r="S894" s="108"/>
      <c r="U894" s="108">
        <v>1.7</v>
      </c>
      <c r="V894" s="108">
        <v>2</v>
      </c>
      <c r="W894" s="108"/>
      <c r="X894" s="114">
        <v>3.7</v>
      </c>
      <c r="Y894" s="108"/>
      <c r="Z894" s="108"/>
      <c r="AC894" s="109"/>
      <c r="AE894" s="108"/>
      <c r="AF894" s="108"/>
      <c r="AH894" s="106"/>
      <c r="AI894" s="110"/>
    </row>
    <row r="895" spans="1:38" ht="30" customHeight="1">
      <c r="A895" s="98" t="s">
        <v>710</v>
      </c>
      <c r="B895" s="98" t="s">
        <v>710</v>
      </c>
      <c r="C895" s="98" t="s">
        <v>792</v>
      </c>
      <c r="D895" s="98" t="s">
        <v>712</v>
      </c>
      <c r="E895" s="98" t="s">
        <v>1724</v>
      </c>
      <c r="G895" s="98" t="s">
        <v>176</v>
      </c>
      <c r="K895" s="109"/>
      <c r="L895" s="109"/>
      <c r="M895" s="100">
        <v>1</v>
      </c>
      <c r="N895" s="74">
        <f t="shared" si="28"/>
        <v>1</v>
      </c>
      <c r="O895" s="109"/>
      <c r="Q895" s="100">
        <f>IF(P895="",1,(VLOOKUP(P895,LOOKUP!$A$16:$B$21,2,FALSE)))</f>
        <v>1</v>
      </c>
      <c r="R895" s="74">
        <f t="shared" si="29"/>
        <v>1</v>
      </c>
      <c r="S895" s="108"/>
      <c r="U895" s="108">
        <v>0.8</v>
      </c>
      <c r="V895" s="108">
        <v>0.3</v>
      </c>
      <c r="W895" s="108">
        <v>0.3</v>
      </c>
      <c r="X895" s="102">
        <v>1.4000000000000001</v>
      </c>
      <c r="Y895" s="108"/>
      <c r="Z895" s="108"/>
      <c r="AA895" s="98" t="s">
        <v>929</v>
      </c>
      <c r="AB895" s="98" t="s">
        <v>930</v>
      </c>
      <c r="AC895" s="109"/>
      <c r="AD895" s="102" t="s">
        <v>931</v>
      </c>
      <c r="AE895" s="108" t="s">
        <v>932</v>
      </c>
      <c r="AF895" s="108"/>
      <c r="AG895" s="98" t="s">
        <v>933</v>
      </c>
      <c r="AH895" s="106"/>
      <c r="AI895" s="110" t="s">
        <v>954</v>
      </c>
      <c r="AJ895" s="98" t="s">
        <v>935</v>
      </c>
    </row>
    <row r="896" spans="1:38" ht="30" customHeight="1">
      <c r="A896" s="98" t="s">
        <v>710</v>
      </c>
      <c r="B896" s="98" t="s">
        <v>710</v>
      </c>
      <c r="C896" s="98" t="s">
        <v>792</v>
      </c>
      <c r="D896" s="98" t="s">
        <v>713</v>
      </c>
      <c r="G896" s="98" t="s">
        <v>176</v>
      </c>
      <c r="K896" s="109"/>
      <c r="L896" s="109"/>
      <c r="M896" s="100">
        <v>1</v>
      </c>
      <c r="N896" s="74">
        <f t="shared" si="28"/>
        <v>1</v>
      </c>
      <c r="O896" s="109"/>
      <c r="Q896" s="100">
        <f>IF(P896="",1,(VLOOKUP(P896,LOOKUP!$A$16:$B$21,2,FALSE)))</f>
        <v>1</v>
      </c>
      <c r="R896" s="74">
        <f t="shared" si="29"/>
        <v>1</v>
      </c>
      <c r="S896" s="108"/>
      <c r="U896" s="108">
        <v>1.1000000000000001</v>
      </c>
      <c r="V896" s="108">
        <v>1.4</v>
      </c>
      <c r="W896" s="108">
        <v>1.4</v>
      </c>
      <c r="X896" s="102">
        <v>3.9</v>
      </c>
      <c r="Y896" s="108"/>
      <c r="Z896" s="108"/>
      <c r="AA896" s="98" t="s">
        <v>929</v>
      </c>
      <c r="AB896" s="98" t="s">
        <v>930</v>
      </c>
      <c r="AC896" s="109"/>
      <c r="AD896" s="102" t="s">
        <v>931</v>
      </c>
      <c r="AE896" s="108" t="s">
        <v>932</v>
      </c>
      <c r="AF896" s="108"/>
      <c r="AH896" s="106"/>
      <c r="AI896" s="110" t="s">
        <v>954</v>
      </c>
      <c r="AJ896" s="98" t="s">
        <v>935</v>
      </c>
    </row>
    <row r="897" spans="1:38" ht="30" customHeight="1">
      <c r="A897" s="98" t="s">
        <v>710</v>
      </c>
      <c r="B897" s="98" t="s">
        <v>710</v>
      </c>
      <c r="C897" s="98" t="s">
        <v>792</v>
      </c>
      <c r="D897" s="98" t="s">
        <v>714</v>
      </c>
      <c r="E897" s="98" t="s">
        <v>1725</v>
      </c>
      <c r="G897" s="98" t="s">
        <v>176</v>
      </c>
      <c r="K897" s="109"/>
      <c r="L897" s="109"/>
      <c r="M897" s="100">
        <v>1</v>
      </c>
      <c r="N897" s="74">
        <f t="shared" si="28"/>
        <v>1</v>
      </c>
      <c r="O897" s="109"/>
      <c r="Q897" s="100">
        <f>IF(P897="",1,(VLOOKUP(P897,LOOKUP!$A$16:$B$21,2,FALSE)))</f>
        <v>1</v>
      </c>
      <c r="R897" s="74">
        <f t="shared" si="29"/>
        <v>1</v>
      </c>
      <c r="S897" s="108"/>
      <c r="U897" s="108">
        <v>0.7</v>
      </c>
      <c r="V897" s="108">
        <v>0.7</v>
      </c>
      <c r="W897" s="108">
        <v>0.7</v>
      </c>
      <c r="X897" s="102">
        <v>2.0999999999999996</v>
      </c>
      <c r="Y897" s="108"/>
      <c r="Z897" s="108"/>
      <c r="AA897" s="98" t="s">
        <v>929</v>
      </c>
      <c r="AB897" s="98" t="s">
        <v>936</v>
      </c>
      <c r="AC897" s="109"/>
      <c r="AE897" s="108" t="s">
        <v>937</v>
      </c>
      <c r="AF897" s="108"/>
      <c r="AG897" s="98" t="s">
        <v>938</v>
      </c>
      <c r="AH897" s="106">
        <v>41730</v>
      </c>
      <c r="AI897" s="110" t="s">
        <v>954</v>
      </c>
      <c r="AJ897" s="98" t="s">
        <v>935</v>
      </c>
    </row>
    <row r="898" spans="1:38" ht="30" customHeight="1">
      <c r="A898" s="98" t="s">
        <v>710</v>
      </c>
      <c r="B898" s="98" t="s">
        <v>710</v>
      </c>
      <c r="C898" s="98" t="s">
        <v>793</v>
      </c>
      <c r="D898" s="98" t="s">
        <v>712</v>
      </c>
      <c r="E898" s="98" t="s">
        <v>1737</v>
      </c>
      <c r="G898" s="98" t="s">
        <v>183</v>
      </c>
      <c r="H898" s="98" t="s">
        <v>36</v>
      </c>
      <c r="K898" s="109"/>
      <c r="L898" s="109"/>
      <c r="M898" s="100">
        <v>1</v>
      </c>
      <c r="N898" s="74">
        <f t="shared" si="28"/>
        <v>1</v>
      </c>
      <c r="O898" s="109"/>
      <c r="Q898" s="100">
        <f>IF(P898="",1,(VLOOKUP(P898,LOOKUP!$A$16:$B$21,2,FALSE)))</f>
        <v>1</v>
      </c>
      <c r="R898" s="74">
        <f t="shared" si="29"/>
        <v>1</v>
      </c>
      <c r="S898" s="108"/>
      <c r="U898" s="108">
        <v>0.4</v>
      </c>
      <c r="V898" s="108">
        <v>0.35</v>
      </c>
      <c r="W898" s="108">
        <v>0.35</v>
      </c>
      <c r="X898" s="102">
        <v>1.1000000000000001</v>
      </c>
      <c r="Y898" s="108"/>
      <c r="Z898" s="108"/>
      <c r="AA898" s="98" t="s">
        <v>955</v>
      </c>
      <c r="AB898" s="98" t="s">
        <v>956</v>
      </c>
      <c r="AC898" s="109"/>
      <c r="AE898" s="108"/>
      <c r="AF898" s="108"/>
      <c r="AG898" s="98" t="s">
        <v>957</v>
      </c>
      <c r="AH898" s="106"/>
      <c r="AI898" s="110" t="s">
        <v>958</v>
      </c>
      <c r="AJ898" s="98" t="s">
        <v>959</v>
      </c>
    </row>
    <row r="899" spans="1:38" ht="30" customHeight="1">
      <c r="A899" s="98" t="s">
        <v>710</v>
      </c>
      <c r="B899" s="98" t="s">
        <v>710</v>
      </c>
      <c r="C899" s="98" t="s">
        <v>793</v>
      </c>
      <c r="D899" s="98" t="s">
        <v>713</v>
      </c>
      <c r="E899" s="98" t="s">
        <v>1738</v>
      </c>
      <c r="G899" s="98" t="s">
        <v>183</v>
      </c>
      <c r="H899" s="98" t="s">
        <v>36</v>
      </c>
      <c r="J899" s="98" t="s">
        <v>36</v>
      </c>
      <c r="K899" s="107">
        <v>41334</v>
      </c>
      <c r="L899" s="107"/>
      <c r="M899" s="100">
        <v>1</v>
      </c>
      <c r="N899" s="74">
        <f t="shared" ref="N899:N961" si="30">M899</f>
        <v>1</v>
      </c>
      <c r="O899" s="109" t="s">
        <v>1876</v>
      </c>
      <c r="P899" s="98" t="s">
        <v>48</v>
      </c>
      <c r="Q899" s="100">
        <f>IF(P899="",1,(VLOOKUP(P899,LOOKUP!$A$16:$B$21,2,FALSE)))</f>
        <v>4</v>
      </c>
      <c r="R899" s="74">
        <f t="shared" si="29"/>
        <v>4</v>
      </c>
      <c r="S899" s="108"/>
      <c r="U899" s="108">
        <v>4.8</v>
      </c>
      <c r="V899" s="108">
        <v>0</v>
      </c>
      <c r="W899" s="108">
        <v>0</v>
      </c>
      <c r="X899" s="102">
        <v>4.8</v>
      </c>
      <c r="Y899" s="108"/>
      <c r="Z899" s="108"/>
      <c r="AA899" s="98" t="s">
        <v>960</v>
      </c>
      <c r="AB899" s="98" t="s">
        <v>961</v>
      </c>
      <c r="AC899" s="109"/>
      <c r="AE899" s="108"/>
      <c r="AF899" s="108"/>
      <c r="AG899" s="98" t="s">
        <v>962</v>
      </c>
      <c r="AH899" s="106"/>
      <c r="AI899" s="110" t="s">
        <v>958</v>
      </c>
      <c r="AJ899" s="98" t="s">
        <v>959</v>
      </c>
    </row>
    <row r="900" spans="1:38" ht="30" customHeight="1">
      <c r="A900" s="98" t="s">
        <v>710</v>
      </c>
      <c r="B900" s="98" t="s">
        <v>710</v>
      </c>
      <c r="C900" s="98" t="s">
        <v>793</v>
      </c>
      <c r="D900" s="98" t="s">
        <v>714</v>
      </c>
      <c r="E900" s="98" t="s">
        <v>1739</v>
      </c>
      <c r="G900" s="98" t="s">
        <v>183</v>
      </c>
      <c r="H900" s="98" t="s">
        <v>36</v>
      </c>
      <c r="K900" s="109"/>
      <c r="L900" s="109"/>
      <c r="M900" s="100">
        <v>1</v>
      </c>
      <c r="N900" s="74">
        <f t="shared" si="30"/>
        <v>1</v>
      </c>
      <c r="O900" s="109"/>
      <c r="Q900" s="100">
        <f>IF(P900="",1,(VLOOKUP(P900,LOOKUP!$A$16:$B$21,2,FALSE)))</f>
        <v>1</v>
      </c>
      <c r="R900" s="74">
        <f t="shared" si="29"/>
        <v>1</v>
      </c>
      <c r="S900" s="108"/>
      <c r="U900" s="108">
        <v>1</v>
      </c>
      <c r="V900" s="108">
        <v>1</v>
      </c>
      <c r="W900" s="108">
        <v>1</v>
      </c>
      <c r="X900" s="102">
        <v>3</v>
      </c>
      <c r="Y900" s="108"/>
      <c r="Z900" s="108"/>
      <c r="AA900" s="98" t="s">
        <v>955</v>
      </c>
      <c r="AB900" s="98" t="s">
        <v>956</v>
      </c>
      <c r="AC900" s="109"/>
      <c r="AE900" s="108"/>
      <c r="AF900" s="108"/>
      <c r="AG900" s="98" t="s">
        <v>957</v>
      </c>
      <c r="AH900" s="106"/>
      <c r="AI900" s="110" t="s">
        <v>958</v>
      </c>
      <c r="AJ900" s="98" t="s">
        <v>959</v>
      </c>
    </row>
    <row r="901" spans="1:38" ht="30" customHeight="1">
      <c r="A901" s="98" t="s">
        <v>710</v>
      </c>
      <c r="B901" s="98" t="s">
        <v>710</v>
      </c>
      <c r="C901" s="98" t="s">
        <v>794</v>
      </c>
      <c r="D901" s="98" t="s">
        <v>712</v>
      </c>
      <c r="G901" s="98" t="s">
        <v>180</v>
      </c>
      <c r="K901" s="109"/>
      <c r="L901" s="109"/>
      <c r="M901" s="100">
        <v>1</v>
      </c>
      <c r="N901" s="74">
        <f t="shared" si="30"/>
        <v>1</v>
      </c>
      <c r="O901" s="109"/>
      <c r="Q901" s="100">
        <f>IF(P901="",1,(VLOOKUP(P901,LOOKUP!$A$16:$B$21,2,FALSE)))</f>
        <v>1</v>
      </c>
      <c r="R901" s="74">
        <f t="shared" si="29"/>
        <v>1</v>
      </c>
      <c r="S901" s="108"/>
      <c r="U901" s="108">
        <v>1.9</v>
      </c>
      <c r="V901" s="108">
        <v>0.4</v>
      </c>
      <c r="W901" s="108"/>
      <c r="X901" s="114">
        <v>2.2999999999999998</v>
      </c>
      <c r="Y901" s="108"/>
      <c r="Z901" s="108"/>
      <c r="AC901" s="109"/>
      <c r="AE901" s="108"/>
      <c r="AF901" s="108"/>
      <c r="AH901" s="106"/>
      <c r="AI901" s="110" t="s">
        <v>218</v>
      </c>
    </row>
    <row r="902" spans="1:38" ht="30" customHeight="1">
      <c r="A902" s="98" t="s">
        <v>710</v>
      </c>
      <c r="B902" s="98" t="s">
        <v>710</v>
      </c>
      <c r="C902" s="98" t="s">
        <v>794</v>
      </c>
      <c r="D902" s="98" t="s">
        <v>713</v>
      </c>
      <c r="G902" s="98" t="s">
        <v>180</v>
      </c>
      <c r="K902" s="109"/>
      <c r="L902" s="109"/>
      <c r="M902" s="100">
        <v>1</v>
      </c>
      <c r="N902" s="74">
        <f t="shared" si="30"/>
        <v>1</v>
      </c>
      <c r="O902" s="109"/>
      <c r="Q902" s="100">
        <f>IF(P902="",1,(VLOOKUP(P902,LOOKUP!$A$16:$B$21,2,FALSE)))</f>
        <v>1</v>
      </c>
      <c r="R902" s="74">
        <f t="shared" si="29"/>
        <v>1</v>
      </c>
      <c r="S902" s="108"/>
      <c r="U902" s="108">
        <v>4</v>
      </c>
      <c r="V902" s="108">
        <v>3.7</v>
      </c>
      <c r="W902" s="108"/>
      <c r="X902" s="114">
        <v>7.7</v>
      </c>
      <c r="Y902" s="108"/>
      <c r="Z902" s="108"/>
      <c r="AC902" s="109"/>
      <c r="AE902" s="108"/>
      <c r="AF902" s="108"/>
      <c r="AH902" s="106"/>
      <c r="AI902" s="110" t="s">
        <v>218</v>
      </c>
    </row>
    <row r="903" spans="1:38" ht="30" customHeight="1">
      <c r="A903" s="98" t="s">
        <v>710</v>
      </c>
      <c r="B903" s="98" t="s">
        <v>710</v>
      </c>
      <c r="C903" s="98" t="s">
        <v>795</v>
      </c>
      <c r="D903" s="98" t="s">
        <v>713</v>
      </c>
      <c r="G903" s="98" t="s">
        <v>180</v>
      </c>
      <c r="K903" s="109"/>
      <c r="L903" s="109"/>
      <c r="M903" s="100">
        <v>1</v>
      </c>
      <c r="N903" s="74">
        <f t="shared" si="30"/>
        <v>1</v>
      </c>
      <c r="O903" s="109"/>
      <c r="Q903" s="100">
        <f>IF(P903="",1,(VLOOKUP(P903,LOOKUP!$A$16:$B$21,2,FALSE)))</f>
        <v>1</v>
      </c>
      <c r="R903" s="74">
        <f t="shared" si="29"/>
        <v>1</v>
      </c>
      <c r="S903" s="108"/>
      <c r="U903" s="108">
        <v>5.12</v>
      </c>
      <c r="V903" s="108">
        <v>0.63</v>
      </c>
      <c r="W903" s="108"/>
      <c r="X903" s="114">
        <v>5.75</v>
      </c>
      <c r="Y903" s="108"/>
      <c r="Z903" s="108"/>
      <c r="AC903" s="109"/>
      <c r="AE903" s="108"/>
      <c r="AF903" s="108"/>
      <c r="AH903" s="106"/>
      <c r="AI903" s="110" t="s">
        <v>218</v>
      </c>
      <c r="AL903" s="98" t="s">
        <v>963</v>
      </c>
    </row>
    <row r="904" spans="1:38" ht="30" customHeight="1">
      <c r="A904" s="98" t="s">
        <v>710</v>
      </c>
      <c r="B904" s="98" t="s">
        <v>710</v>
      </c>
      <c r="C904" s="98" t="s">
        <v>795</v>
      </c>
      <c r="D904" s="98" t="s">
        <v>714</v>
      </c>
      <c r="G904" s="98" t="s">
        <v>180</v>
      </c>
      <c r="K904" s="109"/>
      <c r="L904" s="109"/>
      <c r="M904" s="100">
        <v>1</v>
      </c>
      <c r="N904" s="74">
        <f t="shared" si="30"/>
        <v>1</v>
      </c>
      <c r="O904" s="109"/>
      <c r="Q904" s="100">
        <f>IF(P904="",1,(VLOOKUP(P904,LOOKUP!$A$16:$B$21,2,FALSE)))</f>
        <v>1</v>
      </c>
      <c r="R904" s="74">
        <f t="shared" si="29"/>
        <v>1</v>
      </c>
      <c r="S904" s="108"/>
      <c r="U904" s="108">
        <v>2.25</v>
      </c>
      <c r="V904" s="108">
        <v>1.95</v>
      </c>
      <c r="W904" s="108"/>
      <c r="X904" s="114">
        <v>4.2</v>
      </c>
      <c r="Y904" s="108"/>
      <c r="Z904" s="108"/>
      <c r="AC904" s="109"/>
      <c r="AE904" s="108"/>
      <c r="AF904" s="108"/>
      <c r="AH904" s="106"/>
      <c r="AI904" s="110" t="s">
        <v>218</v>
      </c>
    </row>
    <row r="905" spans="1:38" ht="30" customHeight="1">
      <c r="A905" s="98" t="s">
        <v>710</v>
      </c>
      <c r="B905" s="98" t="s">
        <v>710</v>
      </c>
      <c r="C905" s="98" t="s">
        <v>180</v>
      </c>
      <c r="D905" s="98" t="s">
        <v>712</v>
      </c>
      <c r="E905" s="98" t="s">
        <v>1740</v>
      </c>
      <c r="G905" s="98" t="s">
        <v>864</v>
      </c>
      <c r="J905" s="98" t="s">
        <v>36</v>
      </c>
      <c r="K905" s="109"/>
      <c r="L905" s="109"/>
      <c r="M905" s="100">
        <v>1</v>
      </c>
      <c r="N905" s="74">
        <f t="shared" si="30"/>
        <v>1</v>
      </c>
      <c r="O905" s="109"/>
      <c r="Q905" s="100">
        <f>IF(P905="",1,(VLOOKUP(P905,LOOKUP!$A$16:$B$21,2,FALSE)))</f>
        <v>1</v>
      </c>
      <c r="R905" s="74">
        <f t="shared" si="29"/>
        <v>1</v>
      </c>
      <c r="S905" s="108"/>
      <c r="U905" s="108">
        <v>1.25</v>
      </c>
      <c r="V905" s="108">
        <v>1.25</v>
      </c>
      <c r="W905" s="108">
        <v>1.25</v>
      </c>
      <c r="X905" s="102">
        <v>3.75</v>
      </c>
      <c r="Y905" s="108"/>
      <c r="Z905" s="108"/>
      <c r="AC905" s="109"/>
      <c r="AE905" s="108"/>
      <c r="AF905" s="108"/>
      <c r="AG905" s="98" t="s">
        <v>886</v>
      </c>
      <c r="AH905" s="106"/>
      <c r="AI905" s="110" t="s">
        <v>218</v>
      </c>
      <c r="AL905" s="98" t="s">
        <v>964</v>
      </c>
    </row>
    <row r="906" spans="1:38" ht="30" customHeight="1">
      <c r="A906" s="98" t="s">
        <v>710</v>
      </c>
      <c r="B906" s="98" t="s">
        <v>710</v>
      </c>
      <c r="C906" s="98" t="s">
        <v>180</v>
      </c>
      <c r="D906" s="98" t="s">
        <v>713</v>
      </c>
      <c r="E906" s="98" t="s">
        <v>1741</v>
      </c>
      <c r="G906" s="98" t="s">
        <v>864</v>
      </c>
      <c r="J906" s="98" t="s">
        <v>36</v>
      </c>
      <c r="K906" s="109"/>
      <c r="L906" s="109"/>
      <c r="M906" s="100">
        <v>1</v>
      </c>
      <c r="N906" s="74">
        <f t="shared" si="30"/>
        <v>1</v>
      </c>
      <c r="O906" s="109"/>
      <c r="Q906" s="100">
        <f>IF(P906="",1,(VLOOKUP(P906,LOOKUP!$A$16:$B$21,2,FALSE)))</f>
        <v>1</v>
      </c>
      <c r="R906" s="74">
        <f t="shared" si="29"/>
        <v>1</v>
      </c>
      <c r="S906" s="108"/>
      <c r="U906" s="108">
        <v>19.8</v>
      </c>
      <c r="V906" s="108">
        <v>33.4</v>
      </c>
      <c r="W906" s="108">
        <v>19.399999999999999</v>
      </c>
      <c r="X906" s="102">
        <v>72.599999999999994</v>
      </c>
      <c r="Y906" s="108"/>
      <c r="Z906" s="108"/>
      <c r="AC906" s="109"/>
      <c r="AE906" s="108"/>
      <c r="AF906" s="108"/>
      <c r="AG906" s="98" t="s">
        <v>886</v>
      </c>
      <c r="AH906" s="106"/>
      <c r="AI906" s="110" t="s">
        <v>218</v>
      </c>
      <c r="AL906" s="98" t="s">
        <v>965</v>
      </c>
    </row>
    <row r="907" spans="1:38" ht="30" customHeight="1">
      <c r="A907" s="98" t="s">
        <v>710</v>
      </c>
      <c r="B907" s="98" t="s">
        <v>710</v>
      </c>
      <c r="C907" s="98" t="s">
        <v>180</v>
      </c>
      <c r="D907" s="98" t="s">
        <v>714</v>
      </c>
      <c r="E907" s="98" t="s">
        <v>1742</v>
      </c>
      <c r="G907" s="98" t="s">
        <v>864</v>
      </c>
      <c r="J907" s="98" t="s">
        <v>865</v>
      </c>
      <c r="K907" s="109"/>
      <c r="L907" s="109"/>
      <c r="M907" s="100">
        <v>1</v>
      </c>
      <c r="N907" s="74">
        <f t="shared" si="30"/>
        <v>1</v>
      </c>
      <c r="O907" s="109"/>
      <c r="Q907" s="100">
        <f>IF(P907="",1,(VLOOKUP(P907,LOOKUP!$A$16:$B$21,2,FALSE)))</f>
        <v>1</v>
      </c>
      <c r="R907" s="74">
        <f t="shared" si="29"/>
        <v>1</v>
      </c>
      <c r="S907" s="108"/>
      <c r="U907" s="108">
        <v>3.65</v>
      </c>
      <c r="V907" s="108">
        <v>3.65</v>
      </c>
      <c r="W907" s="108"/>
      <c r="X907" s="114">
        <v>7.3</v>
      </c>
      <c r="Y907" s="108"/>
      <c r="Z907" s="108"/>
      <c r="AC907" s="109"/>
      <c r="AE907" s="108"/>
      <c r="AF907" s="108"/>
      <c r="AG907" s="98" t="s">
        <v>886</v>
      </c>
      <c r="AH907" s="106"/>
      <c r="AI907" s="110" t="s">
        <v>218</v>
      </c>
      <c r="AL907" s="98" t="s">
        <v>964</v>
      </c>
    </row>
    <row r="908" spans="1:38" ht="30" customHeight="1">
      <c r="A908" s="98" t="s">
        <v>710</v>
      </c>
      <c r="B908" s="98" t="s">
        <v>710</v>
      </c>
      <c r="C908" s="98" t="s">
        <v>796</v>
      </c>
      <c r="D908" s="98" t="s">
        <v>712</v>
      </c>
      <c r="E908" s="98" t="s">
        <v>1743</v>
      </c>
      <c r="G908" s="98" t="s">
        <v>208</v>
      </c>
      <c r="H908" s="98" t="s">
        <v>36</v>
      </c>
      <c r="K908" s="109"/>
      <c r="L908" s="109"/>
      <c r="M908" s="100">
        <v>1</v>
      </c>
      <c r="N908" s="74">
        <f t="shared" si="30"/>
        <v>1</v>
      </c>
      <c r="O908" s="109"/>
      <c r="Q908" s="100">
        <f>IF(P908="",1,(VLOOKUP(P908,LOOKUP!$A$16:$B$21,2,FALSE)))</f>
        <v>1</v>
      </c>
      <c r="R908" s="74">
        <f t="shared" si="29"/>
        <v>1</v>
      </c>
      <c r="S908" s="108"/>
      <c r="U908" s="108">
        <v>2.41</v>
      </c>
      <c r="V908" s="108">
        <v>1.7</v>
      </c>
      <c r="W908" s="108">
        <v>1.7</v>
      </c>
      <c r="X908" s="102">
        <v>5.8100000000000005</v>
      </c>
      <c r="Y908" s="108"/>
      <c r="Z908" s="108"/>
      <c r="AA908" s="98" t="s">
        <v>966</v>
      </c>
      <c r="AB908" s="98" t="s">
        <v>967</v>
      </c>
      <c r="AC908" s="109"/>
      <c r="AE908" s="108"/>
      <c r="AF908" s="108"/>
      <c r="AG908" s="98" t="s">
        <v>968</v>
      </c>
      <c r="AH908" s="106"/>
      <c r="AI908" s="110" t="s">
        <v>969</v>
      </c>
    </row>
    <row r="909" spans="1:38" ht="30" customHeight="1">
      <c r="A909" s="98" t="s">
        <v>710</v>
      </c>
      <c r="B909" s="98" t="s">
        <v>710</v>
      </c>
      <c r="C909" s="98" t="s">
        <v>796</v>
      </c>
      <c r="D909" s="98" t="s">
        <v>713</v>
      </c>
      <c r="E909" s="98" t="s">
        <v>1744</v>
      </c>
      <c r="G909" s="98" t="s">
        <v>208</v>
      </c>
      <c r="H909" s="98" t="s">
        <v>36</v>
      </c>
      <c r="K909" s="109"/>
      <c r="L909" s="109"/>
      <c r="M909" s="100">
        <v>1</v>
      </c>
      <c r="N909" s="74">
        <f t="shared" si="30"/>
        <v>1</v>
      </c>
      <c r="O909" s="109"/>
      <c r="Q909" s="100">
        <f>IF(P909="",1,(VLOOKUP(P909,LOOKUP!$A$16:$B$21,2,FALSE)))</f>
        <v>1</v>
      </c>
      <c r="R909" s="74">
        <f t="shared" si="29"/>
        <v>1</v>
      </c>
      <c r="S909" s="108"/>
      <c r="U909" s="108">
        <v>3.6</v>
      </c>
      <c r="V909" s="108">
        <v>3.4</v>
      </c>
      <c r="W909" s="108">
        <v>5.4</v>
      </c>
      <c r="X909" s="102">
        <v>12.4</v>
      </c>
      <c r="Y909" s="108"/>
      <c r="Z909" s="108"/>
      <c r="AA909" s="98" t="s">
        <v>966</v>
      </c>
      <c r="AB909" s="98" t="s">
        <v>970</v>
      </c>
      <c r="AC909" s="109"/>
      <c r="AE909" s="108"/>
      <c r="AF909" s="108"/>
      <c r="AG909" s="98" t="s">
        <v>971</v>
      </c>
      <c r="AH909" s="106"/>
      <c r="AI909" s="110" t="s">
        <v>969</v>
      </c>
    </row>
    <row r="910" spans="1:38" ht="30" customHeight="1">
      <c r="A910" s="98" t="s">
        <v>710</v>
      </c>
      <c r="B910" s="98" t="s">
        <v>710</v>
      </c>
      <c r="C910" s="98" t="s">
        <v>796</v>
      </c>
      <c r="D910" s="98" t="s">
        <v>714</v>
      </c>
      <c r="E910" s="98" t="s">
        <v>1745</v>
      </c>
      <c r="G910" s="98" t="s">
        <v>208</v>
      </c>
      <c r="H910" s="98" t="s">
        <v>36</v>
      </c>
      <c r="K910" s="109"/>
      <c r="L910" s="109"/>
      <c r="M910" s="100">
        <v>1</v>
      </c>
      <c r="N910" s="74">
        <f t="shared" si="30"/>
        <v>1</v>
      </c>
      <c r="O910" s="109"/>
      <c r="Q910" s="100">
        <f>IF(P910="",1,(VLOOKUP(P910,LOOKUP!$A$16:$B$21,2,FALSE)))</f>
        <v>1</v>
      </c>
      <c r="R910" s="74">
        <f t="shared" si="29"/>
        <v>1</v>
      </c>
      <c r="S910" s="108"/>
      <c r="U910" s="108">
        <v>2.2799999999999998</v>
      </c>
      <c r="V910" s="108">
        <v>2.27</v>
      </c>
      <c r="W910" s="108">
        <v>2.29</v>
      </c>
      <c r="X910" s="102">
        <v>6.84</v>
      </c>
      <c r="Y910" s="108"/>
      <c r="Z910" s="108"/>
      <c r="AB910" s="98" t="s">
        <v>972</v>
      </c>
      <c r="AC910" s="109"/>
      <c r="AE910" s="108"/>
      <c r="AF910" s="108"/>
      <c r="AG910" s="98" t="s">
        <v>973</v>
      </c>
      <c r="AH910" s="106">
        <v>41826</v>
      </c>
      <c r="AI910" s="110" t="s">
        <v>969</v>
      </c>
    </row>
    <row r="911" spans="1:38" ht="30" customHeight="1">
      <c r="A911" s="98" t="s">
        <v>597</v>
      </c>
      <c r="B911" s="98" t="s">
        <v>598</v>
      </c>
      <c r="D911" s="98" t="s">
        <v>599</v>
      </c>
      <c r="E911" s="98" t="s">
        <v>1658</v>
      </c>
      <c r="F911" s="98" t="s">
        <v>441</v>
      </c>
      <c r="G911" s="98" t="s">
        <v>183</v>
      </c>
      <c r="H911" s="98" t="s">
        <v>36</v>
      </c>
      <c r="I911" s="98" t="s">
        <v>37</v>
      </c>
      <c r="J911" s="98" t="s">
        <v>36</v>
      </c>
      <c r="K911" s="115">
        <v>41640</v>
      </c>
      <c r="L911" s="115" t="s">
        <v>41</v>
      </c>
      <c r="M911" s="100">
        <v>4</v>
      </c>
      <c r="N911" s="74">
        <f t="shared" si="30"/>
        <v>4</v>
      </c>
      <c r="O911" s="115">
        <v>42735</v>
      </c>
      <c r="P911" s="98" t="s">
        <v>48</v>
      </c>
      <c r="Q911" s="100">
        <f>IF(P911="",1,(VLOOKUP(P911,LOOKUP!$A$16:$B$21,2,FALSE)))</f>
        <v>4</v>
      </c>
      <c r="R911" s="74">
        <f t="shared" si="29"/>
        <v>4</v>
      </c>
      <c r="S911" s="108" t="s">
        <v>634</v>
      </c>
      <c r="T911" s="108">
        <v>15</v>
      </c>
      <c r="U911" s="108"/>
      <c r="V911" s="108"/>
      <c r="W911" s="108"/>
      <c r="X911" s="108"/>
      <c r="Y911" s="108"/>
      <c r="AA911" s="98" t="s">
        <v>79</v>
      </c>
      <c r="AB911" s="98" t="s">
        <v>69</v>
      </c>
      <c r="AC911" s="98">
        <v>2013</v>
      </c>
      <c r="AG911" s="98" t="s">
        <v>70</v>
      </c>
      <c r="AJ911" s="98" t="s">
        <v>636</v>
      </c>
      <c r="AK911" s="98" t="s">
        <v>637</v>
      </c>
    </row>
    <row r="912" spans="1:38" ht="30" customHeight="1">
      <c r="A912" s="98" t="s">
        <v>597</v>
      </c>
      <c r="B912" s="98" t="s">
        <v>598</v>
      </c>
      <c r="D912" s="98" t="s">
        <v>599</v>
      </c>
      <c r="E912" s="98" t="s">
        <v>1659</v>
      </c>
      <c r="F912" s="98" t="s">
        <v>441</v>
      </c>
      <c r="G912" s="98" t="s">
        <v>183</v>
      </c>
      <c r="H912" s="98" t="s">
        <v>36</v>
      </c>
      <c r="I912" s="98" t="s">
        <v>37</v>
      </c>
      <c r="J912" s="98" t="s">
        <v>36</v>
      </c>
      <c r="K912" s="107">
        <v>42005</v>
      </c>
      <c r="L912" s="107" t="s">
        <v>41</v>
      </c>
      <c r="M912" s="100">
        <v>4</v>
      </c>
      <c r="N912" s="74">
        <f t="shared" si="30"/>
        <v>4</v>
      </c>
      <c r="O912" s="115">
        <v>43100</v>
      </c>
      <c r="P912" s="98" t="s">
        <v>48</v>
      </c>
      <c r="Q912" s="100">
        <f>IF(P912="",1,(VLOOKUP(P912,LOOKUP!$A$16:$B$21,2,FALSE)))</f>
        <v>4</v>
      </c>
      <c r="R912" s="74">
        <f t="shared" si="29"/>
        <v>4</v>
      </c>
      <c r="S912" s="108" t="s">
        <v>638</v>
      </c>
      <c r="T912" s="108">
        <v>70</v>
      </c>
      <c r="U912" s="108"/>
      <c r="V912" s="108"/>
      <c r="W912" s="108"/>
      <c r="X912" s="108"/>
      <c r="Y912" s="108"/>
      <c r="AA912" s="98" t="s">
        <v>564</v>
      </c>
      <c r="AB912" s="98" t="s">
        <v>69</v>
      </c>
      <c r="AC912" s="98">
        <v>2013</v>
      </c>
      <c r="AG912" s="98" t="s">
        <v>70</v>
      </c>
      <c r="AJ912" s="98" t="s">
        <v>636</v>
      </c>
      <c r="AK912" s="98" t="s">
        <v>637</v>
      </c>
    </row>
    <row r="913" spans="1:38" ht="30" customHeight="1">
      <c r="A913" s="98" t="s">
        <v>597</v>
      </c>
      <c r="B913" s="98" t="s">
        <v>598</v>
      </c>
      <c r="D913" s="98" t="s">
        <v>600</v>
      </c>
      <c r="E913" s="98" t="s">
        <v>1660</v>
      </c>
      <c r="F913" s="98" t="s">
        <v>630</v>
      </c>
      <c r="G913" s="98" t="s">
        <v>35</v>
      </c>
      <c r="H913" s="98" t="s">
        <v>1875</v>
      </c>
      <c r="I913" s="98" t="s">
        <v>37</v>
      </c>
      <c r="J913" s="98" t="s">
        <v>1875</v>
      </c>
      <c r="K913" s="115">
        <v>40909</v>
      </c>
      <c r="L913" s="115" t="s">
        <v>38</v>
      </c>
      <c r="M913" s="100">
        <v>4</v>
      </c>
      <c r="N913" s="74">
        <f t="shared" si="30"/>
        <v>4</v>
      </c>
      <c r="O913" s="115">
        <v>41639</v>
      </c>
      <c r="P913" s="98" t="s">
        <v>48</v>
      </c>
      <c r="Q913" s="100">
        <f>IF(P913="",1,(VLOOKUP(P913,LOOKUP!$A$16:$B$21,2,FALSE)))</f>
        <v>4</v>
      </c>
      <c r="R913" s="74">
        <f t="shared" si="29"/>
        <v>4</v>
      </c>
      <c r="S913" s="108" t="s">
        <v>216</v>
      </c>
      <c r="T913" s="108">
        <v>2</v>
      </c>
      <c r="U913" s="108">
        <v>2</v>
      </c>
      <c r="V913" s="108"/>
      <c r="W913" s="108"/>
      <c r="X913" s="114">
        <v>2</v>
      </c>
      <c r="AA913" s="98" t="s">
        <v>553</v>
      </c>
      <c r="AB913" s="98" t="s">
        <v>69</v>
      </c>
      <c r="AC913" s="98">
        <v>2011</v>
      </c>
      <c r="AG913" s="98" t="s">
        <v>70</v>
      </c>
      <c r="AJ913" s="98" t="s">
        <v>639</v>
      </c>
      <c r="AK913" s="98" t="s">
        <v>640</v>
      </c>
    </row>
    <row r="914" spans="1:38" ht="30" customHeight="1">
      <c r="A914" s="98" t="s">
        <v>597</v>
      </c>
      <c r="B914" s="98" t="s">
        <v>598</v>
      </c>
      <c r="D914" s="98" t="s">
        <v>601</v>
      </c>
      <c r="E914" s="98" t="s">
        <v>1661</v>
      </c>
      <c r="F914" s="98" t="s">
        <v>479</v>
      </c>
      <c r="G914" s="98" t="s">
        <v>176</v>
      </c>
      <c r="H914" s="98" t="s">
        <v>36</v>
      </c>
      <c r="I914" s="98" t="s">
        <v>37</v>
      </c>
      <c r="K914" s="115">
        <v>40909</v>
      </c>
      <c r="L914" s="115" t="s">
        <v>38</v>
      </c>
      <c r="M914" s="100">
        <v>4</v>
      </c>
      <c r="N914" s="74">
        <f t="shared" si="30"/>
        <v>4</v>
      </c>
      <c r="O914" s="115">
        <v>42004</v>
      </c>
      <c r="P914" s="98" t="s">
        <v>48</v>
      </c>
      <c r="Q914" s="100">
        <f>IF(P914="",1,(VLOOKUP(P914,LOOKUP!$A$16:$B$21,2,FALSE)))</f>
        <v>4</v>
      </c>
      <c r="R914" s="74">
        <f t="shared" si="29"/>
        <v>4</v>
      </c>
      <c r="S914" s="108" t="s">
        <v>641</v>
      </c>
      <c r="T914" s="108">
        <v>12</v>
      </c>
      <c r="U914" s="108">
        <v>10</v>
      </c>
      <c r="V914" s="108"/>
      <c r="W914" s="108"/>
      <c r="X914" s="108">
        <v>10</v>
      </c>
      <c r="AA914" s="98" t="s">
        <v>553</v>
      </c>
      <c r="AG914" s="98" t="s">
        <v>70</v>
      </c>
      <c r="AJ914" s="98" t="s">
        <v>642</v>
      </c>
      <c r="AK914" s="98" t="s">
        <v>637</v>
      </c>
    </row>
    <row r="915" spans="1:38" ht="30" customHeight="1">
      <c r="A915" s="98" t="s">
        <v>597</v>
      </c>
      <c r="B915" s="98" t="s">
        <v>602</v>
      </c>
      <c r="D915" s="98" t="s">
        <v>603</v>
      </c>
      <c r="E915" s="98" t="s">
        <v>1662</v>
      </c>
      <c r="F915" s="98" t="s">
        <v>584</v>
      </c>
      <c r="G915" s="98" t="s">
        <v>183</v>
      </c>
      <c r="H915" s="98" t="s">
        <v>36</v>
      </c>
      <c r="I915" s="98" t="s">
        <v>37</v>
      </c>
      <c r="J915" s="98" t="s">
        <v>36</v>
      </c>
      <c r="K915" s="115">
        <v>40909</v>
      </c>
      <c r="L915" s="115" t="s">
        <v>38</v>
      </c>
      <c r="M915" s="100">
        <v>4</v>
      </c>
      <c r="N915" s="74">
        <f t="shared" si="30"/>
        <v>4</v>
      </c>
      <c r="O915" s="115">
        <v>42369</v>
      </c>
      <c r="P915" s="98" t="s">
        <v>48</v>
      </c>
      <c r="Q915" s="100">
        <f>IF(P915="",1,(VLOOKUP(P915,LOOKUP!$A$16:$B$21,2,FALSE)))</f>
        <v>4</v>
      </c>
      <c r="R915" s="74">
        <f t="shared" si="29"/>
        <v>4</v>
      </c>
      <c r="S915" s="108" t="s">
        <v>643</v>
      </c>
      <c r="T915" s="108">
        <v>9</v>
      </c>
      <c r="U915" s="108">
        <v>3.5</v>
      </c>
      <c r="V915" s="108">
        <v>8.4</v>
      </c>
      <c r="W915" s="108">
        <v>2.5</v>
      </c>
      <c r="X915" s="102">
        <v>14.4</v>
      </c>
      <c r="AA915" s="98" t="s">
        <v>644</v>
      </c>
      <c r="AB915" s="98" t="s">
        <v>69</v>
      </c>
      <c r="AC915" s="98">
        <v>2012</v>
      </c>
      <c r="AG915" s="98" t="s">
        <v>70</v>
      </c>
      <c r="AJ915" s="98" t="s">
        <v>645</v>
      </c>
      <c r="AK915" s="98" t="s">
        <v>646</v>
      </c>
      <c r="AL915" s="98" t="s">
        <v>647</v>
      </c>
    </row>
    <row r="916" spans="1:38" ht="30" customHeight="1">
      <c r="A916" s="98" t="s">
        <v>597</v>
      </c>
      <c r="B916" s="98" t="s">
        <v>602</v>
      </c>
      <c r="D916" s="98" t="s">
        <v>604</v>
      </c>
      <c r="E916" s="98" t="s">
        <v>1663</v>
      </c>
      <c r="G916" s="98" t="s">
        <v>121</v>
      </c>
      <c r="H916" s="98" t="s">
        <v>36</v>
      </c>
      <c r="I916" s="98" t="s">
        <v>37</v>
      </c>
      <c r="J916" s="98" t="s">
        <v>36</v>
      </c>
      <c r="K916" s="115">
        <v>41640</v>
      </c>
      <c r="L916" s="115" t="s">
        <v>177</v>
      </c>
      <c r="M916" s="100">
        <v>3</v>
      </c>
      <c r="N916" s="74">
        <f t="shared" si="30"/>
        <v>3</v>
      </c>
      <c r="O916" s="115">
        <v>42004</v>
      </c>
      <c r="P916" s="98" t="s">
        <v>48</v>
      </c>
      <c r="Q916" s="100">
        <f>IF(P916="",1,(VLOOKUP(P916,LOOKUP!$A$16:$B$21,2,FALSE)))</f>
        <v>4</v>
      </c>
      <c r="R916" s="74">
        <f t="shared" si="29"/>
        <v>4</v>
      </c>
      <c r="S916" s="108"/>
      <c r="T916" s="108"/>
      <c r="U916" s="108"/>
      <c r="V916" s="108"/>
      <c r="W916" s="108"/>
      <c r="X916" s="108">
        <v>0</v>
      </c>
      <c r="AA916" s="98" t="s">
        <v>79</v>
      </c>
      <c r="AB916" s="98" t="s">
        <v>69</v>
      </c>
      <c r="AC916" s="98">
        <v>2013</v>
      </c>
      <c r="AG916" s="98" t="s">
        <v>648</v>
      </c>
      <c r="AJ916" s="98" t="s">
        <v>645</v>
      </c>
      <c r="AK916" s="98" t="s">
        <v>646</v>
      </c>
      <c r="AL916" s="98" t="s">
        <v>649</v>
      </c>
    </row>
    <row r="917" spans="1:38" ht="30" customHeight="1">
      <c r="A917" s="98" t="s">
        <v>597</v>
      </c>
      <c r="B917" s="98" t="s">
        <v>598</v>
      </c>
      <c r="D917" s="98" t="s">
        <v>605</v>
      </c>
      <c r="E917" s="98" t="s">
        <v>1664</v>
      </c>
      <c r="F917" s="98" t="s">
        <v>631</v>
      </c>
      <c r="G917" s="98" t="s">
        <v>35</v>
      </c>
      <c r="H917" s="98" t="s">
        <v>36</v>
      </c>
      <c r="I917" s="98" t="s">
        <v>37</v>
      </c>
      <c r="J917" s="98" t="s">
        <v>36</v>
      </c>
      <c r="K917" s="107">
        <v>42005</v>
      </c>
      <c r="L917" s="107" t="s">
        <v>41</v>
      </c>
      <c r="M917" s="100">
        <v>4</v>
      </c>
      <c r="N917" s="74">
        <f t="shared" si="30"/>
        <v>4</v>
      </c>
      <c r="O917" s="115">
        <v>43100</v>
      </c>
      <c r="P917" s="98" t="s">
        <v>48</v>
      </c>
      <c r="Q917" s="100">
        <f>IF(P917="",1,(VLOOKUP(P917,LOOKUP!$A$16:$B$21,2,FALSE)))</f>
        <v>4</v>
      </c>
      <c r="R917" s="74">
        <f t="shared" si="29"/>
        <v>4</v>
      </c>
      <c r="S917" s="108">
        <v>25</v>
      </c>
      <c r="T917" s="108">
        <v>25</v>
      </c>
      <c r="U917" s="108">
        <v>1</v>
      </c>
      <c r="V917" s="108">
        <v>3</v>
      </c>
      <c r="W917" s="108">
        <v>12</v>
      </c>
      <c r="X917" s="102">
        <v>16</v>
      </c>
      <c r="AA917" s="98" t="s">
        <v>79</v>
      </c>
      <c r="AB917" s="98" t="s">
        <v>69</v>
      </c>
      <c r="AC917" s="98">
        <v>2013</v>
      </c>
      <c r="AG917" s="98" t="s">
        <v>70</v>
      </c>
      <c r="AJ917" s="98" t="s">
        <v>650</v>
      </c>
      <c r="AK917" s="98" t="s">
        <v>651</v>
      </c>
    </row>
    <row r="918" spans="1:38" ht="30" customHeight="1">
      <c r="A918" s="98" t="s">
        <v>597</v>
      </c>
      <c r="B918" s="98" t="s">
        <v>598</v>
      </c>
      <c r="D918" s="98" t="s">
        <v>606</v>
      </c>
      <c r="E918" s="98" t="s">
        <v>1665</v>
      </c>
      <c r="F918" s="98" t="s">
        <v>630</v>
      </c>
      <c r="G918" s="98" t="s">
        <v>35</v>
      </c>
      <c r="H918" s="98" t="s">
        <v>36</v>
      </c>
      <c r="I918" s="98" t="s">
        <v>37</v>
      </c>
      <c r="J918" s="98" t="s">
        <v>36</v>
      </c>
      <c r="K918" s="115">
        <v>41640</v>
      </c>
      <c r="L918" s="115" t="s">
        <v>41</v>
      </c>
      <c r="M918" s="100">
        <v>4</v>
      </c>
      <c r="N918" s="74">
        <f t="shared" si="30"/>
        <v>4</v>
      </c>
      <c r="O918" s="115">
        <v>42004</v>
      </c>
      <c r="P918" s="98" t="s">
        <v>48</v>
      </c>
      <c r="Q918" s="100">
        <f>IF(P918="",1,(VLOOKUP(P918,LOOKUP!$A$16:$B$21,2,FALSE)))</f>
        <v>4</v>
      </c>
      <c r="R918" s="74">
        <f t="shared" si="29"/>
        <v>4</v>
      </c>
      <c r="S918" s="108">
        <v>11</v>
      </c>
      <c r="T918" s="108">
        <v>11</v>
      </c>
      <c r="U918" s="108">
        <v>1</v>
      </c>
      <c r="V918" s="108">
        <v>10</v>
      </c>
      <c r="W918" s="108"/>
      <c r="X918" s="108">
        <v>11</v>
      </c>
      <c r="AA918" s="98" t="s">
        <v>553</v>
      </c>
      <c r="AB918" s="98" t="s">
        <v>69</v>
      </c>
      <c r="AC918" s="98">
        <v>2012</v>
      </c>
      <c r="AG918" s="98" t="s">
        <v>70</v>
      </c>
      <c r="AJ918" s="98" t="s">
        <v>639</v>
      </c>
      <c r="AK918" s="98" t="s">
        <v>652</v>
      </c>
    </row>
    <row r="919" spans="1:38" ht="30" customHeight="1">
      <c r="A919" s="98" t="s">
        <v>597</v>
      </c>
      <c r="B919" s="98" t="s">
        <v>598</v>
      </c>
      <c r="D919" s="98" t="s">
        <v>607</v>
      </c>
      <c r="E919" s="98" t="s">
        <v>1666</v>
      </c>
      <c r="F919" s="98" t="s">
        <v>175</v>
      </c>
      <c r="G919" s="98" t="s">
        <v>176</v>
      </c>
      <c r="H919" s="98" t="s">
        <v>36</v>
      </c>
      <c r="I919" s="98" t="s">
        <v>37</v>
      </c>
      <c r="J919" s="98" t="s">
        <v>36</v>
      </c>
      <c r="K919" s="115">
        <v>41275</v>
      </c>
      <c r="L919" s="115" t="s">
        <v>41</v>
      </c>
      <c r="M919" s="100">
        <v>4</v>
      </c>
      <c r="N919" s="74">
        <f t="shared" si="30"/>
        <v>4</v>
      </c>
      <c r="O919" s="115">
        <v>42004</v>
      </c>
      <c r="P919" s="98" t="s">
        <v>48</v>
      </c>
      <c r="Q919" s="100">
        <f>IF(P919="",1,(VLOOKUP(P919,LOOKUP!$A$16:$B$21,2,FALSE)))</f>
        <v>4</v>
      </c>
      <c r="R919" s="74">
        <f t="shared" si="29"/>
        <v>4</v>
      </c>
      <c r="S919" s="108">
        <v>11</v>
      </c>
      <c r="T919" s="108">
        <v>11</v>
      </c>
      <c r="U919" s="108">
        <v>5</v>
      </c>
      <c r="V919" s="108">
        <v>6</v>
      </c>
      <c r="W919" s="108"/>
      <c r="X919" s="108">
        <v>11</v>
      </c>
      <c r="AA919" s="98" t="s">
        <v>553</v>
      </c>
      <c r="AB919" s="98" t="s">
        <v>69</v>
      </c>
      <c r="AC919" s="98">
        <v>2012</v>
      </c>
      <c r="AG919" s="98" t="s">
        <v>70</v>
      </c>
      <c r="AJ919" s="98" t="s">
        <v>636</v>
      </c>
      <c r="AK919" s="98" t="s">
        <v>637</v>
      </c>
    </row>
    <row r="920" spans="1:38" ht="30" customHeight="1">
      <c r="A920" s="98" t="s">
        <v>597</v>
      </c>
      <c r="B920" s="98" t="s">
        <v>602</v>
      </c>
      <c r="D920" s="98" t="s">
        <v>608</v>
      </c>
      <c r="E920" s="98" t="s">
        <v>1667</v>
      </c>
      <c r="F920" s="98" t="s">
        <v>584</v>
      </c>
      <c r="G920" s="98" t="s">
        <v>183</v>
      </c>
      <c r="H920" s="98" t="s">
        <v>36</v>
      </c>
      <c r="I920" s="98" t="s">
        <v>37</v>
      </c>
      <c r="J920" s="98" t="s">
        <v>36</v>
      </c>
      <c r="K920" s="115">
        <v>41275</v>
      </c>
      <c r="L920" s="115" t="s">
        <v>38</v>
      </c>
      <c r="M920" s="100">
        <v>4</v>
      </c>
      <c r="N920" s="74">
        <f t="shared" si="30"/>
        <v>4</v>
      </c>
      <c r="O920" s="115">
        <v>42004</v>
      </c>
      <c r="P920" s="98" t="s">
        <v>48</v>
      </c>
      <c r="Q920" s="100">
        <f>IF(P920="",1,(VLOOKUP(P920,LOOKUP!$A$16:$B$21,2,FALSE)))</f>
        <v>4</v>
      </c>
      <c r="R920" s="74">
        <f t="shared" si="29"/>
        <v>4</v>
      </c>
      <c r="S920" s="108">
        <v>2</v>
      </c>
      <c r="T920" s="108">
        <v>2</v>
      </c>
      <c r="U920" s="108">
        <v>2</v>
      </c>
      <c r="V920" s="108">
        <v>2</v>
      </c>
      <c r="W920" s="108"/>
      <c r="X920" s="108">
        <v>4</v>
      </c>
      <c r="AA920" s="98" t="s">
        <v>553</v>
      </c>
      <c r="AB920" s="98" t="s">
        <v>69</v>
      </c>
      <c r="AC920" s="98">
        <v>2013</v>
      </c>
      <c r="AG920" s="98" t="s">
        <v>70</v>
      </c>
      <c r="AJ920" s="98" t="s">
        <v>639</v>
      </c>
      <c r="AK920" s="98" t="s">
        <v>652</v>
      </c>
    </row>
    <row r="921" spans="1:38" ht="30" customHeight="1">
      <c r="A921" s="98" t="s">
        <v>597</v>
      </c>
      <c r="B921" s="98" t="s">
        <v>598</v>
      </c>
      <c r="D921" s="98" t="s">
        <v>609</v>
      </c>
      <c r="E921" s="98" t="s">
        <v>1668</v>
      </c>
      <c r="G921" s="98" t="s">
        <v>176</v>
      </c>
      <c r="H921" s="98" t="s">
        <v>36</v>
      </c>
      <c r="I921" s="98" t="s">
        <v>37</v>
      </c>
      <c r="J921" s="98" t="s">
        <v>36</v>
      </c>
      <c r="K921" s="115">
        <v>41275</v>
      </c>
      <c r="L921" s="115" t="s">
        <v>41</v>
      </c>
      <c r="M921" s="100">
        <v>4</v>
      </c>
      <c r="N921" s="74">
        <f t="shared" si="30"/>
        <v>4</v>
      </c>
      <c r="O921" s="115">
        <v>42004</v>
      </c>
      <c r="P921" s="98" t="s">
        <v>48</v>
      </c>
      <c r="Q921" s="100">
        <f>IF(P921="",1,(VLOOKUP(P921,LOOKUP!$A$16:$B$21,2,FALSE)))</f>
        <v>4</v>
      </c>
      <c r="R921" s="74">
        <f t="shared" si="29"/>
        <v>4</v>
      </c>
      <c r="S921" s="108">
        <v>2</v>
      </c>
      <c r="T921" s="108">
        <v>2</v>
      </c>
      <c r="U921" s="108">
        <v>1.5</v>
      </c>
      <c r="V921" s="108">
        <v>0.5</v>
      </c>
      <c r="W921" s="108"/>
      <c r="X921" s="108">
        <v>2</v>
      </c>
      <c r="AA921" s="98" t="s">
        <v>553</v>
      </c>
      <c r="AB921" s="98" t="s">
        <v>69</v>
      </c>
      <c r="AC921" s="98">
        <v>2013</v>
      </c>
      <c r="AG921" s="98" t="s">
        <v>70</v>
      </c>
      <c r="AJ921" s="98" t="s">
        <v>642</v>
      </c>
      <c r="AK921" s="98" t="s">
        <v>637</v>
      </c>
    </row>
    <row r="922" spans="1:38" ht="30" customHeight="1">
      <c r="A922" s="98" t="s">
        <v>597</v>
      </c>
      <c r="B922" s="98" t="s">
        <v>598</v>
      </c>
      <c r="D922" s="98" t="s">
        <v>610</v>
      </c>
      <c r="E922" s="98" t="s">
        <v>1666</v>
      </c>
      <c r="F922" s="98" t="s">
        <v>475</v>
      </c>
      <c r="G922" s="98" t="s">
        <v>183</v>
      </c>
      <c r="H922" s="98" t="s">
        <v>36</v>
      </c>
      <c r="I922" s="98" t="s">
        <v>37</v>
      </c>
      <c r="J922" s="98" t="s">
        <v>36</v>
      </c>
      <c r="K922" s="115">
        <v>41640</v>
      </c>
      <c r="L922" s="115" t="s">
        <v>177</v>
      </c>
      <c r="M922" s="100">
        <v>3</v>
      </c>
      <c r="N922" s="74">
        <f t="shared" si="30"/>
        <v>3</v>
      </c>
      <c r="O922" s="115">
        <v>42735</v>
      </c>
      <c r="P922" s="98" t="s">
        <v>48</v>
      </c>
      <c r="Q922" s="100">
        <f>IF(P922="",1,(VLOOKUP(P922,LOOKUP!$A$16:$B$21,2,FALSE)))</f>
        <v>4</v>
      </c>
      <c r="R922" s="74">
        <f t="shared" si="29"/>
        <v>4</v>
      </c>
      <c r="S922" s="108">
        <v>11</v>
      </c>
      <c r="T922" s="108">
        <v>11</v>
      </c>
      <c r="U922" s="108">
        <v>1</v>
      </c>
      <c r="V922" s="108">
        <v>10</v>
      </c>
      <c r="W922" s="108"/>
      <c r="X922" s="108">
        <v>11</v>
      </c>
      <c r="AA922" s="98" t="s">
        <v>87</v>
      </c>
      <c r="AB922" s="98" t="s">
        <v>69</v>
      </c>
      <c r="AC922" s="98">
        <v>2013</v>
      </c>
      <c r="AG922" s="98" t="s">
        <v>70</v>
      </c>
      <c r="AJ922" s="98" t="s">
        <v>642</v>
      </c>
      <c r="AK922" s="98" t="s">
        <v>637</v>
      </c>
    </row>
    <row r="923" spans="1:38" ht="30" customHeight="1">
      <c r="A923" s="98" t="s">
        <v>597</v>
      </c>
      <c r="B923" s="98" t="s">
        <v>598</v>
      </c>
      <c r="D923" s="98" t="s">
        <v>611</v>
      </c>
      <c r="E923" s="98" t="s">
        <v>1669</v>
      </c>
      <c r="F923" s="98" t="s">
        <v>479</v>
      </c>
      <c r="G923" s="98" t="s">
        <v>176</v>
      </c>
      <c r="H923" s="98" t="s">
        <v>1875</v>
      </c>
      <c r="I923" s="98" t="s">
        <v>37</v>
      </c>
      <c r="J923" s="98" t="s">
        <v>1875</v>
      </c>
      <c r="K923" s="107">
        <v>42005</v>
      </c>
      <c r="L923" s="107" t="s">
        <v>174</v>
      </c>
      <c r="M923" s="100">
        <v>2</v>
      </c>
      <c r="N923" s="74">
        <f t="shared" si="30"/>
        <v>2</v>
      </c>
      <c r="O923" s="115">
        <v>43465</v>
      </c>
      <c r="P923" s="98" t="s">
        <v>37</v>
      </c>
      <c r="Q923" s="100">
        <f>IF(P923="",1,(VLOOKUP(P923,LOOKUP!$A$16:$B$21,2,FALSE)))</f>
        <v>2</v>
      </c>
      <c r="R923" s="74">
        <f t="shared" si="29"/>
        <v>2</v>
      </c>
      <c r="S923" s="108">
        <v>60</v>
      </c>
      <c r="T923" s="108"/>
      <c r="U923" s="108"/>
      <c r="V923" s="108"/>
      <c r="W923" s="108"/>
      <c r="X923" s="108">
        <v>0</v>
      </c>
      <c r="AA923" s="98" t="s">
        <v>87</v>
      </c>
      <c r="AB923" s="98" t="s">
        <v>69</v>
      </c>
      <c r="AC923" s="98">
        <v>2013</v>
      </c>
      <c r="AJ923" s="98" t="s">
        <v>642</v>
      </c>
      <c r="AK923" s="98" t="s">
        <v>653</v>
      </c>
    </row>
    <row r="924" spans="1:38" ht="30" customHeight="1">
      <c r="A924" s="98" t="s">
        <v>597</v>
      </c>
      <c r="B924" s="98" t="s">
        <v>612</v>
      </c>
      <c r="D924" s="98" t="s">
        <v>613</v>
      </c>
      <c r="E924" s="98" t="s">
        <v>1670</v>
      </c>
      <c r="F924" s="98" t="s">
        <v>455</v>
      </c>
      <c r="G924" s="98" t="s">
        <v>556</v>
      </c>
      <c r="H924" s="98" t="s">
        <v>36</v>
      </c>
      <c r="I924" s="98" t="s">
        <v>37</v>
      </c>
      <c r="J924" s="98" t="s">
        <v>36</v>
      </c>
      <c r="K924" s="107">
        <v>42005</v>
      </c>
      <c r="L924" s="107" t="s">
        <v>174</v>
      </c>
      <c r="M924" s="100">
        <v>2</v>
      </c>
      <c r="N924" s="74">
        <f t="shared" si="30"/>
        <v>2</v>
      </c>
      <c r="O924" s="115">
        <v>43465</v>
      </c>
      <c r="P924" s="98" t="s">
        <v>37</v>
      </c>
      <c r="Q924" s="100">
        <f>IF(P924="",1,(VLOOKUP(P924,LOOKUP!$A$16:$B$21,2,FALSE)))</f>
        <v>2</v>
      </c>
      <c r="R924" s="74">
        <f t="shared" si="29"/>
        <v>2</v>
      </c>
      <c r="S924" s="108">
        <v>20</v>
      </c>
      <c r="T924" s="108"/>
      <c r="U924" s="108"/>
      <c r="V924" s="108"/>
      <c r="W924" s="108"/>
      <c r="X924" s="108">
        <v>0</v>
      </c>
      <c r="AA924" s="98" t="s">
        <v>87</v>
      </c>
      <c r="AB924" s="98" t="s">
        <v>69</v>
      </c>
      <c r="AC924" s="98">
        <v>2013</v>
      </c>
      <c r="AJ924" s="98" t="s">
        <v>645</v>
      </c>
      <c r="AK924" s="98" t="s">
        <v>654</v>
      </c>
    </row>
    <row r="925" spans="1:38" ht="30" customHeight="1">
      <c r="A925" s="72" t="s">
        <v>614</v>
      </c>
      <c r="B925" s="72" t="s">
        <v>1860</v>
      </c>
      <c r="C925" s="71" t="s">
        <v>2334</v>
      </c>
      <c r="D925" s="72" t="s">
        <v>2334</v>
      </c>
      <c r="E925" s="72" t="s">
        <v>2335</v>
      </c>
      <c r="F925" s="72"/>
      <c r="G925" s="70" t="s">
        <v>35</v>
      </c>
      <c r="H925" s="123" t="s">
        <v>2336</v>
      </c>
      <c r="I925" s="65" t="s">
        <v>2337</v>
      </c>
      <c r="J925" s="124" t="s">
        <v>2336</v>
      </c>
      <c r="K925" s="125">
        <v>2009</v>
      </c>
      <c r="L925" s="125" t="s">
        <v>41</v>
      </c>
      <c r="M925" s="100">
        <v>4</v>
      </c>
      <c r="N925" s="74">
        <f t="shared" si="30"/>
        <v>4</v>
      </c>
      <c r="O925" s="125" t="s">
        <v>2338</v>
      </c>
      <c r="P925" s="125" t="s">
        <v>48</v>
      </c>
      <c r="Q925" s="100">
        <f>IF(P925="",1,(VLOOKUP(P925,LOOKUP!$A$16:$B$21,2,FALSE)))</f>
        <v>4</v>
      </c>
      <c r="R925" s="74">
        <f t="shared" si="29"/>
        <v>4</v>
      </c>
      <c r="S925" s="126">
        <v>14500</v>
      </c>
      <c r="T925" s="126"/>
      <c r="U925" s="126">
        <v>1932</v>
      </c>
      <c r="V925" s="126">
        <v>2167</v>
      </c>
      <c r="W925" s="126">
        <v>2127</v>
      </c>
      <c r="X925" s="126">
        <v>6226</v>
      </c>
      <c r="Y925" s="126">
        <v>3760</v>
      </c>
      <c r="Z925" s="126">
        <v>2</v>
      </c>
      <c r="AA925" s="127" t="s">
        <v>660</v>
      </c>
      <c r="AB925" s="127" t="s">
        <v>69</v>
      </c>
      <c r="AC925" s="128"/>
      <c r="AE925" s="128"/>
      <c r="AF925" s="128"/>
      <c r="AG925" s="128" t="s">
        <v>2343</v>
      </c>
      <c r="AH925" s="128"/>
      <c r="AI925" s="128" t="s">
        <v>2344</v>
      </c>
      <c r="AJ925" s="127"/>
      <c r="AK925" s="127" t="s">
        <v>2345</v>
      </c>
      <c r="AL925" s="127" t="s">
        <v>2346</v>
      </c>
    </row>
    <row r="926" spans="1:38" ht="30" customHeight="1">
      <c r="A926" s="72" t="s">
        <v>614</v>
      </c>
      <c r="B926" s="72" t="s">
        <v>1860</v>
      </c>
      <c r="C926" s="71" t="s">
        <v>1861</v>
      </c>
      <c r="D926" s="72" t="s">
        <v>1862</v>
      </c>
      <c r="E926" s="72" t="s">
        <v>1863</v>
      </c>
      <c r="F926" s="72"/>
      <c r="G926" s="70" t="s">
        <v>2339</v>
      </c>
      <c r="H926" s="129" t="s">
        <v>36</v>
      </c>
      <c r="I926" s="65" t="s">
        <v>37</v>
      </c>
      <c r="J926" s="124" t="s">
        <v>2336</v>
      </c>
      <c r="K926" s="130">
        <v>2017</v>
      </c>
      <c r="L926" s="130" t="s">
        <v>41</v>
      </c>
      <c r="M926" s="100">
        <v>4</v>
      </c>
      <c r="N926" s="74">
        <f t="shared" si="30"/>
        <v>4</v>
      </c>
      <c r="O926" s="130">
        <v>2026</v>
      </c>
      <c r="P926" s="130" t="s">
        <v>48</v>
      </c>
      <c r="Q926" s="100">
        <f>IF(P926="",1,(VLOOKUP(P926,LOOKUP!$A$16:$B$21,2,FALSE)))</f>
        <v>4</v>
      </c>
      <c r="R926" s="74">
        <f t="shared" si="29"/>
        <v>4</v>
      </c>
      <c r="S926" s="126">
        <v>21374</v>
      </c>
      <c r="T926" s="126"/>
      <c r="U926" s="126">
        <v>366.9</v>
      </c>
      <c r="V926" s="126">
        <v>442.5</v>
      </c>
      <c r="W926" s="126">
        <v>980</v>
      </c>
      <c r="X926" s="126">
        <v>1789.4</v>
      </c>
      <c r="Y926" s="126">
        <v>15219</v>
      </c>
      <c r="Z926" s="126"/>
      <c r="AA926" s="127" t="s">
        <v>660</v>
      </c>
      <c r="AB926" s="127" t="s">
        <v>1864</v>
      </c>
      <c r="AC926" s="131" t="s">
        <v>2347</v>
      </c>
      <c r="AE926" s="131"/>
      <c r="AF926" s="131"/>
      <c r="AG926" s="131"/>
      <c r="AH926" s="131"/>
      <c r="AI926" s="131"/>
      <c r="AJ926" s="127"/>
      <c r="AK926" s="127" t="s">
        <v>2348</v>
      </c>
      <c r="AL926" s="127" t="s">
        <v>1865</v>
      </c>
    </row>
    <row r="927" spans="1:38" ht="30" customHeight="1">
      <c r="A927" s="72" t="s">
        <v>614</v>
      </c>
      <c r="B927" s="72" t="s">
        <v>1860</v>
      </c>
      <c r="C927" s="71" t="s">
        <v>1861</v>
      </c>
      <c r="D927" s="72" t="s">
        <v>1866</v>
      </c>
      <c r="E927" s="69" t="s">
        <v>1867</v>
      </c>
      <c r="F927" s="69"/>
      <c r="G927" s="70" t="s">
        <v>2339</v>
      </c>
      <c r="H927" s="129" t="s">
        <v>36</v>
      </c>
      <c r="I927" s="65" t="s">
        <v>37</v>
      </c>
      <c r="J927" s="124" t="s">
        <v>2336</v>
      </c>
      <c r="K927" s="130">
        <v>2022</v>
      </c>
      <c r="L927" s="130" t="s">
        <v>41</v>
      </c>
      <c r="M927" s="100">
        <v>4</v>
      </c>
      <c r="N927" s="74">
        <f t="shared" si="30"/>
        <v>4</v>
      </c>
      <c r="O927" s="130">
        <v>2032</v>
      </c>
      <c r="P927" s="130" t="s">
        <v>48</v>
      </c>
      <c r="Q927" s="100"/>
      <c r="R927" s="74">
        <f t="shared" si="29"/>
        <v>0</v>
      </c>
      <c r="S927" s="126">
        <v>21183</v>
      </c>
      <c r="T927" s="126"/>
      <c r="U927" s="126">
        <v>38.155999999999999</v>
      </c>
      <c r="V927" s="126">
        <v>70.153000000000006</v>
      </c>
      <c r="W927" s="126">
        <v>146.78299999999999</v>
      </c>
      <c r="X927" s="126">
        <v>255.09199999999998</v>
      </c>
      <c r="Y927" s="126">
        <v>1267</v>
      </c>
      <c r="Z927" s="126"/>
      <c r="AA927" s="127" t="s">
        <v>660</v>
      </c>
      <c r="AB927" s="127" t="s">
        <v>1864</v>
      </c>
      <c r="AC927" s="131" t="s">
        <v>2347</v>
      </c>
      <c r="AE927" s="131"/>
      <c r="AF927" s="131"/>
      <c r="AG927" s="131"/>
      <c r="AH927" s="131"/>
      <c r="AI927" s="131"/>
      <c r="AJ927" s="127"/>
      <c r="AK927" s="127" t="s">
        <v>2348</v>
      </c>
      <c r="AL927" s="127" t="s">
        <v>1865</v>
      </c>
    </row>
    <row r="928" spans="1:38" ht="30" customHeight="1">
      <c r="A928" s="68" t="s">
        <v>614</v>
      </c>
      <c r="B928" s="68" t="s">
        <v>615</v>
      </c>
      <c r="C928" s="67" t="s">
        <v>2420</v>
      </c>
      <c r="D928" s="68" t="s">
        <v>2349</v>
      </c>
      <c r="E928" s="68" t="s">
        <v>616</v>
      </c>
      <c r="F928" s="68"/>
      <c r="G928" s="66" t="s">
        <v>183</v>
      </c>
      <c r="H928" s="65" t="s">
        <v>36</v>
      </c>
      <c r="I928" s="132" t="s">
        <v>37</v>
      </c>
      <c r="J928" s="65" t="s">
        <v>36</v>
      </c>
      <c r="K928" s="133" t="s">
        <v>2350</v>
      </c>
      <c r="L928" s="133" t="s">
        <v>632</v>
      </c>
      <c r="M928" s="100">
        <v>4</v>
      </c>
      <c r="N928" s="74">
        <f t="shared" si="30"/>
        <v>4</v>
      </c>
      <c r="O928" s="134" t="s">
        <v>2351</v>
      </c>
      <c r="P928" s="125" t="s">
        <v>48</v>
      </c>
      <c r="Q928" s="100"/>
      <c r="R928" s="74">
        <f t="shared" si="29"/>
        <v>0</v>
      </c>
      <c r="S928" s="126">
        <v>17.211162450000003</v>
      </c>
      <c r="T928" s="126"/>
      <c r="U928" s="126">
        <v>0.52</v>
      </c>
      <c r="V928" s="126">
        <v>0</v>
      </c>
      <c r="W928" s="126">
        <v>0</v>
      </c>
      <c r="X928" s="126">
        <v>0.52</v>
      </c>
      <c r="Y928" s="126"/>
      <c r="Z928" s="126"/>
      <c r="AA928" s="127" t="s">
        <v>632</v>
      </c>
      <c r="AB928" s="127" t="s">
        <v>655</v>
      </c>
      <c r="AC928" s="128" t="s">
        <v>655</v>
      </c>
      <c r="AE928" s="126"/>
      <c r="AF928" s="126"/>
      <c r="AG928" s="127"/>
      <c r="AH928" s="135"/>
      <c r="AI928" s="136" t="s">
        <v>656</v>
      </c>
      <c r="AJ928" s="127" t="s">
        <v>657</v>
      </c>
      <c r="AK928" s="127" t="s">
        <v>658</v>
      </c>
      <c r="AL928" s="127" t="s">
        <v>2390</v>
      </c>
    </row>
    <row r="929" spans="1:38" ht="30" customHeight="1">
      <c r="A929" s="72" t="s">
        <v>614</v>
      </c>
      <c r="B929" s="72" t="s">
        <v>615</v>
      </c>
      <c r="C929" s="71" t="s">
        <v>2420</v>
      </c>
      <c r="D929" s="72" t="s">
        <v>617</v>
      </c>
      <c r="E929" s="72" t="s">
        <v>616</v>
      </c>
      <c r="F929" s="72"/>
      <c r="G929" s="64" t="s">
        <v>183</v>
      </c>
      <c r="H929" s="65" t="s">
        <v>36</v>
      </c>
      <c r="I929" s="129" t="s">
        <v>37</v>
      </c>
      <c r="J929" s="65" t="s">
        <v>36</v>
      </c>
      <c r="K929" s="133" t="s">
        <v>2352</v>
      </c>
      <c r="L929" s="133" t="s">
        <v>38</v>
      </c>
      <c r="M929" s="100">
        <v>4</v>
      </c>
      <c r="N929" s="74">
        <f t="shared" si="30"/>
        <v>4</v>
      </c>
      <c r="O929" s="134" t="s">
        <v>2353</v>
      </c>
      <c r="P929" s="125" t="s">
        <v>48</v>
      </c>
      <c r="Q929" s="100"/>
      <c r="R929" s="74">
        <f t="shared" si="29"/>
        <v>0</v>
      </c>
      <c r="S929" s="126">
        <v>180.67597920000003</v>
      </c>
      <c r="T929" s="126"/>
      <c r="U929" s="126">
        <v>0.15</v>
      </c>
      <c r="V929" s="126">
        <v>0</v>
      </c>
      <c r="W929" s="126">
        <v>0</v>
      </c>
      <c r="X929" s="126">
        <v>0.15</v>
      </c>
      <c r="Y929" s="126"/>
      <c r="Z929" s="126"/>
      <c r="AA929" s="127" t="s">
        <v>660</v>
      </c>
      <c r="AB929" s="127" t="s">
        <v>655</v>
      </c>
      <c r="AC929" s="128" t="s">
        <v>655</v>
      </c>
      <c r="AE929" s="126"/>
      <c r="AF929" s="126"/>
      <c r="AG929" s="127"/>
      <c r="AH929" s="135"/>
      <c r="AI929" s="136" t="s">
        <v>656</v>
      </c>
      <c r="AJ929" s="127" t="s">
        <v>657</v>
      </c>
      <c r="AK929" s="127" t="s">
        <v>658</v>
      </c>
      <c r="AL929" s="127" t="s">
        <v>659</v>
      </c>
    </row>
    <row r="930" spans="1:38" ht="30" customHeight="1">
      <c r="A930" s="69" t="s">
        <v>614</v>
      </c>
      <c r="B930" s="69" t="s">
        <v>615</v>
      </c>
      <c r="C930" s="69" t="s">
        <v>2420</v>
      </c>
      <c r="D930" s="69" t="s">
        <v>2354</v>
      </c>
      <c r="E930" s="69" t="s">
        <v>616</v>
      </c>
      <c r="F930" s="69"/>
      <c r="G930" s="63" t="s">
        <v>35</v>
      </c>
      <c r="H930" s="65" t="s">
        <v>36</v>
      </c>
      <c r="I930" s="69" t="s">
        <v>37</v>
      </c>
      <c r="J930" s="65" t="s">
        <v>40</v>
      </c>
      <c r="K930" s="133" t="s">
        <v>2352</v>
      </c>
      <c r="L930" s="133" t="s">
        <v>632</v>
      </c>
      <c r="M930" s="100">
        <v>4</v>
      </c>
      <c r="N930" s="74">
        <f t="shared" si="30"/>
        <v>4</v>
      </c>
      <c r="O930" s="137" t="s">
        <v>2353</v>
      </c>
      <c r="P930" s="138" t="s">
        <v>48</v>
      </c>
      <c r="Q930" s="100"/>
      <c r="R930" s="74">
        <f t="shared" si="29"/>
        <v>0</v>
      </c>
      <c r="S930" s="126">
        <v>203.88893480999999</v>
      </c>
      <c r="T930" s="126"/>
      <c r="U930" s="126">
        <v>0.09</v>
      </c>
      <c r="V930" s="126">
        <v>0</v>
      </c>
      <c r="W930" s="126">
        <v>0</v>
      </c>
      <c r="X930" s="126">
        <v>0.09</v>
      </c>
      <c r="Y930" s="126"/>
      <c r="Z930" s="126"/>
      <c r="AA930" s="127" t="s">
        <v>632</v>
      </c>
      <c r="AB930" s="127" t="s">
        <v>655</v>
      </c>
      <c r="AC930" s="128" t="s">
        <v>655</v>
      </c>
      <c r="AE930" s="126"/>
      <c r="AF930" s="126"/>
      <c r="AG930" s="127"/>
      <c r="AH930" s="135"/>
      <c r="AI930" s="136" t="s">
        <v>656</v>
      </c>
      <c r="AJ930" s="127" t="s">
        <v>657</v>
      </c>
      <c r="AK930" s="127" t="s">
        <v>658</v>
      </c>
      <c r="AL930" s="127" t="s">
        <v>2390</v>
      </c>
    </row>
    <row r="931" spans="1:38" ht="30" customHeight="1">
      <c r="A931" s="69" t="s">
        <v>614</v>
      </c>
      <c r="B931" s="69" t="s">
        <v>615</v>
      </c>
      <c r="C931" s="69" t="s">
        <v>2420</v>
      </c>
      <c r="D931" s="69" t="s">
        <v>2355</v>
      </c>
      <c r="E931" s="69" t="s">
        <v>616</v>
      </c>
      <c r="F931" s="69"/>
      <c r="G931" s="63" t="s">
        <v>35</v>
      </c>
      <c r="H931" s="65" t="s">
        <v>36</v>
      </c>
      <c r="I931" s="69" t="s">
        <v>37</v>
      </c>
      <c r="J931" s="65" t="s">
        <v>40</v>
      </c>
      <c r="K931" s="133" t="s">
        <v>2352</v>
      </c>
      <c r="L931" s="133" t="s">
        <v>632</v>
      </c>
      <c r="M931" s="100">
        <v>4</v>
      </c>
      <c r="N931" s="74">
        <f t="shared" si="30"/>
        <v>4</v>
      </c>
      <c r="O931" s="137" t="s">
        <v>2353</v>
      </c>
      <c r="P931" s="138" t="s">
        <v>48</v>
      </c>
      <c r="Q931" s="100"/>
      <c r="R931" s="74">
        <f t="shared" si="29"/>
        <v>0</v>
      </c>
      <c r="S931" s="126">
        <v>229.32119176999998</v>
      </c>
      <c r="T931" s="126"/>
      <c r="U931" s="126">
        <v>0.1</v>
      </c>
      <c r="V931" s="126">
        <v>0</v>
      </c>
      <c r="W931" s="126">
        <v>0</v>
      </c>
      <c r="X931" s="126">
        <v>0.1</v>
      </c>
      <c r="Y931" s="126"/>
      <c r="Z931" s="126"/>
      <c r="AA931" s="127" t="s">
        <v>632</v>
      </c>
      <c r="AB931" s="127" t="s">
        <v>655</v>
      </c>
      <c r="AC931" s="128" t="s">
        <v>655</v>
      </c>
      <c r="AE931" s="126"/>
      <c r="AF931" s="126"/>
      <c r="AG931" s="127"/>
      <c r="AH931" s="135"/>
      <c r="AI931" s="136" t="s">
        <v>656</v>
      </c>
      <c r="AJ931" s="127" t="s">
        <v>657</v>
      </c>
      <c r="AK931" s="127" t="s">
        <v>658</v>
      </c>
      <c r="AL931" s="127" t="s">
        <v>2390</v>
      </c>
    </row>
    <row r="932" spans="1:38" ht="30" customHeight="1">
      <c r="A932" s="69" t="s">
        <v>614</v>
      </c>
      <c r="B932" s="69" t="s">
        <v>615</v>
      </c>
      <c r="C932" s="69" t="s">
        <v>616</v>
      </c>
      <c r="D932" s="69" t="s">
        <v>2356</v>
      </c>
      <c r="E932" s="69" t="s">
        <v>616</v>
      </c>
      <c r="F932" s="69"/>
      <c r="G932" s="63" t="s">
        <v>176</v>
      </c>
      <c r="H932" s="65" t="s">
        <v>36</v>
      </c>
      <c r="I932" s="69" t="s">
        <v>37</v>
      </c>
      <c r="J932" s="65" t="s">
        <v>36</v>
      </c>
      <c r="K932" s="133" t="s">
        <v>2357</v>
      </c>
      <c r="L932" s="133" t="s">
        <v>632</v>
      </c>
      <c r="M932" s="100">
        <v>4</v>
      </c>
      <c r="N932" s="74">
        <f t="shared" si="30"/>
        <v>4</v>
      </c>
      <c r="O932" s="138" t="s">
        <v>2358</v>
      </c>
      <c r="P932" s="139" t="s">
        <v>48</v>
      </c>
      <c r="Q932" s="100"/>
      <c r="R932" s="74">
        <f t="shared" si="29"/>
        <v>0</v>
      </c>
      <c r="S932" s="126">
        <v>-0.7</v>
      </c>
      <c r="T932" s="126"/>
      <c r="U932" s="126">
        <v>0.2</v>
      </c>
      <c r="V932" s="126">
        <v>0</v>
      </c>
      <c r="W932" s="126">
        <v>0</v>
      </c>
      <c r="X932" s="126">
        <v>0.2</v>
      </c>
      <c r="Y932" s="126"/>
      <c r="Z932" s="126"/>
      <c r="AA932" s="128" t="s">
        <v>632</v>
      </c>
      <c r="AB932" s="126" t="s">
        <v>655</v>
      </c>
      <c r="AC932" s="128" t="s">
        <v>655</v>
      </c>
      <c r="AE932" s="127"/>
      <c r="AF932" s="135"/>
      <c r="AG932" s="136"/>
      <c r="AH932" s="127"/>
      <c r="AI932" s="127" t="s">
        <v>656</v>
      </c>
      <c r="AJ932" s="127" t="s">
        <v>657</v>
      </c>
      <c r="AK932" s="127" t="s">
        <v>2378</v>
      </c>
      <c r="AL932" s="127" t="s">
        <v>2390</v>
      </c>
    </row>
    <row r="933" spans="1:38" ht="30" customHeight="1">
      <c r="A933" s="69" t="s">
        <v>614</v>
      </c>
      <c r="B933" s="69" t="s">
        <v>615</v>
      </c>
      <c r="C933" s="69" t="s">
        <v>618</v>
      </c>
      <c r="D933" s="69" t="s">
        <v>619</v>
      </c>
      <c r="E933" s="69" t="s">
        <v>1114</v>
      </c>
      <c r="F933" s="69"/>
      <c r="G933" s="63" t="s">
        <v>176</v>
      </c>
      <c r="H933" s="65" t="s">
        <v>36</v>
      </c>
      <c r="I933" s="69" t="s">
        <v>37</v>
      </c>
      <c r="J933" s="65" t="s">
        <v>36</v>
      </c>
      <c r="K933" s="133" t="s">
        <v>2353</v>
      </c>
      <c r="L933" s="133" t="s">
        <v>38</v>
      </c>
      <c r="M933" s="100">
        <v>4</v>
      </c>
      <c r="N933" s="74">
        <f t="shared" si="30"/>
        <v>4</v>
      </c>
      <c r="O933" s="137" t="s">
        <v>2359</v>
      </c>
      <c r="P933" s="138" t="s">
        <v>48</v>
      </c>
      <c r="Q933" s="100"/>
      <c r="R933" s="74">
        <f t="shared" si="29"/>
        <v>0</v>
      </c>
      <c r="S933" s="126">
        <v>87.194138089999996</v>
      </c>
      <c r="T933" s="126"/>
      <c r="U933" s="126">
        <v>43.44</v>
      </c>
      <c r="V933" s="126">
        <v>22.97</v>
      </c>
      <c r="W933" s="126">
        <v>2.81</v>
      </c>
      <c r="X933" s="126">
        <v>69.22</v>
      </c>
      <c r="Y933" s="126"/>
      <c r="Z933" s="126"/>
      <c r="AA933" s="127" t="s">
        <v>660</v>
      </c>
      <c r="AB933" s="127" t="s">
        <v>69</v>
      </c>
      <c r="AC933" s="128">
        <v>40544</v>
      </c>
      <c r="AE933" s="126"/>
      <c r="AF933" s="126"/>
      <c r="AG933" s="127" t="s">
        <v>661</v>
      </c>
      <c r="AH933" s="135"/>
      <c r="AI933" s="136" t="s">
        <v>656</v>
      </c>
      <c r="AJ933" s="127" t="s">
        <v>657</v>
      </c>
      <c r="AK933" s="127" t="s">
        <v>658</v>
      </c>
      <c r="AL933" s="127" t="s">
        <v>659</v>
      </c>
    </row>
    <row r="934" spans="1:38" ht="30" customHeight="1">
      <c r="A934" s="69" t="s">
        <v>614</v>
      </c>
      <c r="B934" s="69" t="s">
        <v>615</v>
      </c>
      <c r="C934" s="69" t="s">
        <v>618</v>
      </c>
      <c r="D934" s="69" t="s">
        <v>620</v>
      </c>
      <c r="E934" s="69" t="s">
        <v>1114</v>
      </c>
      <c r="F934" s="69"/>
      <c r="G934" s="63" t="s">
        <v>183</v>
      </c>
      <c r="H934" s="65" t="s">
        <v>36</v>
      </c>
      <c r="I934" s="69" t="s">
        <v>37</v>
      </c>
      <c r="J934" s="65" t="s">
        <v>36</v>
      </c>
      <c r="K934" s="133" t="s">
        <v>2351</v>
      </c>
      <c r="L934" s="133" t="s">
        <v>38</v>
      </c>
      <c r="M934" s="100">
        <v>4</v>
      </c>
      <c r="N934" s="74">
        <f t="shared" si="30"/>
        <v>4</v>
      </c>
      <c r="O934" s="137" t="s">
        <v>2359</v>
      </c>
      <c r="P934" s="138" t="s">
        <v>48</v>
      </c>
      <c r="Q934" s="100"/>
      <c r="R934" s="74">
        <f t="shared" si="29"/>
        <v>0</v>
      </c>
      <c r="S934" s="126">
        <v>60.267825999999999</v>
      </c>
      <c r="T934" s="126"/>
      <c r="U934" s="126">
        <v>24.83</v>
      </c>
      <c r="V934" s="126">
        <v>10.67</v>
      </c>
      <c r="W934" s="126">
        <v>0.86</v>
      </c>
      <c r="X934" s="126">
        <v>36.36</v>
      </c>
      <c r="Y934" s="126"/>
      <c r="Z934" s="126"/>
      <c r="AA934" s="127" t="s">
        <v>660</v>
      </c>
      <c r="AB934" s="127" t="s">
        <v>69</v>
      </c>
      <c r="AC934" s="128">
        <v>40544</v>
      </c>
      <c r="AE934" s="126"/>
      <c r="AF934" s="126"/>
      <c r="AG934" s="127" t="s">
        <v>661</v>
      </c>
      <c r="AH934" s="135"/>
      <c r="AI934" s="136" t="s">
        <v>656</v>
      </c>
      <c r="AJ934" s="127" t="s">
        <v>657</v>
      </c>
      <c r="AK934" s="127" t="s">
        <v>658</v>
      </c>
      <c r="AL934" s="127" t="s">
        <v>659</v>
      </c>
    </row>
    <row r="935" spans="1:38" ht="30" customHeight="1">
      <c r="A935" s="69" t="s">
        <v>614</v>
      </c>
      <c r="B935" s="69" t="s">
        <v>615</v>
      </c>
      <c r="C935" s="69" t="s">
        <v>618</v>
      </c>
      <c r="D935" s="69" t="s">
        <v>621</v>
      </c>
      <c r="E935" s="69" t="s">
        <v>1114</v>
      </c>
      <c r="F935" s="69"/>
      <c r="G935" s="63" t="s">
        <v>171</v>
      </c>
      <c r="H935" s="65" t="s">
        <v>36</v>
      </c>
      <c r="I935" s="69" t="s">
        <v>37</v>
      </c>
      <c r="J935" s="65" t="s">
        <v>36</v>
      </c>
      <c r="K935" s="133" t="s">
        <v>2359</v>
      </c>
      <c r="L935" s="133" t="s">
        <v>41</v>
      </c>
      <c r="M935" s="100">
        <v>4</v>
      </c>
      <c r="N935" s="74">
        <f t="shared" si="30"/>
        <v>4</v>
      </c>
      <c r="O935" s="137" t="s">
        <v>2360</v>
      </c>
      <c r="P935" s="138" t="s">
        <v>48</v>
      </c>
      <c r="Q935" s="100"/>
      <c r="R935" s="74">
        <f t="shared" si="29"/>
        <v>0</v>
      </c>
      <c r="S935" s="126">
        <v>149.68609104515616</v>
      </c>
      <c r="T935" s="126"/>
      <c r="U935" s="126">
        <v>11.922482016890109</v>
      </c>
      <c r="V935" s="126">
        <v>46.943924582095015</v>
      </c>
      <c r="W935" s="126">
        <v>86.40616686617102</v>
      </c>
      <c r="X935" s="126">
        <v>145.27257346515614</v>
      </c>
      <c r="Y935" s="126"/>
      <c r="Z935" s="126"/>
      <c r="AA935" s="127" t="s">
        <v>660</v>
      </c>
      <c r="AB935" s="127" t="s">
        <v>69</v>
      </c>
      <c r="AC935" s="128">
        <v>40544</v>
      </c>
      <c r="AE935" s="126"/>
      <c r="AF935" s="126"/>
      <c r="AG935" s="127" t="s">
        <v>661</v>
      </c>
      <c r="AH935" s="135"/>
      <c r="AI935" s="136" t="s">
        <v>656</v>
      </c>
      <c r="AJ935" s="127" t="s">
        <v>657</v>
      </c>
      <c r="AK935" s="127" t="s">
        <v>658</v>
      </c>
      <c r="AL935" s="127" t="s">
        <v>662</v>
      </c>
    </row>
    <row r="936" spans="1:38" ht="30" customHeight="1">
      <c r="A936" s="69" t="s">
        <v>614</v>
      </c>
      <c r="B936" s="69" t="s">
        <v>615</v>
      </c>
      <c r="C936" s="69" t="s">
        <v>618</v>
      </c>
      <c r="D936" s="69" t="s">
        <v>622</v>
      </c>
      <c r="E936" s="69" t="s">
        <v>1671</v>
      </c>
      <c r="F936" s="69"/>
      <c r="G936" s="63" t="s">
        <v>197</v>
      </c>
      <c r="H936" s="65" t="s">
        <v>36</v>
      </c>
      <c r="I936" s="69" t="s">
        <v>37</v>
      </c>
      <c r="J936" s="65" t="s">
        <v>36</v>
      </c>
      <c r="K936" s="133" t="s">
        <v>2361</v>
      </c>
      <c r="L936" s="133" t="s">
        <v>41</v>
      </c>
      <c r="M936" s="100">
        <v>4</v>
      </c>
      <c r="N936" s="74">
        <f t="shared" si="30"/>
        <v>4</v>
      </c>
      <c r="O936" s="137" t="s">
        <v>2362</v>
      </c>
      <c r="P936" s="138" t="s">
        <v>48</v>
      </c>
      <c r="Q936" s="100"/>
      <c r="R936" s="74">
        <f t="shared" si="29"/>
        <v>0</v>
      </c>
      <c r="S936" s="126">
        <v>236.16387095062896</v>
      </c>
      <c r="T936" s="126"/>
      <c r="U936" s="126">
        <v>96.762172890702345</v>
      </c>
      <c r="V936" s="126">
        <v>109.53212823488821</v>
      </c>
      <c r="W936" s="126">
        <v>21.975118735038407</v>
      </c>
      <c r="X936" s="126">
        <v>228.26941986062894</v>
      </c>
      <c r="Y936" s="126"/>
      <c r="Z936" s="126"/>
      <c r="AA936" s="127" t="s">
        <v>660</v>
      </c>
      <c r="AB936" s="127" t="s">
        <v>69</v>
      </c>
      <c r="AC936" s="128">
        <v>40544</v>
      </c>
      <c r="AE936" s="126"/>
      <c r="AF936" s="126"/>
      <c r="AG936" s="127" t="s">
        <v>663</v>
      </c>
      <c r="AH936" s="135" t="s">
        <v>664</v>
      </c>
      <c r="AI936" s="136" t="s">
        <v>656</v>
      </c>
      <c r="AJ936" s="127" t="s">
        <v>657</v>
      </c>
      <c r="AK936" s="127" t="s">
        <v>658</v>
      </c>
      <c r="AL936" s="127" t="s">
        <v>2415</v>
      </c>
    </row>
    <row r="937" spans="1:38" ht="30" customHeight="1">
      <c r="A937" s="69" t="s">
        <v>614</v>
      </c>
      <c r="B937" s="69" t="s">
        <v>615</v>
      </c>
      <c r="C937" s="69" t="s">
        <v>618</v>
      </c>
      <c r="D937" s="69" t="s">
        <v>623</v>
      </c>
      <c r="E937" s="69" t="s">
        <v>1671</v>
      </c>
      <c r="F937" s="69"/>
      <c r="G937" s="63" t="s">
        <v>208</v>
      </c>
      <c r="H937" s="65" t="s">
        <v>36</v>
      </c>
      <c r="I937" s="69" t="s">
        <v>37</v>
      </c>
      <c r="J937" s="65" t="s">
        <v>36</v>
      </c>
      <c r="K937" s="133" t="s">
        <v>2363</v>
      </c>
      <c r="L937" s="133" t="s">
        <v>41</v>
      </c>
      <c r="M937" s="100">
        <v>4</v>
      </c>
      <c r="N937" s="74">
        <f t="shared" si="30"/>
        <v>4</v>
      </c>
      <c r="O937" s="137" t="s">
        <v>2362</v>
      </c>
      <c r="P937" s="138" t="s">
        <v>48</v>
      </c>
      <c r="Q937" s="100"/>
      <c r="R937" s="74">
        <f t="shared" si="29"/>
        <v>0</v>
      </c>
      <c r="S937" s="126">
        <v>131.40069619245594</v>
      </c>
      <c r="T937" s="126"/>
      <c r="U937" s="126">
        <v>37.61876313403836</v>
      </c>
      <c r="V937" s="126">
        <v>52.033027412322127</v>
      </c>
      <c r="W937" s="126">
        <v>36.028207166095463</v>
      </c>
      <c r="X937" s="126">
        <v>125.67999771245596</v>
      </c>
      <c r="Y937" s="126"/>
      <c r="Z937" s="126"/>
      <c r="AA937" s="127" t="s">
        <v>660</v>
      </c>
      <c r="AB937" s="127" t="s">
        <v>69</v>
      </c>
      <c r="AC937" s="128">
        <v>40544</v>
      </c>
      <c r="AE937" s="126"/>
      <c r="AF937" s="126"/>
      <c r="AG937" s="127" t="s">
        <v>663</v>
      </c>
      <c r="AH937" s="135" t="s">
        <v>664</v>
      </c>
      <c r="AI937" s="136" t="s">
        <v>656</v>
      </c>
      <c r="AJ937" s="127" t="s">
        <v>657</v>
      </c>
      <c r="AK937" s="127" t="s">
        <v>658</v>
      </c>
      <c r="AL937" s="127" t="s">
        <v>2415</v>
      </c>
    </row>
    <row r="938" spans="1:38" ht="30" customHeight="1">
      <c r="A938" s="69" t="s">
        <v>614</v>
      </c>
      <c r="B938" s="69" t="s">
        <v>615</v>
      </c>
      <c r="C938" s="69" t="s">
        <v>618</v>
      </c>
      <c r="D938" s="69" t="s">
        <v>624</v>
      </c>
      <c r="E938" s="69" t="s">
        <v>1671</v>
      </c>
      <c r="F938" s="69"/>
      <c r="G938" s="63" t="s">
        <v>208</v>
      </c>
      <c r="H938" s="65" t="s">
        <v>36</v>
      </c>
      <c r="I938" s="69" t="s">
        <v>37</v>
      </c>
      <c r="J938" s="65" t="s">
        <v>36</v>
      </c>
      <c r="K938" s="133" t="s">
        <v>2359</v>
      </c>
      <c r="L938" s="133" t="s">
        <v>41</v>
      </c>
      <c r="M938" s="100">
        <v>4</v>
      </c>
      <c r="N938" s="74">
        <f t="shared" si="30"/>
        <v>4</v>
      </c>
      <c r="O938" s="137" t="s">
        <v>2362</v>
      </c>
      <c r="P938" s="138" t="s">
        <v>48</v>
      </c>
      <c r="Q938" s="100"/>
      <c r="R938" s="74">
        <f t="shared" si="29"/>
        <v>0</v>
      </c>
      <c r="S938" s="126">
        <v>143.28676832479391</v>
      </c>
      <c r="T938" s="126"/>
      <c r="U938" s="126">
        <v>55.983828601049204</v>
      </c>
      <c r="V938" s="126">
        <v>83.909216163744702</v>
      </c>
      <c r="W938" s="126">
        <v>0</v>
      </c>
      <c r="X938" s="126">
        <v>139.8930447647939</v>
      </c>
      <c r="Y938" s="126"/>
      <c r="Z938" s="126"/>
      <c r="AA938" s="127" t="s">
        <v>660</v>
      </c>
      <c r="AB938" s="127" t="s">
        <v>69</v>
      </c>
      <c r="AC938" s="128">
        <v>40544</v>
      </c>
      <c r="AE938" s="126"/>
      <c r="AF938" s="126"/>
      <c r="AG938" s="127" t="s">
        <v>663</v>
      </c>
      <c r="AH938" s="135" t="s">
        <v>664</v>
      </c>
      <c r="AI938" s="136" t="s">
        <v>656</v>
      </c>
      <c r="AJ938" s="127" t="s">
        <v>657</v>
      </c>
      <c r="AK938" s="127" t="s">
        <v>658</v>
      </c>
      <c r="AL938" s="127" t="s">
        <v>2415</v>
      </c>
    </row>
    <row r="939" spans="1:38" ht="30" customHeight="1">
      <c r="A939" s="69" t="s">
        <v>614</v>
      </c>
      <c r="B939" s="69" t="s">
        <v>615</v>
      </c>
      <c r="C939" s="69" t="s">
        <v>618</v>
      </c>
      <c r="D939" s="69" t="s">
        <v>625</v>
      </c>
      <c r="E939" s="69" t="s">
        <v>1671</v>
      </c>
      <c r="F939" s="69"/>
      <c r="G939" s="63" t="s">
        <v>183</v>
      </c>
      <c r="H939" s="65" t="s">
        <v>36</v>
      </c>
      <c r="I939" s="69" t="s">
        <v>37</v>
      </c>
      <c r="J939" s="65" t="s">
        <v>36</v>
      </c>
      <c r="K939" s="133" t="s">
        <v>2353</v>
      </c>
      <c r="L939" s="133" t="s">
        <v>38</v>
      </c>
      <c r="M939" s="100">
        <v>4</v>
      </c>
      <c r="N939" s="74">
        <f t="shared" si="30"/>
        <v>4</v>
      </c>
      <c r="O939" s="137" t="s">
        <v>2362</v>
      </c>
      <c r="P939" s="138" t="s">
        <v>48</v>
      </c>
      <c r="Q939" s="100"/>
      <c r="R939" s="74">
        <f t="shared" si="29"/>
        <v>0</v>
      </c>
      <c r="S939" s="126">
        <v>185.12756907999997</v>
      </c>
      <c r="T939" s="126"/>
      <c r="U939" s="126">
        <v>100.84</v>
      </c>
      <c r="V939" s="126">
        <v>49.07</v>
      </c>
      <c r="W939" s="126">
        <v>2.73</v>
      </c>
      <c r="X939" s="126">
        <v>152.63999999999999</v>
      </c>
      <c r="Y939" s="126"/>
      <c r="Z939" s="126"/>
      <c r="AA939" s="127" t="s">
        <v>660</v>
      </c>
      <c r="AB939" s="127" t="s">
        <v>69</v>
      </c>
      <c r="AC939" s="128">
        <v>40544</v>
      </c>
      <c r="AE939" s="126"/>
      <c r="AF939" s="126"/>
      <c r="AG939" s="127" t="s">
        <v>663</v>
      </c>
      <c r="AH939" s="135" t="s">
        <v>664</v>
      </c>
      <c r="AI939" s="136" t="s">
        <v>656</v>
      </c>
      <c r="AJ939" s="127" t="s">
        <v>657</v>
      </c>
      <c r="AK939" s="127" t="s">
        <v>658</v>
      </c>
      <c r="AL939" s="127" t="s">
        <v>2416</v>
      </c>
    </row>
    <row r="940" spans="1:38" ht="30" customHeight="1">
      <c r="A940" s="69" t="s">
        <v>614</v>
      </c>
      <c r="B940" s="69" t="s">
        <v>615</v>
      </c>
      <c r="C940" s="69" t="s">
        <v>618</v>
      </c>
      <c r="D940" s="69" t="s">
        <v>626</v>
      </c>
      <c r="E940" s="69" t="s">
        <v>1671</v>
      </c>
      <c r="F940" s="69"/>
      <c r="G940" s="63" t="s">
        <v>183</v>
      </c>
      <c r="H940" s="65" t="s">
        <v>36</v>
      </c>
      <c r="I940" s="69" t="s">
        <v>37</v>
      </c>
      <c r="J940" s="65" t="s">
        <v>36</v>
      </c>
      <c r="K940" s="133" t="s">
        <v>2363</v>
      </c>
      <c r="L940" s="133" t="s">
        <v>38</v>
      </c>
      <c r="M940" s="100">
        <v>4</v>
      </c>
      <c r="N940" s="74">
        <f t="shared" si="30"/>
        <v>4</v>
      </c>
      <c r="O940" s="137" t="s">
        <v>2359</v>
      </c>
      <c r="P940" s="138" t="s">
        <v>48</v>
      </c>
      <c r="Q940" s="100"/>
      <c r="R940" s="74">
        <f t="shared" si="29"/>
        <v>0</v>
      </c>
      <c r="S940" s="126">
        <v>123.35796871000001</v>
      </c>
      <c r="T940" s="126"/>
      <c r="U940" s="126">
        <v>64.98</v>
      </c>
      <c r="V940" s="126">
        <v>29.7</v>
      </c>
      <c r="W940" s="126">
        <v>0</v>
      </c>
      <c r="X940" s="126">
        <v>94.68</v>
      </c>
      <c r="Y940" s="126"/>
      <c r="Z940" s="126"/>
      <c r="AA940" s="127" t="s">
        <v>660</v>
      </c>
      <c r="AB940" s="127" t="s">
        <v>69</v>
      </c>
      <c r="AC940" s="128">
        <v>40544</v>
      </c>
      <c r="AE940" s="126"/>
      <c r="AF940" s="126"/>
      <c r="AG940" s="127" t="s">
        <v>663</v>
      </c>
      <c r="AH940" s="135" t="s">
        <v>664</v>
      </c>
      <c r="AI940" s="136" t="s">
        <v>656</v>
      </c>
      <c r="AJ940" s="127" t="s">
        <v>657</v>
      </c>
      <c r="AK940" s="127" t="s">
        <v>658</v>
      </c>
      <c r="AL940" s="127" t="s">
        <v>2416</v>
      </c>
    </row>
    <row r="941" spans="1:38" ht="30" customHeight="1">
      <c r="A941" s="69" t="s">
        <v>614</v>
      </c>
      <c r="B941" s="69" t="s">
        <v>615</v>
      </c>
      <c r="C941" s="69" t="s">
        <v>618</v>
      </c>
      <c r="D941" s="69" t="s">
        <v>627</v>
      </c>
      <c r="E941" s="69" t="s">
        <v>1671</v>
      </c>
      <c r="F941" s="69"/>
      <c r="G941" s="63" t="s">
        <v>185</v>
      </c>
      <c r="H941" s="65" t="s">
        <v>36</v>
      </c>
      <c r="I941" s="69" t="s">
        <v>37</v>
      </c>
      <c r="J941" s="65" t="s">
        <v>36</v>
      </c>
      <c r="K941" s="133" t="s">
        <v>2351</v>
      </c>
      <c r="L941" s="133" t="s">
        <v>38</v>
      </c>
      <c r="M941" s="100">
        <v>4</v>
      </c>
      <c r="N941" s="74">
        <f t="shared" si="30"/>
        <v>4</v>
      </c>
      <c r="O941" s="137" t="s">
        <v>2359</v>
      </c>
      <c r="P941" s="138" t="s">
        <v>48</v>
      </c>
      <c r="Q941" s="100"/>
      <c r="R941" s="74">
        <f t="shared" si="29"/>
        <v>0</v>
      </c>
      <c r="S941" s="126">
        <v>75.651422440000005</v>
      </c>
      <c r="T941" s="126"/>
      <c r="U941" s="126">
        <v>15.33</v>
      </c>
      <c r="V941" s="126">
        <v>0</v>
      </c>
      <c r="W941" s="126">
        <v>0</v>
      </c>
      <c r="X941" s="126">
        <v>15.33</v>
      </c>
      <c r="Y941" s="126"/>
      <c r="Z941" s="126"/>
      <c r="AA941" s="127" t="s">
        <v>660</v>
      </c>
      <c r="AB941" s="127" t="s">
        <v>69</v>
      </c>
      <c r="AC941" s="128">
        <v>40544</v>
      </c>
      <c r="AE941" s="126"/>
      <c r="AF941" s="126"/>
      <c r="AG941" s="127" t="s">
        <v>663</v>
      </c>
      <c r="AH941" s="135" t="s">
        <v>664</v>
      </c>
      <c r="AI941" s="136" t="s">
        <v>656</v>
      </c>
      <c r="AJ941" s="127" t="s">
        <v>657</v>
      </c>
      <c r="AK941" s="127" t="s">
        <v>658</v>
      </c>
      <c r="AL941" s="127" t="s">
        <v>2416</v>
      </c>
    </row>
    <row r="942" spans="1:38" ht="30" customHeight="1">
      <c r="A942" s="69" t="s">
        <v>614</v>
      </c>
      <c r="B942" s="69" t="s">
        <v>615</v>
      </c>
      <c r="C942" s="69" t="s">
        <v>618</v>
      </c>
      <c r="D942" s="69" t="s">
        <v>628</v>
      </c>
      <c r="E942" s="69" t="s">
        <v>1671</v>
      </c>
      <c r="F942" s="69"/>
      <c r="G942" s="63" t="s">
        <v>180</v>
      </c>
      <c r="H942" s="65" t="s">
        <v>36</v>
      </c>
      <c r="I942" s="69" t="s">
        <v>37</v>
      </c>
      <c r="J942" s="65" t="s">
        <v>36</v>
      </c>
      <c r="K942" s="133" t="s">
        <v>2353</v>
      </c>
      <c r="L942" s="133" t="s">
        <v>38</v>
      </c>
      <c r="M942" s="100">
        <v>4</v>
      </c>
      <c r="N942" s="74">
        <f t="shared" si="30"/>
        <v>4</v>
      </c>
      <c r="O942" s="137" t="s">
        <v>2359</v>
      </c>
      <c r="P942" s="138" t="s">
        <v>48</v>
      </c>
      <c r="Q942" s="100"/>
      <c r="R942" s="74">
        <f t="shared" si="29"/>
        <v>0</v>
      </c>
      <c r="S942" s="126">
        <v>99.968730480000005</v>
      </c>
      <c r="T942" s="126"/>
      <c r="U942" s="126">
        <v>44.96</v>
      </c>
      <c r="V942" s="126">
        <v>0</v>
      </c>
      <c r="W942" s="126">
        <v>0</v>
      </c>
      <c r="X942" s="126">
        <v>44.96</v>
      </c>
      <c r="Y942" s="126"/>
      <c r="Z942" s="126"/>
      <c r="AA942" s="127" t="s">
        <v>660</v>
      </c>
      <c r="AB942" s="127" t="s">
        <v>69</v>
      </c>
      <c r="AC942" s="128">
        <v>40544</v>
      </c>
      <c r="AE942" s="126"/>
      <c r="AF942" s="126"/>
      <c r="AG942" s="127" t="s">
        <v>663</v>
      </c>
      <c r="AH942" s="135" t="s">
        <v>664</v>
      </c>
      <c r="AI942" s="136" t="s">
        <v>656</v>
      </c>
      <c r="AJ942" s="127" t="s">
        <v>657</v>
      </c>
      <c r="AK942" s="127" t="s">
        <v>658</v>
      </c>
      <c r="AL942" s="127" t="s">
        <v>2416</v>
      </c>
    </row>
    <row r="943" spans="1:38" ht="30" customHeight="1">
      <c r="A943" s="69" t="s">
        <v>614</v>
      </c>
      <c r="B943" s="69" t="s">
        <v>615</v>
      </c>
      <c r="C943" s="69" t="s">
        <v>618</v>
      </c>
      <c r="D943" s="69" t="s">
        <v>629</v>
      </c>
      <c r="E943" s="69" t="s">
        <v>1671</v>
      </c>
      <c r="F943" s="69"/>
      <c r="G943" s="63" t="s">
        <v>171</v>
      </c>
      <c r="H943" s="65" t="s">
        <v>36</v>
      </c>
      <c r="I943" s="69" t="s">
        <v>37</v>
      </c>
      <c r="J943" s="65" t="s">
        <v>36</v>
      </c>
      <c r="K943" s="133" t="s">
        <v>2351</v>
      </c>
      <c r="L943" s="133" t="s">
        <v>38</v>
      </c>
      <c r="M943" s="100">
        <v>4</v>
      </c>
      <c r="N943" s="74">
        <f t="shared" si="30"/>
        <v>4</v>
      </c>
      <c r="O943" s="137" t="s">
        <v>2363</v>
      </c>
      <c r="P943" s="138" t="s">
        <v>48</v>
      </c>
      <c r="Q943" s="100"/>
      <c r="R943" s="74">
        <f t="shared" si="29"/>
        <v>0</v>
      </c>
      <c r="S943" s="126">
        <v>123.3337717</v>
      </c>
      <c r="T943" s="126"/>
      <c r="U943" s="126">
        <v>17.84</v>
      </c>
      <c r="V943" s="126">
        <v>0</v>
      </c>
      <c r="W943" s="126">
        <v>0</v>
      </c>
      <c r="X943" s="126">
        <v>17.84</v>
      </c>
      <c r="Y943" s="126"/>
      <c r="Z943" s="126"/>
      <c r="AA943" s="127" t="s">
        <v>660</v>
      </c>
      <c r="AB943" s="127" t="s">
        <v>69</v>
      </c>
      <c r="AC943" s="128">
        <v>40544</v>
      </c>
      <c r="AE943" s="126"/>
      <c r="AF943" s="126"/>
      <c r="AG943" s="127" t="s">
        <v>663</v>
      </c>
      <c r="AH943" s="135" t="s">
        <v>664</v>
      </c>
      <c r="AI943" s="136" t="s">
        <v>656</v>
      </c>
      <c r="AJ943" s="127" t="s">
        <v>657</v>
      </c>
      <c r="AK943" s="127" t="s">
        <v>658</v>
      </c>
      <c r="AL943" s="127" t="s">
        <v>2416</v>
      </c>
    </row>
    <row r="944" spans="1:38" ht="30" customHeight="1">
      <c r="A944" s="69" t="s">
        <v>614</v>
      </c>
      <c r="B944" s="69" t="s">
        <v>615</v>
      </c>
      <c r="C944" s="69" t="s">
        <v>618</v>
      </c>
      <c r="D944" s="69" t="s">
        <v>1672</v>
      </c>
      <c r="E944" s="69" t="s">
        <v>1673</v>
      </c>
      <c r="F944" s="69"/>
      <c r="G944" s="63" t="s">
        <v>2340</v>
      </c>
      <c r="H944" s="65" t="s">
        <v>36</v>
      </c>
      <c r="I944" s="69" t="s">
        <v>37</v>
      </c>
      <c r="J944" s="65" t="s">
        <v>36</v>
      </c>
      <c r="K944" s="133" t="s">
        <v>2341</v>
      </c>
      <c r="L944" s="133" t="s">
        <v>41</v>
      </c>
      <c r="M944" s="100">
        <v>4</v>
      </c>
      <c r="N944" s="74">
        <f t="shared" si="30"/>
        <v>4</v>
      </c>
      <c r="O944" s="137"/>
      <c r="P944" s="138" t="s">
        <v>43</v>
      </c>
      <c r="Q944" s="100"/>
      <c r="R944" s="74">
        <f t="shared" si="29"/>
        <v>0</v>
      </c>
      <c r="S944" s="126">
        <v>0</v>
      </c>
      <c r="T944" s="126"/>
      <c r="U944" s="126">
        <v>0</v>
      </c>
      <c r="V944" s="126">
        <v>0</v>
      </c>
      <c r="W944" s="126">
        <v>0</v>
      </c>
      <c r="X944" s="126">
        <v>0</v>
      </c>
      <c r="Y944" s="126">
        <v>6943.9989999999998</v>
      </c>
      <c r="Z944" s="126">
        <v>3014</v>
      </c>
      <c r="AA944" s="127" t="s">
        <v>660</v>
      </c>
      <c r="AB944" s="127" t="s">
        <v>69</v>
      </c>
      <c r="AC944" s="128">
        <v>40544</v>
      </c>
      <c r="AE944" s="126"/>
      <c r="AF944" s="126"/>
      <c r="AG944" s="127"/>
      <c r="AH944" s="135"/>
      <c r="AI944" s="136" t="s">
        <v>656</v>
      </c>
      <c r="AJ944" s="127"/>
      <c r="AK944" s="127"/>
      <c r="AL944" s="127"/>
    </row>
    <row r="945" spans="1:38" ht="30" customHeight="1">
      <c r="A945" s="69" t="s">
        <v>614</v>
      </c>
      <c r="B945" s="69" t="s">
        <v>615</v>
      </c>
      <c r="C945" s="69" t="s">
        <v>618</v>
      </c>
      <c r="D945" s="69" t="s">
        <v>665</v>
      </c>
      <c r="E945" s="69"/>
      <c r="F945" s="69"/>
      <c r="G945" s="63"/>
      <c r="H945" s="65"/>
      <c r="I945" s="69"/>
      <c r="J945" s="65"/>
      <c r="K945" s="133"/>
      <c r="L945" s="133"/>
      <c r="M945" s="100">
        <v>1</v>
      </c>
      <c r="N945" s="74">
        <f t="shared" si="30"/>
        <v>1</v>
      </c>
      <c r="O945" s="137"/>
      <c r="P945" s="138"/>
      <c r="Q945" s="100"/>
      <c r="R945" s="74">
        <f t="shared" si="29"/>
        <v>0</v>
      </c>
      <c r="S945" s="126"/>
      <c r="T945" s="126"/>
      <c r="U945" s="126"/>
      <c r="V945" s="126"/>
      <c r="W945" s="126"/>
      <c r="X945" s="126">
        <v>0</v>
      </c>
      <c r="Y945" s="126"/>
      <c r="Z945" s="126"/>
      <c r="AA945" s="127"/>
      <c r="AB945" s="127"/>
      <c r="AC945" s="128"/>
      <c r="AE945" s="126"/>
      <c r="AF945" s="126"/>
      <c r="AG945" s="127"/>
      <c r="AH945" s="135" t="s">
        <v>664</v>
      </c>
      <c r="AI945" s="136"/>
      <c r="AJ945" s="127"/>
      <c r="AK945" s="127"/>
      <c r="AL945" s="127" t="s">
        <v>2417</v>
      </c>
    </row>
    <row r="946" spans="1:38" ht="30" customHeight="1">
      <c r="A946" s="69" t="s">
        <v>614</v>
      </c>
      <c r="B946" s="69" t="s">
        <v>615</v>
      </c>
      <c r="C946" s="69" t="s">
        <v>618</v>
      </c>
      <c r="D946" s="69" t="s">
        <v>666</v>
      </c>
      <c r="E946" s="69" t="s">
        <v>1671</v>
      </c>
      <c r="F946" s="69"/>
      <c r="G946" s="63" t="s">
        <v>171</v>
      </c>
      <c r="H946" s="65" t="s">
        <v>36</v>
      </c>
      <c r="I946" s="69" t="s">
        <v>37</v>
      </c>
      <c r="J946" s="65" t="s">
        <v>36</v>
      </c>
      <c r="K946" s="133" t="s">
        <v>2359</v>
      </c>
      <c r="L946" s="133" t="s">
        <v>41</v>
      </c>
      <c r="M946" s="100">
        <v>4</v>
      </c>
      <c r="N946" s="74">
        <f t="shared" si="30"/>
        <v>4</v>
      </c>
      <c r="O946" s="137" t="s">
        <v>2360</v>
      </c>
      <c r="P946" s="138" t="s">
        <v>48</v>
      </c>
      <c r="Q946" s="100"/>
      <c r="R946" s="74">
        <f t="shared" si="29"/>
        <v>0</v>
      </c>
      <c r="S946" s="126">
        <v>212.63573361810273</v>
      </c>
      <c r="T946" s="126"/>
      <c r="U946" s="126">
        <v>4.8134244167568765</v>
      </c>
      <c r="V946" s="126">
        <v>154.85729679691096</v>
      </c>
      <c r="W946" s="126">
        <v>48.565012404434889</v>
      </c>
      <c r="X946" s="126">
        <v>208.23573361810273</v>
      </c>
      <c r="Y946" s="126"/>
      <c r="Z946" s="126"/>
      <c r="AA946" s="127" t="s">
        <v>660</v>
      </c>
      <c r="AB946" s="127" t="s">
        <v>69</v>
      </c>
      <c r="AC946" s="128">
        <v>40544</v>
      </c>
      <c r="AE946" s="126"/>
      <c r="AF946" s="126"/>
      <c r="AG946" s="127" t="s">
        <v>663</v>
      </c>
      <c r="AH946" s="135" t="s">
        <v>664</v>
      </c>
      <c r="AI946" s="136" t="s">
        <v>656</v>
      </c>
      <c r="AJ946" s="127" t="s">
        <v>657</v>
      </c>
      <c r="AK946" s="127" t="s">
        <v>658</v>
      </c>
      <c r="AL946" s="127" t="s">
        <v>2415</v>
      </c>
    </row>
    <row r="947" spans="1:38" ht="30" customHeight="1">
      <c r="A947" s="69" t="s">
        <v>614</v>
      </c>
      <c r="B947" s="69" t="s">
        <v>615</v>
      </c>
      <c r="C947" s="69" t="s">
        <v>618</v>
      </c>
      <c r="D947" s="69" t="s">
        <v>667</v>
      </c>
      <c r="E947" s="69"/>
      <c r="F947" s="69"/>
      <c r="G947" s="63"/>
      <c r="H947" s="65"/>
      <c r="I947" s="69"/>
      <c r="J947" s="65"/>
      <c r="K947" s="133"/>
      <c r="L947" s="133"/>
      <c r="M947" s="100">
        <v>1</v>
      </c>
      <c r="N947" s="74">
        <f t="shared" si="30"/>
        <v>1</v>
      </c>
      <c r="O947" s="137"/>
      <c r="P947" s="138"/>
      <c r="Q947" s="100"/>
      <c r="R947" s="74">
        <f t="shared" si="29"/>
        <v>0</v>
      </c>
      <c r="S947" s="126"/>
      <c r="T947" s="126"/>
      <c r="U947" s="126"/>
      <c r="V947" s="126"/>
      <c r="W947" s="126"/>
      <c r="X947" s="126">
        <v>0</v>
      </c>
      <c r="Y947" s="126"/>
      <c r="Z947" s="126"/>
      <c r="AA947" s="127"/>
      <c r="AB947" s="127"/>
      <c r="AC947" s="128"/>
      <c r="AE947" s="126"/>
      <c r="AF947" s="126"/>
      <c r="AG947" s="127"/>
      <c r="AH947" s="135" t="s">
        <v>664</v>
      </c>
      <c r="AI947" s="136"/>
      <c r="AJ947" s="127"/>
      <c r="AK947" s="127"/>
      <c r="AL947" s="127" t="s">
        <v>2417</v>
      </c>
    </row>
    <row r="948" spans="1:38" ht="30" customHeight="1">
      <c r="A948" s="69" t="s">
        <v>614</v>
      </c>
      <c r="B948" s="69" t="s">
        <v>615</v>
      </c>
      <c r="C948" s="69" t="s">
        <v>668</v>
      </c>
      <c r="D948" s="69" t="s">
        <v>669</v>
      </c>
      <c r="E948" s="69" t="s">
        <v>1114</v>
      </c>
      <c r="F948" s="69"/>
      <c r="G948" s="63" t="s">
        <v>197</v>
      </c>
      <c r="H948" s="65" t="s">
        <v>36</v>
      </c>
      <c r="I948" s="69" t="s">
        <v>37</v>
      </c>
      <c r="J948" s="65" t="s">
        <v>36</v>
      </c>
      <c r="K948" s="133" t="s">
        <v>2364</v>
      </c>
      <c r="L948" s="133" t="s">
        <v>38</v>
      </c>
      <c r="M948" s="100">
        <v>4</v>
      </c>
      <c r="N948" s="74">
        <f t="shared" si="30"/>
        <v>4</v>
      </c>
      <c r="O948" s="137" t="s">
        <v>2362</v>
      </c>
      <c r="P948" s="138" t="s">
        <v>48</v>
      </c>
      <c r="Q948" s="100">
        <f>IF(P948="",1,(VLOOKUP(P948,LOOKUP!$A$16:$B$21,2,FALSE)))</f>
        <v>4</v>
      </c>
      <c r="R948" s="74">
        <f t="shared" si="29"/>
        <v>4</v>
      </c>
      <c r="S948" s="126">
        <v>37.320561550000001</v>
      </c>
      <c r="T948" s="126"/>
      <c r="U948" s="126">
        <v>14.41</v>
      </c>
      <c r="V948" s="126">
        <v>21.82</v>
      </c>
      <c r="W948" s="126">
        <v>0</v>
      </c>
      <c r="X948" s="126">
        <v>36.230000000000004</v>
      </c>
      <c r="Y948" s="126"/>
      <c r="Z948" s="126"/>
      <c r="AA948" s="127" t="s">
        <v>660</v>
      </c>
      <c r="AB948" s="127" t="s">
        <v>655</v>
      </c>
      <c r="AC948" s="131">
        <v>2011</v>
      </c>
      <c r="AE948" s="126"/>
      <c r="AF948" s="126"/>
      <c r="AG948" s="127" t="s">
        <v>873</v>
      </c>
      <c r="AH948" s="135"/>
      <c r="AI948" s="136" t="s">
        <v>656</v>
      </c>
      <c r="AJ948" s="127" t="s">
        <v>657</v>
      </c>
      <c r="AK948" s="127" t="s">
        <v>658</v>
      </c>
      <c r="AL948" s="127" t="s">
        <v>659</v>
      </c>
    </row>
    <row r="949" spans="1:38" ht="30" customHeight="1">
      <c r="A949" s="69" t="s">
        <v>614</v>
      </c>
      <c r="B949" s="69" t="s">
        <v>615</v>
      </c>
      <c r="C949" s="69" t="s">
        <v>668</v>
      </c>
      <c r="D949" s="69" t="s">
        <v>670</v>
      </c>
      <c r="E949" s="69" t="s">
        <v>1114</v>
      </c>
      <c r="F949" s="69"/>
      <c r="G949" s="63" t="s">
        <v>180</v>
      </c>
      <c r="H949" s="65" t="s">
        <v>36</v>
      </c>
      <c r="I949" s="69" t="s">
        <v>37</v>
      </c>
      <c r="J949" s="65" t="s">
        <v>36</v>
      </c>
      <c r="K949" s="133" t="s">
        <v>2365</v>
      </c>
      <c r="L949" s="133" t="s">
        <v>41</v>
      </c>
      <c r="M949" s="100">
        <v>4</v>
      </c>
      <c r="N949" s="74">
        <f t="shared" si="30"/>
        <v>4</v>
      </c>
      <c r="O949" s="137" t="s">
        <v>2366</v>
      </c>
      <c r="P949" s="138" t="s">
        <v>48</v>
      </c>
      <c r="Q949" s="100">
        <f>IF(P949="",1,(VLOOKUP(P949,LOOKUP!$A$16:$B$21,2,FALSE)))</f>
        <v>4</v>
      </c>
      <c r="R949" s="74">
        <f t="shared" ref="R949:R1012" si="31">Q949</f>
        <v>4</v>
      </c>
      <c r="S949" s="126">
        <v>117.24315396305306</v>
      </c>
      <c r="T949" s="126"/>
      <c r="U949" s="126">
        <v>43.789820078598453</v>
      </c>
      <c r="V949" s="126">
        <v>31.044636001385463</v>
      </c>
      <c r="W949" s="126">
        <v>39.555213723069137</v>
      </c>
      <c r="X949" s="126">
        <v>114.38966980305304</v>
      </c>
      <c r="Y949" s="126"/>
      <c r="Z949" s="126"/>
      <c r="AA949" s="127" t="s">
        <v>660</v>
      </c>
      <c r="AB949" s="127" t="s">
        <v>655</v>
      </c>
      <c r="AC949" s="131">
        <v>2011</v>
      </c>
      <c r="AE949" s="126"/>
      <c r="AF949" s="126"/>
      <c r="AG949" s="127" t="s">
        <v>661</v>
      </c>
      <c r="AH949" s="135"/>
      <c r="AI949" s="136" t="s">
        <v>656</v>
      </c>
      <c r="AJ949" s="127" t="s">
        <v>657</v>
      </c>
      <c r="AK949" s="127" t="s">
        <v>658</v>
      </c>
      <c r="AL949" s="127" t="s">
        <v>662</v>
      </c>
    </row>
    <row r="950" spans="1:38" ht="30" customHeight="1">
      <c r="A950" s="69" t="s">
        <v>614</v>
      </c>
      <c r="B950" s="69" t="s">
        <v>615</v>
      </c>
      <c r="C950" s="69" t="s">
        <v>668</v>
      </c>
      <c r="D950" s="69" t="s">
        <v>671</v>
      </c>
      <c r="E950" s="69" t="s">
        <v>1114</v>
      </c>
      <c r="F950" s="69"/>
      <c r="G950" s="63" t="s">
        <v>197</v>
      </c>
      <c r="H950" s="65" t="s">
        <v>36</v>
      </c>
      <c r="I950" s="69" t="s">
        <v>37</v>
      </c>
      <c r="J950" s="65" t="s">
        <v>36</v>
      </c>
      <c r="K950" s="133" t="s">
        <v>2353</v>
      </c>
      <c r="L950" s="133" t="s">
        <v>38</v>
      </c>
      <c r="M950" s="100">
        <v>4</v>
      </c>
      <c r="N950" s="74">
        <f t="shared" si="30"/>
        <v>4</v>
      </c>
      <c r="O950" s="137" t="s">
        <v>2362</v>
      </c>
      <c r="P950" s="138" t="s">
        <v>48</v>
      </c>
      <c r="Q950" s="100">
        <f>IF(P950="",1,(VLOOKUP(P950,LOOKUP!$A$16:$B$21,2,FALSE)))</f>
        <v>4</v>
      </c>
      <c r="R950" s="74">
        <f t="shared" si="31"/>
        <v>4</v>
      </c>
      <c r="S950" s="126">
        <v>128.74004921</v>
      </c>
      <c r="T950" s="126"/>
      <c r="U950" s="126">
        <v>53.12</v>
      </c>
      <c r="V950" s="126">
        <v>49.06</v>
      </c>
      <c r="W950" s="126">
        <v>4.4800000000000004</v>
      </c>
      <c r="X950" s="126">
        <v>106.66000000000001</v>
      </c>
      <c r="Y950" s="126"/>
      <c r="Z950" s="126"/>
      <c r="AA950" s="127" t="s">
        <v>660</v>
      </c>
      <c r="AB950" s="127" t="s">
        <v>655</v>
      </c>
      <c r="AC950" s="131">
        <v>2011</v>
      </c>
      <c r="AE950" s="126"/>
      <c r="AF950" s="126"/>
      <c r="AG950" s="127" t="s">
        <v>661</v>
      </c>
      <c r="AH950" s="135"/>
      <c r="AI950" s="136" t="s">
        <v>656</v>
      </c>
      <c r="AJ950" s="127" t="s">
        <v>657</v>
      </c>
      <c r="AK950" s="127" t="s">
        <v>658</v>
      </c>
      <c r="AL950" s="127" t="s">
        <v>659</v>
      </c>
    </row>
    <row r="951" spans="1:38" ht="30" customHeight="1">
      <c r="A951" s="69" t="s">
        <v>614</v>
      </c>
      <c r="B951" s="69" t="s">
        <v>615</v>
      </c>
      <c r="C951" s="69" t="s">
        <v>668</v>
      </c>
      <c r="D951" s="69" t="s">
        <v>672</v>
      </c>
      <c r="E951" s="69" t="s">
        <v>1674</v>
      </c>
      <c r="F951" s="69"/>
      <c r="G951" s="63" t="s">
        <v>197</v>
      </c>
      <c r="H951" s="65" t="s">
        <v>36</v>
      </c>
      <c r="I951" s="69" t="s">
        <v>37</v>
      </c>
      <c r="J951" s="65" t="s">
        <v>36</v>
      </c>
      <c r="K951" s="133" t="s">
        <v>2365</v>
      </c>
      <c r="L951" s="133" t="s">
        <v>41</v>
      </c>
      <c r="M951" s="100">
        <v>4</v>
      </c>
      <c r="N951" s="74">
        <f t="shared" si="30"/>
        <v>4</v>
      </c>
      <c r="O951" s="137" t="s">
        <v>2360</v>
      </c>
      <c r="P951" s="138" t="s">
        <v>48</v>
      </c>
      <c r="Q951" s="100">
        <f>IF(P951="",1,(VLOOKUP(P951,LOOKUP!$A$16:$B$21,2,FALSE)))</f>
        <v>4</v>
      </c>
      <c r="R951" s="74">
        <f t="shared" si="31"/>
        <v>4</v>
      </c>
      <c r="S951" s="126">
        <v>194.13748922564881</v>
      </c>
      <c r="T951" s="126"/>
      <c r="U951" s="126">
        <v>62.500464734504675</v>
      </c>
      <c r="V951" s="126">
        <v>62.311019402780822</v>
      </c>
      <c r="W951" s="126">
        <v>64.826600268363308</v>
      </c>
      <c r="X951" s="126">
        <v>189.63808440564881</v>
      </c>
      <c r="Y951" s="126"/>
      <c r="Z951" s="126"/>
      <c r="AA951" s="127" t="s">
        <v>660</v>
      </c>
      <c r="AB951" s="127" t="s">
        <v>655</v>
      </c>
      <c r="AC951" s="131">
        <v>2011</v>
      </c>
      <c r="AE951" s="126"/>
      <c r="AF951" s="126"/>
      <c r="AG951" s="127" t="s">
        <v>661</v>
      </c>
      <c r="AH951" s="135"/>
      <c r="AI951" s="136" t="s">
        <v>656</v>
      </c>
      <c r="AJ951" s="127" t="s">
        <v>657</v>
      </c>
      <c r="AK951" s="127" t="s">
        <v>658</v>
      </c>
      <c r="AL951" s="127" t="s">
        <v>662</v>
      </c>
    </row>
    <row r="952" spans="1:38" ht="30" customHeight="1">
      <c r="A952" s="69" t="s">
        <v>614</v>
      </c>
      <c r="B952" s="69" t="s">
        <v>615</v>
      </c>
      <c r="C952" s="69" t="s">
        <v>673</v>
      </c>
      <c r="D952" s="69" t="s">
        <v>674</v>
      </c>
      <c r="E952" s="69" t="s">
        <v>1671</v>
      </c>
      <c r="F952" s="69"/>
      <c r="G952" s="63" t="s">
        <v>183</v>
      </c>
      <c r="H952" s="65" t="s">
        <v>36</v>
      </c>
      <c r="I952" s="69" t="s">
        <v>37</v>
      </c>
      <c r="J952" s="65" t="s">
        <v>36</v>
      </c>
      <c r="K952" s="133" t="s">
        <v>2365</v>
      </c>
      <c r="L952" s="133" t="s">
        <v>41</v>
      </c>
      <c r="M952" s="100">
        <v>4</v>
      </c>
      <c r="N952" s="74">
        <f t="shared" si="30"/>
        <v>4</v>
      </c>
      <c r="O952" s="137" t="s">
        <v>2362</v>
      </c>
      <c r="P952" s="138" t="s">
        <v>48</v>
      </c>
      <c r="Q952" s="100">
        <f>IF(P952="",1,(VLOOKUP(P952,LOOKUP!$A$16:$B$21,2,FALSE)))</f>
        <v>4</v>
      </c>
      <c r="R952" s="74">
        <f t="shared" si="31"/>
        <v>4</v>
      </c>
      <c r="S952" s="126">
        <v>169.72374966113978</v>
      </c>
      <c r="T952" s="126"/>
      <c r="U952" s="126">
        <v>29.497652194997265</v>
      </c>
      <c r="V952" s="126">
        <v>137.63861118614253</v>
      </c>
      <c r="W952" s="126">
        <v>0</v>
      </c>
      <c r="X952" s="126">
        <v>167.1362633811398</v>
      </c>
      <c r="Y952" s="126"/>
      <c r="Z952" s="126"/>
      <c r="AA952" s="127" t="s">
        <v>660</v>
      </c>
      <c r="AB952" s="127" t="s">
        <v>655</v>
      </c>
      <c r="AC952" s="131" t="s">
        <v>874</v>
      </c>
      <c r="AE952" s="126"/>
      <c r="AF952" s="126"/>
      <c r="AG952" s="127" t="s">
        <v>663</v>
      </c>
      <c r="AH952" s="135" t="s">
        <v>664</v>
      </c>
      <c r="AI952" s="136" t="s">
        <v>656</v>
      </c>
      <c r="AJ952" s="127" t="s">
        <v>657</v>
      </c>
      <c r="AK952" s="127" t="s">
        <v>658</v>
      </c>
      <c r="AL952" s="127" t="s">
        <v>2415</v>
      </c>
    </row>
    <row r="953" spans="1:38" ht="30" customHeight="1">
      <c r="A953" s="69" t="s">
        <v>614</v>
      </c>
      <c r="B953" s="69" t="s">
        <v>615</v>
      </c>
      <c r="C953" s="69" t="s">
        <v>673</v>
      </c>
      <c r="D953" s="69" t="s">
        <v>675</v>
      </c>
      <c r="E953" s="69" t="s">
        <v>1671</v>
      </c>
      <c r="F953" s="69"/>
      <c r="G953" s="63" t="s">
        <v>180</v>
      </c>
      <c r="H953" s="65" t="s">
        <v>36</v>
      </c>
      <c r="I953" s="69" t="s">
        <v>37</v>
      </c>
      <c r="J953" s="65" t="s">
        <v>36</v>
      </c>
      <c r="K953" s="133" t="s">
        <v>2365</v>
      </c>
      <c r="L953" s="133" t="s">
        <v>41</v>
      </c>
      <c r="M953" s="100">
        <v>4</v>
      </c>
      <c r="N953" s="74">
        <f t="shared" si="30"/>
        <v>4</v>
      </c>
      <c r="O953" s="137" t="s">
        <v>2362</v>
      </c>
      <c r="P953" s="138" t="s">
        <v>48</v>
      </c>
      <c r="Q953" s="100">
        <f>IF(P953="",1,(VLOOKUP(P953,LOOKUP!$A$16:$B$21,2,FALSE)))</f>
        <v>4</v>
      </c>
      <c r="R953" s="74">
        <f t="shared" si="31"/>
        <v>4</v>
      </c>
      <c r="S953" s="126">
        <v>140.87800922725239</v>
      </c>
      <c r="T953" s="126"/>
      <c r="U953" s="126">
        <v>56.329407789944575</v>
      </c>
      <c r="V953" s="126">
        <v>73.775359983292461</v>
      </c>
      <c r="W953" s="126">
        <v>8.7900474940153632</v>
      </c>
      <c r="X953" s="126">
        <v>138.8948152672524</v>
      </c>
      <c r="Y953" s="126"/>
      <c r="Z953" s="126"/>
      <c r="AA953" s="127" t="s">
        <v>660</v>
      </c>
      <c r="AB953" s="127" t="s">
        <v>655</v>
      </c>
      <c r="AC953" s="131" t="s">
        <v>874</v>
      </c>
      <c r="AE953" s="126"/>
      <c r="AF953" s="126"/>
      <c r="AG953" s="127" t="s">
        <v>663</v>
      </c>
      <c r="AH953" s="135" t="s">
        <v>664</v>
      </c>
      <c r="AI953" s="136" t="s">
        <v>656</v>
      </c>
      <c r="AJ953" s="127" t="s">
        <v>657</v>
      </c>
      <c r="AK953" s="127" t="s">
        <v>658</v>
      </c>
      <c r="AL953" s="127" t="s">
        <v>2415</v>
      </c>
    </row>
    <row r="954" spans="1:38" ht="30" customHeight="1">
      <c r="A954" s="69" t="s">
        <v>614</v>
      </c>
      <c r="B954" s="69" t="s">
        <v>615</v>
      </c>
      <c r="C954" s="69" t="s">
        <v>676</v>
      </c>
      <c r="D954" s="69" t="s">
        <v>677</v>
      </c>
      <c r="E954" s="69" t="s">
        <v>1675</v>
      </c>
      <c r="F954" s="69"/>
      <c r="G954" s="63" t="s">
        <v>176</v>
      </c>
      <c r="H954" s="65" t="s">
        <v>36</v>
      </c>
      <c r="I954" s="69" t="s">
        <v>37</v>
      </c>
      <c r="J954" s="65" t="s">
        <v>2342</v>
      </c>
      <c r="K954" s="133" t="s">
        <v>2359</v>
      </c>
      <c r="L954" s="133" t="s">
        <v>41</v>
      </c>
      <c r="M954" s="100">
        <v>4</v>
      </c>
      <c r="N954" s="74">
        <f t="shared" si="30"/>
        <v>4</v>
      </c>
      <c r="O954" s="137" t="s">
        <v>2362</v>
      </c>
      <c r="P954" s="138" t="s">
        <v>48</v>
      </c>
      <c r="Q954" s="100">
        <f>IF(P954="",1,(VLOOKUP(P954,LOOKUP!$A$16:$B$21,2,FALSE)))</f>
        <v>4</v>
      </c>
      <c r="R954" s="74">
        <f t="shared" si="31"/>
        <v>4</v>
      </c>
      <c r="S954" s="126">
        <v>113.62727223157492</v>
      </c>
      <c r="T954" s="126"/>
      <c r="U954" s="126">
        <v>14.563694389161833</v>
      </c>
      <c r="V954" s="126">
        <v>27.563201821230088</v>
      </c>
      <c r="W954" s="126">
        <v>68.946935031183003</v>
      </c>
      <c r="X954" s="126">
        <v>111.07383124157492</v>
      </c>
      <c r="Y954" s="126"/>
      <c r="Z954" s="126"/>
      <c r="AA954" s="127" t="s">
        <v>660</v>
      </c>
      <c r="AB954" s="127" t="s">
        <v>655</v>
      </c>
      <c r="AC954" s="131">
        <v>2011</v>
      </c>
      <c r="AE954" s="126"/>
      <c r="AF954" s="126"/>
      <c r="AG954" s="127" t="s">
        <v>661</v>
      </c>
      <c r="AH954" s="135"/>
      <c r="AI954" s="136" t="s">
        <v>656</v>
      </c>
      <c r="AJ954" s="127" t="s">
        <v>657</v>
      </c>
      <c r="AK954" s="127" t="s">
        <v>658</v>
      </c>
      <c r="AL954" s="127" t="s">
        <v>662</v>
      </c>
    </row>
    <row r="955" spans="1:38" ht="30" customHeight="1">
      <c r="A955" s="69" t="s">
        <v>614</v>
      </c>
      <c r="B955" s="69" t="s">
        <v>615</v>
      </c>
      <c r="C955" s="69" t="s">
        <v>676</v>
      </c>
      <c r="D955" s="69" t="s">
        <v>678</v>
      </c>
      <c r="E955" s="69" t="s">
        <v>1114</v>
      </c>
      <c r="F955" s="69"/>
      <c r="G955" s="63" t="s">
        <v>176</v>
      </c>
      <c r="H955" s="65" t="s">
        <v>36</v>
      </c>
      <c r="I955" s="69" t="s">
        <v>37</v>
      </c>
      <c r="J955" s="65" t="s">
        <v>36</v>
      </c>
      <c r="K955" s="133" t="s">
        <v>2341</v>
      </c>
      <c r="L955" s="133" t="s">
        <v>41</v>
      </c>
      <c r="M955" s="100">
        <v>4</v>
      </c>
      <c r="N955" s="74">
        <f t="shared" si="30"/>
        <v>4</v>
      </c>
      <c r="O955" s="137" t="s">
        <v>541</v>
      </c>
      <c r="P955" s="138" t="s">
        <v>43</v>
      </c>
      <c r="Q955" s="100">
        <f>IF(P955="",1,(VLOOKUP(P955,LOOKUP!$A$16:$B$21,2,FALSE)))</f>
        <v>1</v>
      </c>
      <c r="R955" s="74">
        <f t="shared" si="31"/>
        <v>1</v>
      </c>
      <c r="S955" s="126">
        <v>58.113350327447819</v>
      </c>
      <c r="T955" s="126"/>
      <c r="U955" s="126">
        <v>6.9538344343593685</v>
      </c>
      <c r="V955" s="126">
        <v>4.819376107889517</v>
      </c>
      <c r="W955" s="126">
        <v>46.082654225198937</v>
      </c>
      <c r="X955" s="126">
        <v>57.855864767447827</v>
      </c>
      <c r="Y955" s="126"/>
      <c r="Z955" s="126"/>
      <c r="AA955" s="127" t="s">
        <v>660</v>
      </c>
      <c r="AB955" s="127" t="s">
        <v>655</v>
      </c>
      <c r="AC955" s="131">
        <v>2011</v>
      </c>
      <c r="AE955" s="126"/>
      <c r="AF955" s="126"/>
      <c r="AG955" s="127"/>
      <c r="AH955" s="135"/>
      <c r="AI955" s="136" t="s">
        <v>656</v>
      </c>
      <c r="AJ955" s="127" t="s">
        <v>657</v>
      </c>
      <c r="AK955" s="127" t="s">
        <v>658</v>
      </c>
      <c r="AL955" s="127" t="s">
        <v>662</v>
      </c>
    </row>
    <row r="956" spans="1:38" ht="30" customHeight="1">
      <c r="A956" s="69" t="s">
        <v>614</v>
      </c>
      <c r="B956" s="69" t="s">
        <v>615</v>
      </c>
      <c r="C956" s="69" t="s">
        <v>676</v>
      </c>
      <c r="D956" s="69" t="s">
        <v>679</v>
      </c>
      <c r="E956" s="69" t="s">
        <v>1676</v>
      </c>
      <c r="F956" s="69"/>
      <c r="G956" s="63" t="s">
        <v>173</v>
      </c>
      <c r="H956" s="65" t="s">
        <v>36</v>
      </c>
      <c r="I956" s="69" t="s">
        <v>37</v>
      </c>
      <c r="J956" s="65" t="s">
        <v>36</v>
      </c>
      <c r="K956" s="133" t="s">
        <v>2365</v>
      </c>
      <c r="L956" s="133" t="s">
        <v>41</v>
      </c>
      <c r="M956" s="100">
        <v>4</v>
      </c>
      <c r="N956" s="74">
        <f t="shared" si="30"/>
        <v>4</v>
      </c>
      <c r="O956" s="137" t="s">
        <v>2360</v>
      </c>
      <c r="P956" s="138" t="s">
        <v>48</v>
      </c>
      <c r="Q956" s="100">
        <f>IF(P956="",1,(VLOOKUP(P956,LOOKUP!$A$16:$B$21,2,FALSE)))</f>
        <v>4</v>
      </c>
      <c r="R956" s="74">
        <f t="shared" si="31"/>
        <v>4</v>
      </c>
      <c r="S956" s="126">
        <v>342.50708726105387</v>
      </c>
      <c r="T956" s="126"/>
      <c r="U956" s="126">
        <v>73.904577968051726</v>
      </c>
      <c r="V956" s="126">
        <v>129.15677313576401</v>
      </c>
      <c r="W956" s="126">
        <v>136.24573615723813</v>
      </c>
      <c r="X956" s="126">
        <v>339.30708726105388</v>
      </c>
      <c r="Y956" s="126"/>
      <c r="Z956" s="126"/>
      <c r="AA956" s="127" t="s">
        <v>660</v>
      </c>
      <c r="AB956" s="127" t="s">
        <v>655</v>
      </c>
      <c r="AC956" s="131">
        <v>2011</v>
      </c>
      <c r="AE956" s="126"/>
      <c r="AF956" s="126"/>
      <c r="AG956" s="127" t="s">
        <v>661</v>
      </c>
      <c r="AH956" s="135"/>
      <c r="AI956" s="136" t="s">
        <v>656</v>
      </c>
      <c r="AJ956" s="127" t="s">
        <v>657</v>
      </c>
      <c r="AK956" s="127" t="s">
        <v>658</v>
      </c>
      <c r="AL956" s="127" t="s">
        <v>662</v>
      </c>
    </row>
    <row r="957" spans="1:38" ht="30" customHeight="1">
      <c r="A957" s="69" t="s">
        <v>614</v>
      </c>
      <c r="B957" s="69" t="s">
        <v>615</v>
      </c>
      <c r="C957" s="69" t="s">
        <v>676</v>
      </c>
      <c r="D957" s="69" t="s">
        <v>680</v>
      </c>
      <c r="E957" s="69" t="s">
        <v>1676</v>
      </c>
      <c r="F957" s="69"/>
      <c r="G957" s="63" t="s">
        <v>173</v>
      </c>
      <c r="H957" s="65" t="s">
        <v>36</v>
      </c>
      <c r="I957" s="69" t="s">
        <v>37</v>
      </c>
      <c r="J957" s="65" t="s">
        <v>36</v>
      </c>
      <c r="K957" s="133" t="s">
        <v>2359</v>
      </c>
      <c r="L957" s="133" t="s">
        <v>41</v>
      </c>
      <c r="M957" s="100">
        <v>4</v>
      </c>
      <c r="N957" s="74">
        <f t="shared" si="30"/>
        <v>4</v>
      </c>
      <c r="O957" s="137" t="s">
        <v>2362</v>
      </c>
      <c r="P957" s="138" t="s">
        <v>48</v>
      </c>
      <c r="Q957" s="100">
        <f>IF(P957="",1,(VLOOKUP(P957,LOOKUP!$A$16:$B$21,2,FALSE)))</f>
        <v>4</v>
      </c>
      <c r="R957" s="74">
        <f t="shared" si="31"/>
        <v>4</v>
      </c>
      <c r="S957" s="126">
        <v>49.692796522785081</v>
      </c>
      <c r="T957" s="126"/>
      <c r="U957" s="126">
        <v>9.0837958223924637</v>
      </c>
      <c r="V957" s="126">
        <v>12.750475500569028</v>
      </c>
      <c r="W957" s="126">
        <v>27.798525199823587</v>
      </c>
      <c r="X957" s="126">
        <v>49.632796522785078</v>
      </c>
      <c r="Y957" s="126"/>
      <c r="Z957" s="126"/>
      <c r="AA957" s="127" t="s">
        <v>660</v>
      </c>
      <c r="AB957" s="127" t="s">
        <v>655</v>
      </c>
      <c r="AC957" s="131">
        <v>2011</v>
      </c>
      <c r="AE957" s="126"/>
      <c r="AF957" s="126"/>
      <c r="AG957" s="127"/>
      <c r="AH957" s="135"/>
      <c r="AI957" s="136" t="s">
        <v>656</v>
      </c>
      <c r="AJ957" s="127" t="s">
        <v>657</v>
      </c>
      <c r="AK957" s="127" t="s">
        <v>658</v>
      </c>
      <c r="AL957" s="127" t="s">
        <v>662</v>
      </c>
    </row>
    <row r="958" spans="1:38" ht="30" customHeight="1">
      <c r="A958" s="69" t="s">
        <v>614</v>
      </c>
      <c r="B958" s="69" t="s">
        <v>615</v>
      </c>
      <c r="C958" s="69" t="s">
        <v>676</v>
      </c>
      <c r="D958" s="69" t="s">
        <v>681</v>
      </c>
      <c r="E958" s="69" t="s">
        <v>1677</v>
      </c>
      <c r="F958" s="69"/>
      <c r="G958" s="63" t="s">
        <v>185</v>
      </c>
      <c r="H958" s="65" t="s">
        <v>36</v>
      </c>
      <c r="I958" s="69" t="s">
        <v>37</v>
      </c>
      <c r="J958" s="65" t="s">
        <v>36</v>
      </c>
      <c r="K958" s="133" t="s">
        <v>2359</v>
      </c>
      <c r="L958" s="133" t="s">
        <v>41</v>
      </c>
      <c r="M958" s="100">
        <v>4</v>
      </c>
      <c r="N958" s="74">
        <f t="shared" si="30"/>
        <v>4</v>
      </c>
      <c r="O958" s="137" t="s">
        <v>2360</v>
      </c>
      <c r="P958" s="138" t="s">
        <v>48</v>
      </c>
      <c r="Q958" s="100">
        <f>IF(P958="",1,(VLOOKUP(P958,LOOKUP!$A$16:$B$21,2,FALSE)))</f>
        <v>4</v>
      </c>
      <c r="R958" s="74">
        <f t="shared" si="31"/>
        <v>4</v>
      </c>
      <c r="S958" s="126">
        <v>30</v>
      </c>
      <c r="T958" s="126"/>
      <c r="U958" s="126">
        <v>0</v>
      </c>
      <c r="V958" s="126">
        <v>8.3000000000000007</v>
      </c>
      <c r="W958" s="126">
        <v>21.7</v>
      </c>
      <c r="X958" s="126">
        <v>30</v>
      </c>
      <c r="Y958" s="126"/>
      <c r="Z958" s="126"/>
      <c r="AA958" s="127" t="s">
        <v>660</v>
      </c>
      <c r="AB958" s="127" t="s">
        <v>655</v>
      </c>
      <c r="AC958" s="131">
        <v>2011</v>
      </c>
      <c r="AE958" s="126"/>
      <c r="AF958" s="126"/>
      <c r="AG958" s="127"/>
      <c r="AH958" s="135"/>
      <c r="AI958" s="136" t="s">
        <v>656</v>
      </c>
      <c r="AJ958" s="127" t="s">
        <v>657</v>
      </c>
      <c r="AK958" s="127" t="s">
        <v>658</v>
      </c>
      <c r="AL958" s="127" t="s">
        <v>875</v>
      </c>
    </row>
    <row r="959" spans="1:38" ht="30" customHeight="1">
      <c r="A959" s="69" t="s">
        <v>614</v>
      </c>
      <c r="B959" s="69" t="s">
        <v>615</v>
      </c>
      <c r="C959" s="69" t="s">
        <v>682</v>
      </c>
      <c r="D959" s="69" t="s">
        <v>683</v>
      </c>
      <c r="E959" s="69" t="s">
        <v>1678</v>
      </c>
      <c r="F959" s="69"/>
      <c r="G959" s="63" t="s">
        <v>208</v>
      </c>
      <c r="H959" s="65" t="s">
        <v>36</v>
      </c>
      <c r="I959" s="69" t="s">
        <v>37</v>
      </c>
      <c r="J959" s="65" t="s">
        <v>36</v>
      </c>
      <c r="K959" s="133" t="s">
        <v>2362</v>
      </c>
      <c r="L959" s="133" t="s">
        <v>41</v>
      </c>
      <c r="M959" s="100">
        <v>4</v>
      </c>
      <c r="N959" s="74">
        <f t="shared" si="30"/>
        <v>4</v>
      </c>
      <c r="O959" s="137" t="s">
        <v>2360</v>
      </c>
      <c r="P959" s="138" t="s">
        <v>48</v>
      </c>
      <c r="Q959" s="100">
        <f>IF(P959="",1,(VLOOKUP(P959,LOOKUP!$A$16:$B$21,2,FALSE)))</f>
        <v>4</v>
      </c>
      <c r="R959" s="74">
        <f t="shared" si="31"/>
        <v>4</v>
      </c>
      <c r="S959" s="126">
        <v>79.299487047531755</v>
      </c>
      <c r="T959" s="126"/>
      <c r="U959" s="126">
        <v>5.9982673501124157</v>
      </c>
      <c r="V959" s="126">
        <v>3.381647850150916</v>
      </c>
      <c r="W959" s="126">
        <v>69.188661337268428</v>
      </c>
      <c r="X959" s="126">
        <v>78.568576537531754</v>
      </c>
      <c r="Y959" s="126"/>
      <c r="Z959" s="126"/>
      <c r="AA959" s="127" t="s">
        <v>660</v>
      </c>
      <c r="AB959" s="127" t="s">
        <v>655</v>
      </c>
      <c r="AC959" s="131" t="s">
        <v>874</v>
      </c>
      <c r="AE959" s="126"/>
      <c r="AF959" s="126"/>
      <c r="AG959" s="127" t="s">
        <v>661</v>
      </c>
      <c r="AH959" s="135"/>
      <c r="AI959" s="136" t="s">
        <v>656</v>
      </c>
      <c r="AJ959" s="127" t="s">
        <v>657</v>
      </c>
      <c r="AK959" s="127" t="s">
        <v>658</v>
      </c>
      <c r="AL959" s="127" t="s">
        <v>662</v>
      </c>
    </row>
    <row r="960" spans="1:38" ht="30" customHeight="1">
      <c r="A960" s="69" t="s">
        <v>614</v>
      </c>
      <c r="B960" s="69" t="s">
        <v>615</v>
      </c>
      <c r="C960" s="69" t="s">
        <v>684</v>
      </c>
      <c r="D960" s="69" t="s">
        <v>685</v>
      </c>
      <c r="E960" s="69" t="s">
        <v>1114</v>
      </c>
      <c r="F960" s="69"/>
      <c r="G960" s="63" t="s">
        <v>173</v>
      </c>
      <c r="H960" s="65" t="s">
        <v>36</v>
      </c>
      <c r="I960" s="69" t="s">
        <v>37</v>
      </c>
      <c r="J960" s="65" t="s">
        <v>36</v>
      </c>
      <c r="K960" s="133" t="s">
        <v>2341</v>
      </c>
      <c r="L960" s="133" t="s">
        <v>41</v>
      </c>
      <c r="M960" s="100">
        <v>4</v>
      </c>
      <c r="N960" s="74">
        <f t="shared" si="30"/>
        <v>4</v>
      </c>
      <c r="O960" s="137" t="s">
        <v>541</v>
      </c>
      <c r="P960" s="138" t="s">
        <v>43</v>
      </c>
      <c r="Q960" s="100">
        <f>IF(P960="",1,(VLOOKUP(P960,LOOKUP!$A$16:$B$21,2,FALSE)))</f>
        <v>1</v>
      </c>
      <c r="R960" s="74">
        <f t="shared" si="31"/>
        <v>1</v>
      </c>
      <c r="S960" s="126">
        <v>0</v>
      </c>
      <c r="T960" s="126"/>
      <c r="U960" s="126"/>
      <c r="V960" s="126"/>
      <c r="W960" s="126"/>
      <c r="X960" s="126">
        <v>0</v>
      </c>
      <c r="Y960" s="126"/>
      <c r="Z960" s="126"/>
      <c r="AA960" s="127"/>
      <c r="AB960" s="127"/>
      <c r="AC960" s="128"/>
      <c r="AE960" s="126"/>
      <c r="AF960" s="126"/>
      <c r="AG960" s="127"/>
      <c r="AH960" s="135"/>
      <c r="AI960" s="136" t="s">
        <v>656</v>
      </c>
      <c r="AJ960" s="127" t="s">
        <v>657</v>
      </c>
      <c r="AK960" s="127" t="s">
        <v>658</v>
      </c>
      <c r="AL960" s="127" t="s">
        <v>876</v>
      </c>
    </row>
    <row r="961" spans="1:38" ht="30" customHeight="1">
      <c r="A961" s="69" t="s">
        <v>614</v>
      </c>
      <c r="B961" s="69" t="s">
        <v>615</v>
      </c>
      <c r="C961" s="69" t="s">
        <v>684</v>
      </c>
      <c r="D961" s="69" t="s">
        <v>686</v>
      </c>
      <c r="E961" s="69" t="s">
        <v>1114</v>
      </c>
      <c r="F961" s="69"/>
      <c r="G961" s="63" t="s">
        <v>183</v>
      </c>
      <c r="H961" s="65" t="s">
        <v>36</v>
      </c>
      <c r="I961" s="69" t="s">
        <v>37</v>
      </c>
      <c r="J961" s="65" t="s">
        <v>36</v>
      </c>
      <c r="K961" s="133" t="s">
        <v>2341</v>
      </c>
      <c r="L961" s="133" t="s">
        <v>41</v>
      </c>
      <c r="M961" s="100">
        <v>4</v>
      </c>
      <c r="N961" s="74">
        <f t="shared" si="30"/>
        <v>4</v>
      </c>
      <c r="O961" s="137" t="s">
        <v>541</v>
      </c>
      <c r="P961" s="138" t="s">
        <v>43</v>
      </c>
      <c r="Q961" s="100">
        <f>IF(P961="",1,(VLOOKUP(P961,LOOKUP!$A$16:$B$21,2,FALSE)))</f>
        <v>1</v>
      </c>
      <c r="R961" s="74">
        <f t="shared" si="31"/>
        <v>1</v>
      </c>
      <c r="S961" s="126">
        <v>47.568494727617477</v>
      </c>
      <c r="T961" s="126"/>
      <c r="U961" s="126">
        <v>11.428797461325301</v>
      </c>
      <c r="V961" s="126">
        <v>1.3304844000593767</v>
      </c>
      <c r="W961" s="126">
        <v>33.072553696232802</v>
      </c>
      <c r="X961" s="126">
        <v>45.831835557617481</v>
      </c>
      <c r="Y961" s="126"/>
      <c r="Z961" s="126"/>
      <c r="AA961" s="127" t="s">
        <v>660</v>
      </c>
      <c r="AB961" s="127" t="s">
        <v>655</v>
      </c>
      <c r="AC961" s="131" t="s">
        <v>874</v>
      </c>
      <c r="AE961" s="126"/>
      <c r="AF961" s="126"/>
      <c r="AG961" s="127" t="s">
        <v>661</v>
      </c>
      <c r="AH961" s="135"/>
      <c r="AI961" s="136" t="s">
        <v>656</v>
      </c>
      <c r="AJ961" s="127" t="s">
        <v>657</v>
      </c>
      <c r="AK961" s="127" t="s">
        <v>658</v>
      </c>
      <c r="AL961" s="127" t="s">
        <v>662</v>
      </c>
    </row>
    <row r="962" spans="1:38" ht="30" customHeight="1">
      <c r="A962" s="69" t="s">
        <v>614</v>
      </c>
      <c r="B962" s="69" t="s">
        <v>615</v>
      </c>
      <c r="C962" s="69" t="s">
        <v>684</v>
      </c>
      <c r="D962" s="69" t="s">
        <v>687</v>
      </c>
      <c r="E962" s="69" t="s">
        <v>1114</v>
      </c>
      <c r="F962" s="69"/>
      <c r="G962" s="63" t="s">
        <v>183</v>
      </c>
      <c r="H962" s="65" t="s">
        <v>36</v>
      </c>
      <c r="I962" s="69" t="s">
        <v>37</v>
      </c>
      <c r="J962" s="65" t="s">
        <v>36</v>
      </c>
      <c r="K962" s="133" t="s">
        <v>2341</v>
      </c>
      <c r="L962" s="133" t="s">
        <v>41</v>
      </c>
      <c r="M962" s="100">
        <v>4</v>
      </c>
      <c r="N962" s="74">
        <f t="shared" ref="N962:N1025" si="32">M962</f>
        <v>4</v>
      </c>
      <c r="O962" s="137" t="s">
        <v>541</v>
      </c>
      <c r="P962" s="138" t="s">
        <v>43</v>
      </c>
      <c r="Q962" s="100">
        <f>IF(P962="",1,(VLOOKUP(P962,LOOKUP!$A$16:$B$21,2,FALSE)))</f>
        <v>1</v>
      </c>
      <c r="R962" s="74">
        <f t="shared" si="31"/>
        <v>1</v>
      </c>
      <c r="S962" s="126">
        <v>0</v>
      </c>
      <c r="T962" s="126"/>
      <c r="U962" s="126"/>
      <c r="V962" s="126"/>
      <c r="W962" s="126"/>
      <c r="X962" s="126">
        <v>0</v>
      </c>
      <c r="Y962" s="126"/>
      <c r="Z962" s="126"/>
      <c r="AA962" s="127"/>
      <c r="AB962" s="127"/>
      <c r="AC962" s="128"/>
      <c r="AE962" s="126"/>
      <c r="AF962" s="126"/>
      <c r="AG962" s="127"/>
      <c r="AH962" s="135"/>
      <c r="AI962" s="136" t="s">
        <v>656</v>
      </c>
      <c r="AJ962" s="127" t="s">
        <v>657</v>
      </c>
      <c r="AK962" s="127" t="s">
        <v>658</v>
      </c>
      <c r="AL962" s="127" t="s">
        <v>876</v>
      </c>
    </row>
    <row r="963" spans="1:38" ht="30" customHeight="1">
      <c r="A963" s="69" t="s">
        <v>614</v>
      </c>
      <c r="B963" s="69" t="s">
        <v>615</v>
      </c>
      <c r="C963" s="69" t="s">
        <v>684</v>
      </c>
      <c r="D963" s="69" t="s">
        <v>688</v>
      </c>
      <c r="E963" s="69" t="s">
        <v>1674</v>
      </c>
      <c r="F963" s="69"/>
      <c r="G963" s="63" t="s">
        <v>197</v>
      </c>
      <c r="H963" s="65" t="s">
        <v>36</v>
      </c>
      <c r="I963" s="69" t="s">
        <v>37</v>
      </c>
      <c r="J963" s="65" t="s">
        <v>36</v>
      </c>
      <c r="K963" s="133" t="s">
        <v>2341</v>
      </c>
      <c r="L963" s="133" t="s">
        <v>41</v>
      </c>
      <c r="M963" s="100">
        <v>4</v>
      </c>
      <c r="N963" s="74">
        <f t="shared" si="32"/>
        <v>4</v>
      </c>
      <c r="O963" s="137" t="s">
        <v>541</v>
      </c>
      <c r="P963" s="138" t="s">
        <v>43</v>
      </c>
      <c r="Q963" s="100">
        <f>IF(P963="",1,(VLOOKUP(P963,LOOKUP!$A$16:$B$21,2,FALSE)))</f>
        <v>1</v>
      </c>
      <c r="R963" s="74">
        <f t="shared" si="31"/>
        <v>1</v>
      </c>
      <c r="S963" s="126">
        <v>0</v>
      </c>
      <c r="T963" s="126"/>
      <c r="U963" s="126"/>
      <c r="V963" s="126"/>
      <c r="W963" s="126"/>
      <c r="X963" s="126">
        <v>0</v>
      </c>
      <c r="Y963" s="126"/>
      <c r="Z963" s="126"/>
      <c r="AA963" s="127"/>
      <c r="AB963" s="127"/>
      <c r="AC963" s="128"/>
      <c r="AE963" s="126"/>
      <c r="AF963" s="126"/>
      <c r="AG963" s="127"/>
      <c r="AH963" s="135"/>
      <c r="AI963" s="136" t="s">
        <v>656</v>
      </c>
      <c r="AJ963" s="127" t="s">
        <v>657</v>
      </c>
      <c r="AK963" s="127" t="s">
        <v>658</v>
      </c>
      <c r="AL963" s="127" t="s">
        <v>876</v>
      </c>
    </row>
    <row r="964" spans="1:38" ht="30" customHeight="1">
      <c r="A964" s="69" t="s">
        <v>614</v>
      </c>
      <c r="B964" s="69" t="s">
        <v>615</v>
      </c>
      <c r="C964" s="69" t="s">
        <v>684</v>
      </c>
      <c r="D964" s="69" t="s">
        <v>689</v>
      </c>
      <c r="E964" s="69" t="s">
        <v>1114</v>
      </c>
      <c r="F964" s="69"/>
      <c r="G964" s="63" t="s">
        <v>208</v>
      </c>
      <c r="H964" s="65" t="s">
        <v>36</v>
      </c>
      <c r="I964" s="69" t="s">
        <v>37</v>
      </c>
      <c r="J964" s="65" t="s">
        <v>36</v>
      </c>
      <c r="K964" s="133" t="s">
        <v>2341</v>
      </c>
      <c r="L964" s="133" t="s">
        <v>41</v>
      </c>
      <c r="M964" s="100">
        <v>4</v>
      </c>
      <c r="N964" s="74">
        <f t="shared" si="32"/>
        <v>4</v>
      </c>
      <c r="O964" s="137" t="s">
        <v>541</v>
      </c>
      <c r="P964" s="138" t="s">
        <v>43</v>
      </c>
      <c r="Q964" s="100">
        <f>IF(P964="",1,(VLOOKUP(P964,LOOKUP!$A$16:$B$21,2,FALSE)))</f>
        <v>1</v>
      </c>
      <c r="R964" s="74">
        <f t="shared" si="31"/>
        <v>1</v>
      </c>
      <c r="S964" s="126">
        <v>64.599577151450632</v>
      </c>
      <c r="T964" s="126"/>
      <c r="U964" s="126">
        <v>8.0964267112628487</v>
      </c>
      <c r="V964" s="126">
        <v>4.4349480001979229</v>
      </c>
      <c r="W964" s="126">
        <v>51.421777839989865</v>
      </c>
      <c r="X964" s="126">
        <v>63.953152551450636</v>
      </c>
      <c r="Y964" s="126"/>
      <c r="Z964" s="126"/>
      <c r="AA964" s="127" t="s">
        <v>660</v>
      </c>
      <c r="AB964" s="127" t="s">
        <v>655</v>
      </c>
      <c r="AC964" s="131" t="s">
        <v>874</v>
      </c>
      <c r="AE964" s="126"/>
      <c r="AF964" s="126"/>
      <c r="AG964" s="127" t="s">
        <v>661</v>
      </c>
      <c r="AH964" s="135"/>
      <c r="AI964" s="136" t="s">
        <v>656</v>
      </c>
      <c r="AJ964" s="127" t="s">
        <v>657</v>
      </c>
      <c r="AK964" s="127" t="s">
        <v>658</v>
      </c>
      <c r="AL964" s="127" t="s">
        <v>662</v>
      </c>
    </row>
    <row r="965" spans="1:38" ht="30" customHeight="1">
      <c r="A965" s="69" t="s">
        <v>614</v>
      </c>
      <c r="B965" s="69" t="s">
        <v>615</v>
      </c>
      <c r="C965" s="69" t="s">
        <v>684</v>
      </c>
      <c r="D965" s="69" t="s">
        <v>690</v>
      </c>
      <c r="E965" s="69" t="s">
        <v>1674</v>
      </c>
      <c r="F965" s="69"/>
      <c r="G965" s="63" t="s">
        <v>183</v>
      </c>
      <c r="H965" s="65" t="s">
        <v>36</v>
      </c>
      <c r="I965" s="69" t="s">
        <v>37</v>
      </c>
      <c r="J965" s="65" t="s">
        <v>2342</v>
      </c>
      <c r="K965" s="133" t="s">
        <v>2341</v>
      </c>
      <c r="L965" s="133" t="s">
        <v>41</v>
      </c>
      <c r="M965" s="100">
        <v>4</v>
      </c>
      <c r="N965" s="74">
        <f t="shared" si="32"/>
        <v>4</v>
      </c>
      <c r="O965" s="137" t="s">
        <v>541</v>
      </c>
      <c r="P965" s="138" t="s">
        <v>43</v>
      </c>
      <c r="Q965" s="100">
        <f>IF(P965="",1,(VLOOKUP(P965,LOOKUP!$A$16:$B$21,2,FALSE)))</f>
        <v>1</v>
      </c>
      <c r="R965" s="74">
        <f t="shared" si="31"/>
        <v>1</v>
      </c>
      <c r="S965" s="126">
        <v>0.25439926000000002</v>
      </c>
      <c r="T965" s="126"/>
      <c r="U965" s="126"/>
      <c r="V965" s="126"/>
      <c r="W965" s="126"/>
      <c r="X965" s="126">
        <v>0</v>
      </c>
      <c r="Y965" s="126"/>
      <c r="Z965" s="126"/>
      <c r="AA965" s="127"/>
      <c r="AB965" s="127"/>
      <c r="AC965" s="128"/>
      <c r="AE965" s="126"/>
      <c r="AF965" s="126"/>
      <c r="AG965" s="127"/>
      <c r="AH965" s="135"/>
      <c r="AI965" s="136" t="s">
        <v>656</v>
      </c>
      <c r="AJ965" s="127" t="s">
        <v>657</v>
      </c>
      <c r="AK965" s="127" t="s">
        <v>658</v>
      </c>
      <c r="AL965" s="127" t="s">
        <v>876</v>
      </c>
    </row>
    <row r="966" spans="1:38" ht="30" customHeight="1">
      <c r="A966" s="69" t="s">
        <v>614</v>
      </c>
      <c r="B966" s="69" t="s">
        <v>615</v>
      </c>
      <c r="C966" s="69" t="s">
        <v>684</v>
      </c>
      <c r="D966" s="69" t="s">
        <v>691</v>
      </c>
      <c r="E966" s="69" t="s">
        <v>1114</v>
      </c>
      <c r="F966" s="69"/>
      <c r="G966" s="63" t="s">
        <v>180</v>
      </c>
      <c r="H966" s="65" t="s">
        <v>36</v>
      </c>
      <c r="I966" s="69" t="s">
        <v>37</v>
      </c>
      <c r="J966" s="65" t="s">
        <v>2342</v>
      </c>
      <c r="K966" s="133" t="s">
        <v>2341</v>
      </c>
      <c r="L966" s="133" t="s">
        <v>41</v>
      </c>
      <c r="M966" s="100">
        <v>4</v>
      </c>
      <c r="N966" s="74">
        <f t="shared" si="32"/>
        <v>4</v>
      </c>
      <c r="O966" s="137" t="s">
        <v>541</v>
      </c>
      <c r="P966" s="138" t="s">
        <v>43</v>
      </c>
      <c r="Q966" s="100">
        <f>IF(P966="",1,(VLOOKUP(P966,LOOKUP!$A$16:$B$21,2,FALSE)))</f>
        <v>1</v>
      </c>
      <c r="R966" s="74">
        <f t="shared" si="31"/>
        <v>1</v>
      </c>
      <c r="S966" s="126">
        <v>-3.9250600000000002E-3</v>
      </c>
      <c r="T966" s="126"/>
      <c r="U966" s="126"/>
      <c r="V966" s="126"/>
      <c r="W966" s="126"/>
      <c r="X966" s="126">
        <v>0</v>
      </c>
      <c r="Y966" s="126"/>
      <c r="Z966" s="126"/>
      <c r="AA966" s="127"/>
      <c r="AB966" s="127"/>
      <c r="AC966" s="128"/>
      <c r="AE966" s="126"/>
      <c r="AF966" s="126"/>
      <c r="AG966" s="127"/>
      <c r="AH966" s="135"/>
      <c r="AI966" s="136" t="s">
        <v>656</v>
      </c>
      <c r="AJ966" s="127" t="s">
        <v>657</v>
      </c>
      <c r="AK966" s="127" t="s">
        <v>658</v>
      </c>
      <c r="AL966" s="127" t="s">
        <v>876</v>
      </c>
    </row>
    <row r="967" spans="1:38" ht="30" customHeight="1">
      <c r="A967" s="69" t="s">
        <v>614</v>
      </c>
      <c r="B967" s="69" t="s">
        <v>615</v>
      </c>
      <c r="C967" s="69" t="s">
        <v>684</v>
      </c>
      <c r="D967" s="69" t="s">
        <v>692</v>
      </c>
      <c r="E967" s="69" t="s">
        <v>1679</v>
      </c>
      <c r="F967" s="69"/>
      <c r="G967" s="63" t="s">
        <v>208</v>
      </c>
      <c r="H967" s="65" t="s">
        <v>36</v>
      </c>
      <c r="I967" s="69" t="s">
        <v>37</v>
      </c>
      <c r="J967" s="65" t="s">
        <v>36</v>
      </c>
      <c r="K967" s="133" t="s">
        <v>2341</v>
      </c>
      <c r="L967" s="133" t="s">
        <v>41</v>
      </c>
      <c r="M967" s="100">
        <v>4</v>
      </c>
      <c r="N967" s="74">
        <f t="shared" si="32"/>
        <v>4</v>
      </c>
      <c r="O967" s="137" t="s">
        <v>541</v>
      </c>
      <c r="P967" s="138" t="s">
        <v>43</v>
      </c>
      <c r="Q967" s="100">
        <f>IF(P967="",1,(VLOOKUP(P967,LOOKUP!$A$16:$B$21,2,FALSE)))</f>
        <v>1</v>
      </c>
      <c r="R967" s="74">
        <f t="shared" si="31"/>
        <v>1</v>
      </c>
      <c r="S967" s="126">
        <v>27.894814485568798</v>
      </c>
      <c r="T967" s="126"/>
      <c r="U967" s="126">
        <v>9.9724280224091171</v>
      </c>
      <c r="V967" s="126">
        <v>4.2021132301875319</v>
      </c>
      <c r="W967" s="126">
        <v>11.240273232972147</v>
      </c>
      <c r="X967" s="126">
        <v>25.414814485568797</v>
      </c>
      <c r="Y967" s="126"/>
      <c r="Z967" s="126"/>
      <c r="AA967" s="127" t="s">
        <v>660</v>
      </c>
      <c r="AB967" s="127" t="s">
        <v>655</v>
      </c>
      <c r="AC967" s="131" t="s">
        <v>874</v>
      </c>
      <c r="AE967" s="126"/>
      <c r="AF967" s="126"/>
      <c r="AG967" s="127" t="s">
        <v>663</v>
      </c>
      <c r="AH967" s="135" t="s">
        <v>664</v>
      </c>
      <c r="AI967" s="136" t="s">
        <v>656</v>
      </c>
      <c r="AJ967" s="127" t="s">
        <v>657</v>
      </c>
      <c r="AK967" s="127" t="s">
        <v>658</v>
      </c>
      <c r="AL967" s="127" t="s">
        <v>2415</v>
      </c>
    </row>
    <row r="968" spans="1:38" ht="30" customHeight="1">
      <c r="A968" s="69" t="s">
        <v>614</v>
      </c>
      <c r="B968" s="69" t="s">
        <v>615</v>
      </c>
      <c r="C968" s="69" t="s">
        <v>684</v>
      </c>
      <c r="D968" s="69" t="s">
        <v>693</v>
      </c>
      <c r="E968" s="69" t="s">
        <v>1674</v>
      </c>
      <c r="F968" s="69"/>
      <c r="G968" s="63" t="s">
        <v>208</v>
      </c>
      <c r="H968" s="65" t="s">
        <v>36</v>
      </c>
      <c r="I968" s="69" t="s">
        <v>37</v>
      </c>
      <c r="J968" s="65" t="s">
        <v>36</v>
      </c>
      <c r="K968" s="133" t="s">
        <v>2341</v>
      </c>
      <c r="L968" s="133" t="s">
        <v>41</v>
      </c>
      <c r="M968" s="100">
        <v>4</v>
      </c>
      <c r="N968" s="74">
        <f t="shared" si="32"/>
        <v>4</v>
      </c>
      <c r="O968" s="137" t="s">
        <v>541</v>
      </c>
      <c r="P968" s="138" t="s">
        <v>43</v>
      </c>
      <c r="Q968" s="100">
        <f>IF(P968="",1,(VLOOKUP(P968,LOOKUP!$A$16:$B$21,2,FALSE)))</f>
        <v>1</v>
      </c>
      <c r="R968" s="74">
        <f t="shared" si="31"/>
        <v>1</v>
      </c>
      <c r="S968" s="126">
        <v>17.942438796737765</v>
      </c>
      <c r="T968" s="126"/>
      <c r="U968" s="126">
        <v>5.8501619834429732</v>
      </c>
      <c r="V968" s="126">
        <v>8.7257601903894138</v>
      </c>
      <c r="W968" s="126">
        <v>3.0765166229053773</v>
      </c>
      <c r="X968" s="126">
        <v>17.652438796737766</v>
      </c>
      <c r="Y968" s="126"/>
      <c r="Z968" s="126"/>
      <c r="AA968" s="127" t="s">
        <v>660</v>
      </c>
      <c r="AB968" s="127" t="s">
        <v>655</v>
      </c>
      <c r="AC968" s="131" t="s">
        <v>874</v>
      </c>
      <c r="AE968" s="126"/>
      <c r="AF968" s="126"/>
      <c r="AG968" s="127"/>
      <c r="AH968" s="135"/>
      <c r="AI968" s="136" t="s">
        <v>656</v>
      </c>
      <c r="AJ968" s="127" t="s">
        <v>657</v>
      </c>
      <c r="AK968" s="127" t="s">
        <v>658</v>
      </c>
      <c r="AL968" s="127" t="s">
        <v>662</v>
      </c>
    </row>
    <row r="969" spans="1:38" ht="30" customHeight="1">
      <c r="A969" s="69" t="s">
        <v>614</v>
      </c>
      <c r="B969" s="69" t="s">
        <v>615</v>
      </c>
      <c r="C969" s="69" t="s">
        <v>684</v>
      </c>
      <c r="D969" s="69" t="s">
        <v>694</v>
      </c>
      <c r="E969" s="69" t="s">
        <v>1114</v>
      </c>
      <c r="F969" s="69"/>
      <c r="G969" s="63" t="s">
        <v>171</v>
      </c>
      <c r="H969" s="65" t="s">
        <v>36</v>
      </c>
      <c r="I969" s="69" t="s">
        <v>37</v>
      </c>
      <c r="J969" s="65" t="s">
        <v>36</v>
      </c>
      <c r="K969" s="133" t="s">
        <v>2341</v>
      </c>
      <c r="L969" s="133" t="s">
        <v>41</v>
      </c>
      <c r="M969" s="100">
        <v>4</v>
      </c>
      <c r="N969" s="74">
        <f t="shared" si="32"/>
        <v>4</v>
      </c>
      <c r="O969" s="137" t="s">
        <v>541</v>
      </c>
      <c r="P969" s="138" t="s">
        <v>43</v>
      </c>
      <c r="Q969" s="100">
        <f>IF(P969="",1,(VLOOKUP(P969,LOOKUP!$A$16:$B$21,2,FALSE)))</f>
        <v>1</v>
      </c>
      <c r="R969" s="74">
        <f t="shared" si="31"/>
        <v>1</v>
      </c>
      <c r="S969" s="126">
        <v>0</v>
      </c>
      <c r="T969" s="126"/>
      <c r="U969" s="126"/>
      <c r="V969" s="126"/>
      <c r="W969" s="126"/>
      <c r="X969" s="126">
        <v>0</v>
      </c>
      <c r="Y969" s="126"/>
      <c r="Z969" s="126"/>
      <c r="AA969" s="127"/>
      <c r="AB969" s="127"/>
      <c r="AC969" s="128"/>
      <c r="AE969" s="126"/>
      <c r="AF969" s="126"/>
      <c r="AG969" s="127"/>
      <c r="AH969" s="135"/>
      <c r="AI969" s="136" t="s">
        <v>656</v>
      </c>
      <c r="AJ969" s="127" t="s">
        <v>657</v>
      </c>
      <c r="AK969" s="127" t="s">
        <v>658</v>
      </c>
      <c r="AL969" s="127" t="s">
        <v>876</v>
      </c>
    </row>
    <row r="970" spans="1:38" ht="30" customHeight="1">
      <c r="A970" s="69" t="s">
        <v>614</v>
      </c>
      <c r="B970" s="69" t="s">
        <v>615</v>
      </c>
      <c r="C970" s="69" t="s">
        <v>684</v>
      </c>
      <c r="D970" s="69" t="s">
        <v>695</v>
      </c>
      <c r="E970" s="69" t="s">
        <v>1114</v>
      </c>
      <c r="F970" s="69"/>
      <c r="G970" s="63" t="s">
        <v>180</v>
      </c>
      <c r="H970" s="65" t="s">
        <v>36</v>
      </c>
      <c r="I970" s="69" t="s">
        <v>37</v>
      </c>
      <c r="J970" s="65" t="s">
        <v>36</v>
      </c>
      <c r="K970" s="133" t="s">
        <v>2341</v>
      </c>
      <c r="L970" s="133" t="s">
        <v>41</v>
      </c>
      <c r="M970" s="100">
        <v>4</v>
      </c>
      <c r="N970" s="74">
        <f t="shared" si="32"/>
        <v>4</v>
      </c>
      <c r="O970" s="137" t="s">
        <v>541</v>
      </c>
      <c r="P970" s="138" t="s">
        <v>43</v>
      </c>
      <c r="Q970" s="100">
        <f>IF(P970="",1,(VLOOKUP(P970,LOOKUP!$A$16:$B$21,2,FALSE)))</f>
        <v>1</v>
      </c>
      <c r="R970" s="74">
        <f t="shared" si="31"/>
        <v>1</v>
      </c>
      <c r="S970" s="126">
        <v>0</v>
      </c>
      <c r="T970" s="126"/>
      <c r="U970" s="126"/>
      <c r="V970" s="126"/>
      <c r="W970" s="126"/>
      <c r="X970" s="126">
        <v>0</v>
      </c>
      <c r="Y970" s="126"/>
      <c r="Z970" s="126"/>
      <c r="AA970" s="127"/>
      <c r="AB970" s="127"/>
      <c r="AC970" s="128"/>
      <c r="AE970" s="126"/>
      <c r="AF970" s="126"/>
      <c r="AG970" s="127"/>
      <c r="AH970" s="135"/>
      <c r="AI970" s="136" t="s">
        <v>656</v>
      </c>
      <c r="AJ970" s="127" t="s">
        <v>657</v>
      </c>
      <c r="AK970" s="127" t="s">
        <v>658</v>
      </c>
      <c r="AL970" s="127" t="s">
        <v>876</v>
      </c>
    </row>
    <row r="971" spans="1:38" ht="30" customHeight="1">
      <c r="A971" s="69" t="s">
        <v>614</v>
      </c>
      <c r="B971" s="69" t="s">
        <v>615</v>
      </c>
      <c r="C971" s="69" t="s">
        <v>684</v>
      </c>
      <c r="D971" s="69" t="s">
        <v>696</v>
      </c>
      <c r="E971" s="69" t="s">
        <v>1114</v>
      </c>
      <c r="F971" s="69"/>
      <c r="G971" s="63" t="s">
        <v>197</v>
      </c>
      <c r="H971" s="65" t="s">
        <v>36</v>
      </c>
      <c r="I971" s="69" t="s">
        <v>37</v>
      </c>
      <c r="J971" s="65" t="s">
        <v>36</v>
      </c>
      <c r="K971" s="133" t="s">
        <v>2341</v>
      </c>
      <c r="L971" s="133" t="s">
        <v>41</v>
      </c>
      <c r="M971" s="100">
        <v>4</v>
      </c>
      <c r="N971" s="74">
        <f t="shared" si="32"/>
        <v>4</v>
      </c>
      <c r="O971" s="137" t="s">
        <v>541</v>
      </c>
      <c r="P971" s="138" t="s">
        <v>43</v>
      </c>
      <c r="Q971" s="100">
        <f>IF(P971="",1,(VLOOKUP(P971,LOOKUP!$A$16:$B$21,2,FALSE)))</f>
        <v>1</v>
      </c>
      <c r="R971" s="74">
        <f t="shared" si="31"/>
        <v>1</v>
      </c>
      <c r="S971" s="126">
        <v>0</v>
      </c>
      <c r="T971" s="126"/>
      <c r="U971" s="126"/>
      <c r="V971" s="126"/>
      <c r="W971" s="126"/>
      <c r="X971" s="126">
        <v>0</v>
      </c>
      <c r="Y971" s="126"/>
      <c r="Z971" s="126"/>
      <c r="AA971" s="127"/>
      <c r="AB971" s="127"/>
      <c r="AC971" s="128"/>
      <c r="AE971" s="126"/>
      <c r="AF971" s="126"/>
      <c r="AG971" s="127"/>
      <c r="AH971" s="135"/>
      <c r="AI971" s="136" t="s">
        <v>656</v>
      </c>
      <c r="AJ971" s="127" t="s">
        <v>657</v>
      </c>
      <c r="AK971" s="127" t="s">
        <v>658</v>
      </c>
      <c r="AL971" s="127" t="s">
        <v>876</v>
      </c>
    </row>
    <row r="972" spans="1:38" ht="30" customHeight="1">
      <c r="A972" s="69" t="s">
        <v>614</v>
      </c>
      <c r="B972" s="69" t="s">
        <v>615</v>
      </c>
      <c r="C972" s="69" t="s">
        <v>684</v>
      </c>
      <c r="D972" s="69" t="s">
        <v>697</v>
      </c>
      <c r="E972" s="69" t="s">
        <v>1114</v>
      </c>
      <c r="F972" s="69"/>
      <c r="G972" s="63" t="s">
        <v>197</v>
      </c>
      <c r="H972" s="65" t="s">
        <v>36</v>
      </c>
      <c r="I972" s="69" t="s">
        <v>37</v>
      </c>
      <c r="J972" s="65" t="s">
        <v>36</v>
      </c>
      <c r="K972" s="133" t="s">
        <v>2341</v>
      </c>
      <c r="L972" s="133" t="s">
        <v>41</v>
      </c>
      <c r="M972" s="100">
        <v>4</v>
      </c>
      <c r="N972" s="74">
        <f t="shared" si="32"/>
        <v>4</v>
      </c>
      <c r="O972" s="137" t="s">
        <v>541</v>
      </c>
      <c r="P972" s="138" t="s">
        <v>43</v>
      </c>
      <c r="Q972" s="100">
        <f>IF(P972="",1,(VLOOKUP(P972,LOOKUP!$A$16:$B$21,2,FALSE)))</f>
        <v>1</v>
      </c>
      <c r="R972" s="74">
        <f t="shared" si="31"/>
        <v>1</v>
      </c>
      <c r="S972" s="126">
        <v>0</v>
      </c>
      <c r="T972" s="126"/>
      <c r="U972" s="126"/>
      <c r="V972" s="126"/>
      <c r="W972" s="126"/>
      <c r="X972" s="126">
        <v>0</v>
      </c>
      <c r="Y972" s="126"/>
      <c r="Z972" s="126"/>
      <c r="AA972" s="127"/>
      <c r="AB972" s="127"/>
      <c r="AC972" s="128"/>
      <c r="AE972" s="126"/>
      <c r="AF972" s="126"/>
      <c r="AG972" s="127"/>
      <c r="AH972" s="135"/>
      <c r="AI972" s="136" t="s">
        <v>656</v>
      </c>
      <c r="AJ972" s="127" t="s">
        <v>657</v>
      </c>
      <c r="AK972" s="127" t="s">
        <v>658</v>
      </c>
      <c r="AL972" s="127" t="s">
        <v>876</v>
      </c>
    </row>
    <row r="973" spans="1:38" ht="30" customHeight="1">
      <c r="A973" s="69" t="s">
        <v>614</v>
      </c>
      <c r="B973" s="69" t="s">
        <v>615</v>
      </c>
      <c r="C973" s="69" t="s">
        <v>684</v>
      </c>
      <c r="D973" s="69" t="s">
        <v>698</v>
      </c>
      <c r="E973" s="69" t="s">
        <v>1114</v>
      </c>
      <c r="F973" s="69"/>
      <c r="G973" s="63" t="s">
        <v>183</v>
      </c>
      <c r="H973" s="65" t="s">
        <v>36</v>
      </c>
      <c r="I973" s="69" t="s">
        <v>37</v>
      </c>
      <c r="J973" s="65" t="s">
        <v>36</v>
      </c>
      <c r="K973" s="133" t="s">
        <v>2341</v>
      </c>
      <c r="L973" s="133" t="s">
        <v>41</v>
      </c>
      <c r="M973" s="100">
        <v>4</v>
      </c>
      <c r="N973" s="74">
        <f t="shared" si="32"/>
        <v>4</v>
      </c>
      <c r="O973" s="137" t="s">
        <v>541</v>
      </c>
      <c r="P973" s="138" t="s">
        <v>43</v>
      </c>
      <c r="Q973" s="100">
        <f>IF(P973="",1,(VLOOKUP(P973,LOOKUP!$A$16:$B$21,2,FALSE)))</f>
        <v>1</v>
      </c>
      <c r="R973" s="74">
        <f t="shared" si="31"/>
        <v>1</v>
      </c>
      <c r="S973" s="126">
        <v>0</v>
      </c>
      <c r="T973" s="126"/>
      <c r="U973" s="126"/>
      <c r="V973" s="126"/>
      <c r="W973" s="126"/>
      <c r="X973" s="126">
        <v>0</v>
      </c>
      <c r="Y973" s="126"/>
      <c r="Z973" s="126"/>
      <c r="AA973" s="127"/>
      <c r="AB973" s="127"/>
      <c r="AC973" s="128"/>
      <c r="AE973" s="126"/>
      <c r="AF973" s="126"/>
      <c r="AG973" s="127"/>
      <c r="AH973" s="135"/>
      <c r="AI973" s="136" t="s">
        <v>656</v>
      </c>
      <c r="AJ973" s="127" t="s">
        <v>657</v>
      </c>
      <c r="AK973" s="127" t="s">
        <v>658</v>
      </c>
      <c r="AL973" s="127" t="s">
        <v>876</v>
      </c>
    </row>
    <row r="974" spans="1:38" ht="30" customHeight="1">
      <c r="A974" s="69" t="s">
        <v>614</v>
      </c>
      <c r="B974" s="69" t="s">
        <v>615</v>
      </c>
      <c r="C974" s="69" t="s">
        <v>684</v>
      </c>
      <c r="D974" s="69" t="s">
        <v>699</v>
      </c>
      <c r="E974" s="69" t="s">
        <v>1114</v>
      </c>
      <c r="F974" s="69"/>
      <c r="G974" s="63" t="s">
        <v>171</v>
      </c>
      <c r="H974" s="65" t="s">
        <v>36</v>
      </c>
      <c r="I974" s="69" t="s">
        <v>37</v>
      </c>
      <c r="J974" s="65" t="s">
        <v>36</v>
      </c>
      <c r="K974" s="133" t="s">
        <v>2341</v>
      </c>
      <c r="L974" s="133" t="s">
        <v>41</v>
      </c>
      <c r="M974" s="100">
        <v>4</v>
      </c>
      <c r="N974" s="74">
        <f t="shared" si="32"/>
        <v>4</v>
      </c>
      <c r="O974" s="137" t="s">
        <v>541</v>
      </c>
      <c r="P974" s="138" t="s">
        <v>43</v>
      </c>
      <c r="Q974" s="100">
        <f>IF(P974="",1,(VLOOKUP(P974,LOOKUP!$A$16:$B$21,2,FALSE)))</f>
        <v>1</v>
      </c>
      <c r="R974" s="74">
        <f t="shared" si="31"/>
        <v>1</v>
      </c>
      <c r="S974" s="126">
        <v>0</v>
      </c>
      <c r="T974" s="126"/>
      <c r="U974" s="126"/>
      <c r="V974" s="126"/>
      <c r="W974" s="126"/>
      <c r="X974" s="126">
        <v>0</v>
      </c>
      <c r="Y974" s="126"/>
      <c r="Z974" s="126"/>
      <c r="AA974" s="127"/>
      <c r="AB974" s="127"/>
      <c r="AC974" s="128"/>
      <c r="AE974" s="126"/>
      <c r="AF974" s="126"/>
      <c r="AG974" s="127"/>
      <c r="AH974" s="135"/>
      <c r="AI974" s="136" t="s">
        <v>656</v>
      </c>
      <c r="AJ974" s="127" t="s">
        <v>657</v>
      </c>
      <c r="AK974" s="127" t="s">
        <v>658</v>
      </c>
      <c r="AL974" s="127" t="s">
        <v>876</v>
      </c>
    </row>
    <row r="975" spans="1:38" ht="30" customHeight="1">
      <c r="A975" s="69" t="s">
        <v>614</v>
      </c>
      <c r="B975" s="69" t="s">
        <v>615</v>
      </c>
      <c r="C975" s="69" t="s">
        <v>684</v>
      </c>
      <c r="D975" s="69" t="s">
        <v>700</v>
      </c>
      <c r="E975" s="69" t="s">
        <v>1114</v>
      </c>
      <c r="F975" s="69"/>
      <c r="G975" s="63" t="s">
        <v>171</v>
      </c>
      <c r="H975" s="65" t="s">
        <v>36</v>
      </c>
      <c r="I975" s="69" t="s">
        <v>37</v>
      </c>
      <c r="J975" s="65" t="s">
        <v>36</v>
      </c>
      <c r="K975" s="133" t="s">
        <v>2341</v>
      </c>
      <c r="L975" s="133" t="s">
        <v>41</v>
      </c>
      <c r="M975" s="100">
        <v>4</v>
      </c>
      <c r="N975" s="74">
        <f t="shared" si="32"/>
        <v>4</v>
      </c>
      <c r="O975" s="137" t="s">
        <v>541</v>
      </c>
      <c r="P975" s="138" t="s">
        <v>43</v>
      </c>
      <c r="Q975" s="100">
        <f>IF(P975="",1,(VLOOKUP(P975,LOOKUP!$A$16:$B$21,2,FALSE)))</f>
        <v>1</v>
      </c>
      <c r="R975" s="74">
        <f t="shared" si="31"/>
        <v>1</v>
      </c>
      <c r="S975" s="126">
        <v>0</v>
      </c>
      <c r="T975" s="126"/>
      <c r="U975" s="126"/>
      <c r="V975" s="126"/>
      <c r="W975" s="126"/>
      <c r="X975" s="126">
        <v>0</v>
      </c>
      <c r="Y975" s="126"/>
      <c r="Z975" s="126"/>
      <c r="AA975" s="127"/>
      <c r="AB975" s="127"/>
      <c r="AC975" s="128"/>
      <c r="AE975" s="126"/>
      <c r="AF975" s="126"/>
      <c r="AG975" s="127"/>
      <c r="AH975" s="135"/>
      <c r="AI975" s="136" t="s">
        <v>656</v>
      </c>
      <c r="AJ975" s="127" t="s">
        <v>657</v>
      </c>
      <c r="AK975" s="127" t="s">
        <v>658</v>
      </c>
      <c r="AL975" s="127" t="s">
        <v>876</v>
      </c>
    </row>
    <row r="976" spans="1:38" ht="30" customHeight="1">
      <c r="A976" s="69" t="s">
        <v>614</v>
      </c>
      <c r="B976" s="69" t="s">
        <v>615</v>
      </c>
      <c r="C976" s="69" t="s">
        <v>684</v>
      </c>
      <c r="D976" s="69" t="s">
        <v>701</v>
      </c>
      <c r="E976" s="69" t="s">
        <v>1114</v>
      </c>
      <c r="F976" s="69"/>
      <c r="G976" s="63" t="s">
        <v>171</v>
      </c>
      <c r="H976" s="65" t="s">
        <v>36</v>
      </c>
      <c r="I976" s="69" t="s">
        <v>37</v>
      </c>
      <c r="J976" s="65" t="s">
        <v>36</v>
      </c>
      <c r="K976" s="133" t="s">
        <v>2341</v>
      </c>
      <c r="L976" s="133" t="s">
        <v>41</v>
      </c>
      <c r="M976" s="100">
        <v>4</v>
      </c>
      <c r="N976" s="74">
        <f t="shared" si="32"/>
        <v>4</v>
      </c>
      <c r="O976" s="137" t="s">
        <v>541</v>
      </c>
      <c r="P976" s="138" t="s">
        <v>43</v>
      </c>
      <c r="Q976" s="100">
        <f>IF(P976="",1,(VLOOKUP(P976,LOOKUP!$A$16:$B$21,2,FALSE)))</f>
        <v>1</v>
      </c>
      <c r="R976" s="74">
        <f t="shared" si="31"/>
        <v>1</v>
      </c>
      <c r="S976" s="126">
        <v>0</v>
      </c>
      <c r="T976" s="126"/>
      <c r="U976" s="126"/>
      <c r="V976" s="126"/>
      <c r="W976" s="126"/>
      <c r="X976" s="126">
        <v>0</v>
      </c>
      <c r="Y976" s="126"/>
      <c r="Z976" s="126"/>
      <c r="AA976" s="127"/>
      <c r="AB976" s="127"/>
      <c r="AC976" s="128"/>
      <c r="AE976" s="126"/>
      <c r="AF976" s="126"/>
      <c r="AG976" s="127"/>
      <c r="AH976" s="135"/>
      <c r="AI976" s="136" t="s">
        <v>656</v>
      </c>
      <c r="AJ976" s="127" t="s">
        <v>657</v>
      </c>
      <c r="AK976" s="127" t="s">
        <v>658</v>
      </c>
      <c r="AL976" s="127" t="s">
        <v>876</v>
      </c>
    </row>
    <row r="977" spans="1:38" ht="30" customHeight="1">
      <c r="A977" s="69" t="s">
        <v>614</v>
      </c>
      <c r="B977" s="69" t="s">
        <v>615</v>
      </c>
      <c r="C977" s="69" t="s">
        <v>684</v>
      </c>
      <c r="D977" s="69" t="s">
        <v>702</v>
      </c>
      <c r="E977" s="69" t="s">
        <v>1114</v>
      </c>
      <c r="F977" s="69"/>
      <c r="G977" s="63" t="s">
        <v>171</v>
      </c>
      <c r="H977" s="65" t="s">
        <v>36</v>
      </c>
      <c r="I977" s="69" t="s">
        <v>37</v>
      </c>
      <c r="J977" s="65" t="s">
        <v>36</v>
      </c>
      <c r="K977" s="133" t="s">
        <v>2341</v>
      </c>
      <c r="L977" s="133" t="s">
        <v>41</v>
      </c>
      <c r="M977" s="100">
        <v>4</v>
      </c>
      <c r="N977" s="74">
        <f t="shared" si="32"/>
        <v>4</v>
      </c>
      <c r="O977" s="137" t="s">
        <v>541</v>
      </c>
      <c r="P977" s="138" t="s">
        <v>43</v>
      </c>
      <c r="Q977" s="100">
        <f>IF(P977="",1,(VLOOKUP(P977,LOOKUP!$A$16:$B$21,2,FALSE)))</f>
        <v>1</v>
      </c>
      <c r="R977" s="74">
        <f t="shared" si="31"/>
        <v>1</v>
      </c>
      <c r="S977" s="126">
        <v>0</v>
      </c>
      <c r="T977" s="126"/>
      <c r="U977" s="126"/>
      <c r="V977" s="126"/>
      <c r="W977" s="126"/>
      <c r="X977" s="126">
        <v>0</v>
      </c>
      <c r="Y977" s="126"/>
      <c r="Z977" s="126"/>
      <c r="AA977" s="127"/>
      <c r="AB977" s="127"/>
      <c r="AC977" s="128"/>
      <c r="AE977" s="126"/>
      <c r="AF977" s="126"/>
      <c r="AG977" s="127"/>
      <c r="AH977" s="135"/>
      <c r="AI977" s="136" t="s">
        <v>656</v>
      </c>
      <c r="AJ977" s="127" t="s">
        <v>657</v>
      </c>
      <c r="AK977" s="127" t="s">
        <v>658</v>
      </c>
      <c r="AL977" s="127" t="s">
        <v>876</v>
      </c>
    </row>
    <row r="978" spans="1:38" ht="30" customHeight="1">
      <c r="A978" s="69" t="s">
        <v>614</v>
      </c>
      <c r="B978" s="69" t="s">
        <v>615</v>
      </c>
      <c r="C978" s="69" t="s">
        <v>684</v>
      </c>
      <c r="D978" s="69" t="s">
        <v>703</v>
      </c>
      <c r="E978" s="69" t="s">
        <v>1114</v>
      </c>
      <c r="F978" s="69"/>
      <c r="G978" s="63" t="s">
        <v>180</v>
      </c>
      <c r="H978" s="65" t="s">
        <v>36</v>
      </c>
      <c r="I978" s="69" t="s">
        <v>37</v>
      </c>
      <c r="J978" s="65" t="s">
        <v>36</v>
      </c>
      <c r="K978" s="133" t="s">
        <v>2341</v>
      </c>
      <c r="L978" s="133" t="s">
        <v>41</v>
      </c>
      <c r="M978" s="100">
        <v>4</v>
      </c>
      <c r="N978" s="74">
        <f t="shared" si="32"/>
        <v>4</v>
      </c>
      <c r="O978" s="137" t="s">
        <v>541</v>
      </c>
      <c r="P978" s="138" t="s">
        <v>43</v>
      </c>
      <c r="Q978" s="100">
        <f>IF(P978="",1,(VLOOKUP(P978,LOOKUP!$A$16:$B$21,2,FALSE)))</f>
        <v>1</v>
      </c>
      <c r="R978" s="74">
        <f t="shared" si="31"/>
        <v>1</v>
      </c>
      <c r="S978" s="126">
        <v>0</v>
      </c>
      <c r="T978" s="126"/>
      <c r="U978" s="126"/>
      <c r="V978" s="126"/>
      <c r="W978" s="126"/>
      <c r="X978" s="126">
        <v>0</v>
      </c>
      <c r="Y978" s="126"/>
      <c r="Z978" s="126"/>
      <c r="AA978" s="127"/>
      <c r="AB978" s="127"/>
      <c r="AC978" s="128"/>
      <c r="AE978" s="126"/>
      <c r="AF978" s="126"/>
      <c r="AG978" s="127"/>
      <c r="AH978" s="135"/>
      <c r="AI978" s="136" t="s">
        <v>656</v>
      </c>
      <c r="AJ978" s="127" t="s">
        <v>657</v>
      </c>
      <c r="AK978" s="127" t="s">
        <v>658</v>
      </c>
      <c r="AL978" s="127" t="s">
        <v>876</v>
      </c>
    </row>
    <row r="979" spans="1:38" ht="30" customHeight="1">
      <c r="A979" s="69" t="s">
        <v>614</v>
      </c>
      <c r="B979" s="69" t="s">
        <v>615</v>
      </c>
      <c r="C979" s="69" t="s">
        <v>684</v>
      </c>
      <c r="D979" s="69" t="s">
        <v>704</v>
      </c>
      <c r="E979" s="69" t="s">
        <v>1114</v>
      </c>
      <c r="F979" s="69"/>
      <c r="G979" s="63" t="s">
        <v>180</v>
      </c>
      <c r="H979" s="65" t="s">
        <v>36</v>
      </c>
      <c r="I979" s="69" t="s">
        <v>37</v>
      </c>
      <c r="J979" s="65" t="s">
        <v>36</v>
      </c>
      <c r="K979" s="133" t="s">
        <v>2341</v>
      </c>
      <c r="L979" s="133" t="s">
        <v>41</v>
      </c>
      <c r="M979" s="100">
        <v>4</v>
      </c>
      <c r="N979" s="74">
        <f t="shared" si="32"/>
        <v>4</v>
      </c>
      <c r="O979" s="137" t="s">
        <v>541</v>
      </c>
      <c r="P979" s="138" t="s">
        <v>43</v>
      </c>
      <c r="Q979" s="100">
        <f>IF(P979="",1,(VLOOKUP(P979,LOOKUP!$A$16:$B$21,2,FALSE)))</f>
        <v>1</v>
      </c>
      <c r="R979" s="74">
        <f t="shared" si="31"/>
        <v>1</v>
      </c>
      <c r="S979" s="126">
        <v>0</v>
      </c>
      <c r="T979" s="126"/>
      <c r="U979" s="126"/>
      <c r="V979" s="126"/>
      <c r="W979" s="126"/>
      <c r="X979" s="126">
        <v>0</v>
      </c>
      <c r="Y979" s="126"/>
      <c r="Z979" s="126"/>
      <c r="AA979" s="127"/>
      <c r="AB979" s="127"/>
      <c r="AC979" s="128"/>
      <c r="AE979" s="126"/>
      <c r="AF979" s="126"/>
      <c r="AG979" s="127"/>
      <c r="AH979" s="135"/>
      <c r="AI979" s="136" t="s">
        <v>656</v>
      </c>
      <c r="AJ979" s="127" t="s">
        <v>657</v>
      </c>
      <c r="AK979" s="127" t="s">
        <v>658</v>
      </c>
      <c r="AL979" s="127" t="s">
        <v>876</v>
      </c>
    </row>
    <row r="980" spans="1:38" ht="30" customHeight="1">
      <c r="A980" s="69" t="s">
        <v>614</v>
      </c>
      <c r="B980" s="69" t="s">
        <v>615</v>
      </c>
      <c r="C980" s="69" t="s">
        <v>684</v>
      </c>
      <c r="D980" s="69" t="s">
        <v>705</v>
      </c>
      <c r="E980" s="69" t="s">
        <v>1114</v>
      </c>
      <c r="F980" s="69"/>
      <c r="G980" s="63" t="s">
        <v>183</v>
      </c>
      <c r="H980" s="65" t="s">
        <v>36</v>
      </c>
      <c r="I980" s="69" t="s">
        <v>37</v>
      </c>
      <c r="J980" s="65" t="s">
        <v>36</v>
      </c>
      <c r="K980" s="133" t="s">
        <v>2341</v>
      </c>
      <c r="L980" s="133" t="s">
        <v>41</v>
      </c>
      <c r="M980" s="100">
        <v>4</v>
      </c>
      <c r="N980" s="74">
        <f t="shared" si="32"/>
        <v>4</v>
      </c>
      <c r="O980" s="137" t="s">
        <v>541</v>
      </c>
      <c r="P980" s="138" t="s">
        <v>43</v>
      </c>
      <c r="Q980" s="100">
        <f>IF(P980="",1,(VLOOKUP(P980,LOOKUP!$A$16:$B$21,2,FALSE)))</f>
        <v>1</v>
      </c>
      <c r="R980" s="74">
        <f t="shared" si="31"/>
        <v>1</v>
      </c>
      <c r="S980" s="126">
        <v>0</v>
      </c>
      <c r="T980" s="126"/>
      <c r="U980" s="126"/>
      <c r="V980" s="126"/>
      <c r="W980" s="126"/>
      <c r="X980" s="126">
        <v>0</v>
      </c>
      <c r="Y980" s="126"/>
      <c r="Z980" s="126"/>
      <c r="AA980" s="127"/>
      <c r="AB980" s="127"/>
      <c r="AC980" s="128"/>
      <c r="AE980" s="126"/>
      <c r="AF980" s="126"/>
      <c r="AG980" s="127"/>
      <c r="AH980" s="135"/>
      <c r="AI980" s="136" t="s">
        <v>656</v>
      </c>
      <c r="AJ980" s="127" t="s">
        <v>657</v>
      </c>
      <c r="AK980" s="127" t="s">
        <v>658</v>
      </c>
      <c r="AL980" s="127" t="s">
        <v>876</v>
      </c>
    </row>
    <row r="981" spans="1:38" ht="30" customHeight="1">
      <c r="A981" s="69" t="s">
        <v>614</v>
      </c>
      <c r="B981" s="69" t="s">
        <v>615</v>
      </c>
      <c r="C981" s="69" t="s">
        <v>684</v>
      </c>
      <c r="D981" s="69" t="s">
        <v>706</v>
      </c>
      <c r="E981" s="69" t="s">
        <v>1114</v>
      </c>
      <c r="F981" s="69"/>
      <c r="G981" s="63" t="s">
        <v>183</v>
      </c>
      <c r="H981" s="65" t="s">
        <v>36</v>
      </c>
      <c r="I981" s="69" t="s">
        <v>37</v>
      </c>
      <c r="J981" s="65" t="s">
        <v>36</v>
      </c>
      <c r="K981" s="133" t="s">
        <v>2341</v>
      </c>
      <c r="L981" s="133" t="s">
        <v>41</v>
      </c>
      <c r="M981" s="100">
        <v>4</v>
      </c>
      <c r="N981" s="74">
        <f t="shared" si="32"/>
        <v>4</v>
      </c>
      <c r="O981" s="137" t="s">
        <v>541</v>
      </c>
      <c r="P981" s="138" t="s">
        <v>43</v>
      </c>
      <c r="Q981" s="100">
        <f>IF(P981="",1,(VLOOKUP(P981,LOOKUP!$A$16:$B$21,2,FALSE)))</f>
        <v>1</v>
      </c>
      <c r="R981" s="74">
        <f t="shared" si="31"/>
        <v>1</v>
      </c>
      <c r="S981" s="126">
        <v>0</v>
      </c>
      <c r="T981" s="126"/>
      <c r="U981" s="126"/>
      <c r="V981" s="126"/>
      <c r="W981" s="126"/>
      <c r="X981" s="126">
        <v>0</v>
      </c>
      <c r="Y981" s="126"/>
      <c r="Z981" s="126"/>
      <c r="AA981" s="127"/>
      <c r="AB981" s="127"/>
      <c r="AC981" s="128"/>
      <c r="AE981" s="126"/>
      <c r="AF981" s="126"/>
      <c r="AG981" s="127"/>
      <c r="AH981" s="135"/>
      <c r="AI981" s="136" t="s">
        <v>656</v>
      </c>
      <c r="AJ981" s="127" t="s">
        <v>657</v>
      </c>
      <c r="AK981" s="127" t="s">
        <v>658</v>
      </c>
      <c r="AL981" s="127" t="s">
        <v>876</v>
      </c>
    </row>
    <row r="982" spans="1:38" ht="30" customHeight="1">
      <c r="A982" s="69" t="s">
        <v>614</v>
      </c>
      <c r="B982" s="69" t="s">
        <v>615</v>
      </c>
      <c r="C982" s="69" t="s">
        <v>684</v>
      </c>
      <c r="D982" s="69" t="s">
        <v>707</v>
      </c>
      <c r="E982" s="69" t="s">
        <v>1114</v>
      </c>
      <c r="F982" s="69"/>
      <c r="G982" s="63" t="s">
        <v>183</v>
      </c>
      <c r="H982" s="65" t="s">
        <v>36</v>
      </c>
      <c r="I982" s="69" t="s">
        <v>37</v>
      </c>
      <c r="J982" s="65" t="s">
        <v>36</v>
      </c>
      <c r="K982" s="133" t="s">
        <v>2341</v>
      </c>
      <c r="L982" s="133" t="s">
        <v>41</v>
      </c>
      <c r="M982" s="100">
        <v>4</v>
      </c>
      <c r="N982" s="74">
        <f t="shared" si="32"/>
        <v>4</v>
      </c>
      <c r="O982" s="137" t="s">
        <v>541</v>
      </c>
      <c r="P982" s="138" t="s">
        <v>43</v>
      </c>
      <c r="Q982" s="100">
        <f>IF(P982="",1,(VLOOKUP(P982,LOOKUP!$A$16:$B$21,2,FALSE)))</f>
        <v>1</v>
      </c>
      <c r="R982" s="74">
        <f t="shared" si="31"/>
        <v>1</v>
      </c>
      <c r="S982" s="126">
        <v>0</v>
      </c>
      <c r="T982" s="126"/>
      <c r="U982" s="126"/>
      <c r="V982" s="126"/>
      <c r="W982" s="126"/>
      <c r="X982" s="126">
        <v>0</v>
      </c>
      <c r="Y982" s="126"/>
      <c r="Z982" s="126"/>
      <c r="AA982" s="127"/>
      <c r="AB982" s="127"/>
      <c r="AC982" s="128"/>
      <c r="AE982" s="126"/>
      <c r="AF982" s="126"/>
      <c r="AG982" s="127"/>
      <c r="AH982" s="135"/>
      <c r="AI982" s="136" t="s">
        <v>656</v>
      </c>
      <c r="AJ982" s="127" t="s">
        <v>657</v>
      </c>
      <c r="AK982" s="127" t="s">
        <v>658</v>
      </c>
      <c r="AL982" s="127" t="s">
        <v>876</v>
      </c>
    </row>
    <row r="983" spans="1:38" ht="30" customHeight="1">
      <c r="A983" s="69" t="s">
        <v>614</v>
      </c>
      <c r="B983" s="69" t="s">
        <v>615</v>
      </c>
      <c r="C983" s="69" t="s">
        <v>684</v>
      </c>
      <c r="D983" s="69" t="s">
        <v>708</v>
      </c>
      <c r="E983" s="69" t="s">
        <v>1114</v>
      </c>
      <c r="F983" s="69"/>
      <c r="G983" s="63" t="s">
        <v>183</v>
      </c>
      <c r="H983" s="65" t="s">
        <v>36</v>
      </c>
      <c r="I983" s="69" t="s">
        <v>37</v>
      </c>
      <c r="J983" s="65" t="s">
        <v>36</v>
      </c>
      <c r="K983" s="133" t="s">
        <v>2341</v>
      </c>
      <c r="L983" s="133" t="s">
        <v>41</v>
      </c>
      <c r="M983" s="100">
        <v>4</v>
      </c>
      <c r="N983" s="74">
        <f t="shared" si="32"/>
        <v>4</v>
      </c>
      <c r="O983" s="137" t="s">
        <v>541</v>
      </c>
      <c r="P983" s="138" t="s">
        <v>43</v>
      </c>
      <c r="Q983" s="100">
        <f>IF(P983="",1,(VLOOKUP(P983,LOOKUP!$A$16:$B$21,2,FALSE)))</f>
        <v>1</v>
      </c>
      <c r="R983" s="74">
        <f t="shared" si="31"/>
        <v>1</v>
      </c>
      <c r="S983" s="126">
        <v>0</v>
      </c>
      <c r="T983" s="126"/>
      <c r="U983" s="126"/>
      <c r="V983" s="126"/>
      <c r="W983" s="126"/>
      <c r="X983" s="126">
        <v>0</v>
      </c>
      <c r="Y983" s="126"/>
      <c r="Z983" s="126"/>
      <c r="AA983" s="127"/>
      <c r="AB983" s="127"/>
      <c r="AC983" s="128"/>
      <c r="AE983" s="126"/>
      <c r="AF983" s="126"/>
      <c r="AG983" s="127"/>
      <c r="AH983" s="135"/>
      <c r="AI983" s="136" t="s">
        <v>656</v>
      </c>
      <c r="AJ983" s="127" t="s">
        <v>657</v>
      </c>
      <c r="AK983" s="127" t="s">
        <v>658</v>
      </c>
      <c r="AL983" s="127" t="s">
        <v>876</v>
      </c>
    </row>
    <row r="984" spans="1:38" ht="30" customHeight="1">
      <c r="A984" s="69" t="s">
        <v>614</v>
      </c>
      <c r="B984" s="69" t="s">
        <v>615</v>
      </c>
      <c r="C984" s="69" t="s">
        <v>684</v>
      </c>
      <c r="D984" s="69" t="s">
        <v>709</v>
      </c>
      <c r="E984" s="69" t="s">
        <v>1114</v>
      </c>
      <c r="F984" s="69"/>
      <c r="G984" s="63" t="s">
        <v>183</v>
      </c>
      <c r="H984" s="65" t="s">
        <v>36</v>
      </c>
      <c r="I984" s="69" t="s">
        <v>37</v>
      </c>
      <c r="J984" s="65" t="s">
        <v>36</v>
      </c>
      <c r="K984" s="133" t="s">
        <v>2341</v>
      </c>
      <c r="L984" s="133" t="s">
        <v>41</v>
      </c>
      <c r="M984" s="100">
        <v>4</v>
      </c>
      <c r="N984" s="74">
        <f t="shared" si="32"/>
        <v>4</v>
      </c>
      <c r="O984" s="137" t="s">
        <v>541</v>
      </c>
      <c r="P984" s="138" t="s">
        <v>43</v>
      </c>
      <c r="Q984" s="100">
        <f>IF(P984="",1,(VLOOKUP(P984,LOOKUP!$A$16:$B$21,2,FALSE)))</f>
        <v>1</v>
      </c>
      <c r="R984" s="74">
        <f t="shared" si="31"/>
        <v>1</v>
      </c>
      <c r="S984" s="126">
        <v>0</v>
      </c>
      <c r="T984" s="126"/>
      <c r="U984" s="126"/>
      <c r="V984" s="126"/>
      <c r="W984" s="126"/>
      <c r="X984" s="126">
        <v>0</v>
      </c>
      <c r="Y984" s="126"/>
      <c r="Z984" s="126"/>
      <c r="AA984" s="127"/>
      <c r="AB984" s="127"/>
      <c r="AC984" s="128"/>
      <c r="AE984" s="126"/>
      <c r="AF984" s="126"/>
      <c r="AG984" s="127"/>
      <c r="AH984" s="135"/>
      <c r="AI984" s="136" t="s">
        <v>656</v>
      </c>
      <c r="AJ984" s="127" t="s">
        <v>657</v>
      </c>
      <c r="AK984" s="127" t="s">
        <v>658</v>
      </c>
      <c r="AL984" s="127" t="s">
        <v>876</v>
      </c>
    </row>
    <row r="985" spans="1:38" ht="30" customHeight="1">
      <c r="A985" s="69" t="s">
        <v>614</v>
      </c>
      <c r="B985" s="69" t="s">
        <v>797</v>
      </c>
      <c r="C985" s="69" t="s">
        <v>798</v>
      </c>
      <c r="D985" s="69" t="s">
        <v>799</v>
      </c>
      <c r="E985" s="69" t="s">
        <v>1746</v>
      </c>
      <c r="F985" s="69"/>
      <c r="G985" s="63" t="s">
        <v>183</v>
      </c>
      <c r="H985" s="65" t="s">
        <v>36</v>
      </c>
      <c r="I985" s="69" t="s">
        <v>37</v>
      </c>
      <c r="J985" s="65" t="s">
        <v>36</v>
      </c>
      <c r="K985" s="133">
        <v>41548</v>
      </c>
      <c r="L985" s="133" t="s">
        <v>41</v>
      </c>
      <c r="M985" s="100">
        <v>4</v>
      </c>
      <c r="N985" s="74">
        <f t="shared" si="32"/>
        <v>4</v>
      </c>
      <c r="O985" s="137">
        <v>42064</v>
      </c>
      <c r="P985" s="138" t="s">
        <v>48</v>
      </c>
      <c r="Q985" s="100">
        <f>IF(P985="",1,(VLOOKUP(P985,LOOKUP!$A$16:$B$21,2,FALSE)))</f>
        <v>4</v>
      </c>
      <c r="R985" s="74">
        <f t="shared" si="31"/>
        <v>4</v>
      </c>
      <c r="S985" s="126">
        <v>10.071999999999999</v>
      </c>
      <c r="T985" s="126"/>
      <c r="U985" s="126">
        <v>5.3010000000000002</v>
      </c>
      <c r="V985" s="126">
        <v>4.6989999999999998</v>
      </c>
      <c r="W985" s="126"/>
      <c r="X985" s="126">
        <v>10</v>
      </c>
      <c r="Y985" s="126">
        <v>7.1999999999999995E-2</v>
      </c>
      <c r="Z985" s="126"/>
      <c r="AA985" s="127" t="s">
        <v>660</v>
      </c>
      <c r="AB985" s="127" t="s">
        <v>69</v>
      </c>
      <c r="AC985" s="128">
        <v>40544</v>
      </c>
      <c r="AE985" s="126"/>
      <c r="AF985" s="126"/>
      <c r="AG985" s="127"/>
      <c r="AH985" s="135"/>
      <c r="AI985" s="136" t="s">
        <v>656</v>
      </c>
      <c r="AJ985" s="127"/>
      <c r="AK985" s="127"/>
      <c r="AL985" s="127"/>
    </row>
    <row r="986" spans="1:38" ht="30" customHeight="1">
      <c r="A986" s="69" t="s">
        <v>614</v>
      </c>
      <c r="B986" s="69" t="s">
        <v>797</v>
      </c>
      <c r="C986" s="69" t="s">
        <v>798</v>
      </c>
      <c r="D986" s="69" t="s">
        <v>800</v>
      </c>
      <c r="E986" s="69" t="s">
        <v>1746</v>
      </c>
      <c r="F986" s="69"/>
      <c r="G986" s="63" t="s">
        <v>180</v>
      </c>
      <c r="H986" s="65" t="s">
        <v>36</v>
      </c>
      <c r="I986" s="69" t="s">
        <v>37</v>
      </c>
      <c r="J986" s="65" t="s">
        <v>36</v>
      </c>
      <c r="K986" s="133">
        <v>42036</v>
      </c>
      <c r="L986" s="133" t="s">
        <v>41</v>
      </c>
      <c r="M986" s="100">
        <v>4</v>
      </c>
      <c r="N986" s="74">
        <f t="shared" si="32"/>
        <v>4</v>
      </c>
      <c r="O986" s="137">
        <v>42583</v>
      </c>
      <c r="P986" s="138" t="s">
        <v>48</v>
      </c>
      <c r="Q986" s="100">
        <f>IF(P986="",1,(VLOOKUP(P986,LOOKUP!$A$16:$B$21,2,FALSE)))</f>
        <v>4</v>
      </c>
      <c r="R986" s="74">
        <f t="shared" si="31"/>
        <v>4</v>
      </c>
      <c r="S986" s="126">
        <v>12.445</v>
      </c>
      <c r="T986" s="126"/>
      <c r="U986" s="126">
        <v>0.73</v>
      </c>
      <c r="V986" s="126">
        <v>8.6850000000000005</v>
      </c>
      <c r="W986" s="126"/>
      <c r="X986" s="126">
        <v>9.4150000000000009</v>
      </c>
      <c r="Y986" s="126">
        <v>3.03</v>
      </c>
      <c r="Z986" s="126"/>
      <c r="AA986" s="127" t="s">
        <v>660</v>
      </c>
      <c r="AB986" s="127" t="s">
        <v>69</v>
      </c>
      <c r="AC986" s="128">
        <v>40544</v>
      </c>
      <c r="AE986" s="126"/>
      <c r="AF986" s="126"/>
      <c r="AG986" s="127"/>
      <c r="AH986" s="135"/>
      <c r="AI986" s="136" t="s">
        <v>656</v>
      </c>
      <c r="AJ986" s="127"/>
      <c r="AK986" s="127"/>
      <c r="AL986" s="127"/>
    </row>
    <row r="987" spans="1:38" ht="30" customHeight="1">
      <c r="A987" s="69" t="s">
        <v>614</v>
      </c>
      <c r="B987" s="69" t="s">
        <v>797</v>
      </c>
      <c r="C987" s="69" t="s">
        <v>798</v>
      </c>
      <c r="D987" s="69" t="s">
        <v>801</v>
      </c>
      <c r="E987" s="69" t="s">
        <v>1746</v>
      </c>
      <c r="F987" s="69"/>
      <c r="G987" s="63" t="s">
        <v>185</v>
      </c>
      <c r="H987" s="65" t="s">
        <v>36</v>
      </c>
      <c r="I987" s="69" t="s">
        <v>37</v>
      </c>
      <c r="J987" s="65" t="s">
        <v>36</v>
      </c>
      <c r="K987" s="133">
        <v>41518</v>
      </c>
      <c r="L987" s="133" t="s">
        <v>41</v>
      </c>
      <c r="M987" s="100">
        <v>4</v>
      </c>
      <c r="N987" s="74">
        <f t="shared" si="32"/>
        <v>4</v>
      </c>
      <c r="O987" s="137">
        <v>41883</v>
      </c>
      <c r="P987" s="138" t="s">
        <v>48</v>
      </c>
      <c r="Q987" s="100">
        <f>IF(P987="",1,(VLOOKUP(P987,LOOKUP!$A$16:$B$21,2,FALSE)))</f>
        <v>4</v>
      </c>
      <c r="R987" s="74">
        <f t="shared" si="31"/>
        <v>4</v>
      </c>
      <c r="S987" s="126">
        <v>11.18</v>
      </c>
      <c r="T987" s="126"/>
      <c r="U987" s="126">
        <v>6.1509999999999998</v>
      </c>
      <c r="V987" s="126">
        <v>4.9020000000000001</v>
      </c>
      <c r="W987" s="126"/>
      <c r="X987" s="126">
        <v>11.053000000000001</v>
      </c>
      <c r="Y987" s="126"/>
      <c r="Z987" s="126"/>
      <c r="AA987" s="127" t="s">
        <v>660</v>
      </c>
      <c r="AB987" s="127" t="s">
        <v>69</v>
      </c>
      <c r="AC987" s="128">
        <v>40544</v>
      </c>
      <c r="AE987" s="126"/>
      <c r="AF987" s="126"/>
      <c r="AG987" s="127"/>
      <c r="AH987" s="135"/>
      <c r="AI987" s="136" t="s">
        <v>656</v>
      </c>
      <c r="AJ987" s="127"/>
      <c r="AK987" s="127"/>
      <c r="AL987" s="127"/>
    </row>
    <row r="988" spans="1:38" ht="30" customHeight="1">
      <c r="A988" s="69" t="s">
        <v>614</v>
      </c>
      <c r="B988" s="69" t="s">
        <v>797</v>
      </c>
      <c r="C988" s="69" t="s">
        <v>798</v>
      </c>
      <c r="D988" s="69" t="s">
        <v>802</v>
      </c>
      <c r="E988" s="69" t="s">
        <v>1747</v>
      </c>
      <c r="F988" s="69"/>
      <c r="G988" s="63" t="s">
        <v>183</v>
      </c>
      <c r="H988" s="65" t="s">
        <v>36</v>
      </c>
      <c r="I988" s="69" t="s">
        <v>37</v>
      </c>
      <c r="J988" s="65" t="s">
        <v>36</v>
      </c>
      <c r="K988" s="133">
        <v>41395</v>
      </c>
      <c r="L988" s="133" t="s">
        <v>41</v>
      </c>
      <c r="M988" s="100">
        <v>4</v>
      </c>
      <c r="N988" s="74">
        <f t="shared" si="32"/>
        <v>4</v>
      </c>
      <c r="O988" s="137">
        <v>41548</v>
      </c>
      <c r="P988" s="138" t="s">
        <v>48</v>
      </c>
      <c r="Q988" s="100">
        <f>IF(P988="",1,(VLOOKUP(P988,LOOKUP!$A$16:$B$21,2,FALSE)))</f>
        <v>4</v>
      </c>
      <c r="R988" s="74">
        <f t="shared" si="31"/>
        <v>4</v>
      </c>
      <c r="S988" s="126">
        <v>13.21</v>
      </c>
      <c r="T988" s="126"/>
      <c r="U988" s="126">
        <v>0.98299999999999998</v>
      </c>
      <c r="V988" s="126">
        <v>11</v>
      </c>
      <c r="W988" s="126"/>
      <c r="X988" s="126">
        <v>11.983000000000001</v>
      </c>
      <c r="Y988" s="126"/>
      <c r="Z988" s="126"/>
      <c r="AA988" s="127" t="s">
        <v>660</v>
      </c>
      <c r="AB988" s="127" t="s">
        <v>69</v>
      </c>
      <c r="AC988" s="128">
        <v>40544</v>
      </c>
      <c r="AE988" s="126"/>
      <c r="AF988" s="126"/>
      <c r="AG988" s="127"/>
      <c r="AH988" s="135"/>
      <c r="AI988" s="136" t="s">
        <v>656</v>
      </c>
      <c r="AJ988" s="127"/>
      <c r="AK988" s="127"/>
      <c r="AL988" s="127"/>
    </row>
    <row r="989" spans="1:38" ht="30" customHeight="1">
      <c r="A989" s="69" t="s">
        <v>614</v>
      </c>
      <c r="B989" s="69" t="s">
        <v>803</v>
      </c>
      <c r="C989" s="69" t="s">
        <v>804</v>
      </c>
      <c r="D989" s="69" t="s">
        <v>805</v>
      </c>
      <c r="E989" s="69" t="s">
        <v>1748</v>
      </c>
      <c r="F989" s="69"/>
      <c r="G989" s="63" t="s">
        <v>176</v>
      </c>
      <c r="H989" s="65" t="s">
        <v>36</v>
      </c>
      <c r="I989" s="69" t="s">
        <v>37</v>
      </c>
      <c r="J989" s="65" t="s">
        <v>2342</v>
      </c>
      <c r="K989" s="133"/>
      <c r="L989" s="133" t="s">
        <v>38</v>
      </c>
      <c r="M989" s="100">
        <v>4</v>
      </c>
      <c r="N989" s="74">
        <f t="shared" si="32"/>
        <v>4</v>
      </c>
      <c r="O989" s="138">
        <v>2002</v>
      </c>
      <c r="P989" s="138" t="s">
        <v>48</v>
      </c>
      <c r="Q989" s="100">
        <f>IF(P989="",1,(VLOOKUP(P989,LOOKUP!$A$16:$B$21,2,FALSE)))</f>
        <v>4</v>
      </c>
      <c r="R989" s="74">
        <f t="shared" si="31"/>
        <v>4</v>
      </c>
      <c r="S989" s="126"/>
      <c r="T989" s="126"/>
      <c r="U989" s="126">
        <v>2.4375</v>
      </c>
      <c r="V989" s="126">
        <v>2.4375</v>
      </c>
      <c r="W989" s="126"/>
      <c r="X989" s="126">
        <v>4.875</v>
      </c>
      <c r="Y989" s="126"/>
      <c r="Z989" s="126"/>
      <c r="AA989" s="127" t="s">
        <v>41</v>
      </c>
      <c r="AB989" s="127" t="s">
        <v>69</v>
      </c>
      <c r="AC989" s="128">
        <v>40544</v>
      </c>
      <c r="AE989" s="126"/>
      <c r="AF989" s="126"/>
      <c r="AG989" s="127"/>
      <c r="AH989" s="135"/>
      <c r="AI989" s="136" t="s">
        <v>976</v>
      </c>
      <c r="AJ989" s="127"/>
      <c r="AK989" s="127" t="s">
        <v>977</v>
      </c>
      <c r="AL989" s="127" t="s">
        <v>978</v>
      </c>
    </row>
    <row r="990" spans="1:38" ht="30" customHeight="1">
      <c r="A990" s="69" t="s">
        <v>614</v>
      </c>
      <c r="B990" s="69" t="s">
        <v>803</v>
      </c>
      <c r="C990" s="69" t="s">
        <v>806</v>
      </c>
      <c r="D990" s="69" t="s">
        <v>807</v>
      </c>
      <c r="E990" s="69" t="s">
        <v>1749</v>
      </c>
      <c r="F990" s="69"/>
      <c r="G990" s="63" t="s">
        <v>171</v>
      </c>
      <c r="H990" s="65" t="s">
        <v>36</v>
      </c>
      <c r="I990" s="69" t="s">
        <v>37</v>
      </c>
      <c r="J990" s="65" t="s">
        <v>2342</v>
      </c>
      <c r="K990" s="65">
        <v>2010</v>
      </c>
      <c r="L990" s="65" t="s">
        <v>177</v>
      </c>
      <c r="M990" s="100">
        <v>3</v>
      </c>
      <c r="N990" s="74">
        <f t="shared" si="32"/>
        <v>3</v>
      </c>
      <c r="O990" s="137"/>
      <c r="P990" s="138" t="s">
        <v>43</v>
      </c>
      <c r="Q990" s="100">
        <f>IF(P990="",1,(VLOOKUP(P990,LOOKUP!$A$16:$B$21,2,FALSE)))</f>
        <v>1</v>
      </c>
      <c r="R990" s="74">
        <f t="shared" si="31"/>
        <v>1</v>
      </c>
      <c r="S990" s="126">
        <v>120</v>
      </c>
      <c r="T990" s="126"/>
      <c r="U990" s="126">
        <v>50</v>
      </c>
      <c r="V990" s="126">
        <v>56</v>
      </c>
      <c r="W990" s="126"/>
      <c r="X990" s="126">
        <v>106</v>
      </c>
      <c r="Y990" s="126"/>
      <c r="Z990" s="126"/>
      <c r="AA990" s="127" t="s">
        <v>660</v>
      </c>
      <c r="AB990" s="127" t="s">
        <v>69</v>
      </c>
      <c r="AC990" s="128">
        <v>40544</v>
      </c>
      <c r="AE990" s="126"/>
      <c r="AF990" s="126"/>
      <c r="AG990" s="127"/>
      <c r="AH990" s="135"/>
      <c r="AI990" s="136" t="s">
        <v>976</v>
      </c>
      <c r="AJ990" s="127"/>
      <c r="AK990" s="127"/>
      <c r="AL990" s="127"/>
    </row>
    <row r="991" spans="1:38" ht="30" customHeight="1">
      <c r="A991" s="69" t="s">
        <v>614</v>
      </c>
      <c r="B991" s="69" t="s">
        <v>803</v>
      </c>
      <c r="C991" s="69" t="s">
        <v>804</v>
      </c>
      <c r="D991" s="69" t="s">
        <v>808</v>
      </c>
      <c r="E991" s="69" t="s">
        <v>1750</v>
      </c>
      <c r="F991" s="69"/>
      <c r="G991" s="63" t="s">
        <v>180</v>
      </c>
      <c r="H991" s="65" t="s">
        <v>36</v>
      </c>
      <c r="I991" s="69" t="s">
        <v>37</v>
      </c>
      <c r="J991" s="65" t="s">
        <v>2342</v>
      </c>
      <c r="K991" s="65">
        <v>2010</v>
      </c>
      <c r="L991" s="65" t="s">
        <v>38</v>
      </c>
      <c r="M991" s="100">
        <v>4</v>
      </c>
      <c r="N991" s="74">
        <f t="shared" si="32"/>
        <v>4</v>
      </c>
      <c r="O991" s="138">
        <v>2010</v>
      </c>
      <c r="P991" s="138" t="s">
        <v>48</v>
      </c>
      <c r="Q991" s="100">
        <f>IF(P991="",1,(VLOOKUP(P991,LOOKUP!$A$16:$B$21,2,FALSE)))</f>
        <v>4</v>
      </c>
      <c r="R991" s="74">
        <f t="shared" si="31"/>
        <v>4</v>
      </c>
      <c r="S991" s="126">
        <v>257.20000000000005</v>
      </c>
      <c r="T991" s="126"/>
      <c r="U991" s="126">
        <v>64.400000000000006</v>
      </c>
      <c r="V991" s="126">
        <v>64</v>
      </c>
      <c r="W991" s="126"/>
      <c r="X991" s="126">
        <v>128.4</v>
      </c>
      <c r="Y991" s="126"/>
      <c r="Z991" s="126"/>
      <c r="AA991" s="127" t="s">
        <v>41</v>
      </c>
      <c r="AB991" s="127" t="s">
        <v>69</v>
      </c>
      <c r="AC991" s="128">
        <v>40544</v>
      </c>
      <c r="AE991" s="126"/>
      <c r="AF991" s="126"/>
      <c r="AG991" s="127"/>
      <c r="AH991" s="135"/>
      <c r="AI991" s="136" t="s">
        <v>976</v>
      </c>
      <c r="AJ991" s="127"/>
      <c r="AK991" s="127" t="s">
        <v>977</v>
      </c>
      <c r="AL991" s="127" t="s">
        <v>979</v>
      </c>
    </row>
    <row r="992" spans="1:38" ht="30" customHeight="1">
      <c r="A992" s="69" t="s">
        <v>614</v>
      </c>
      <c r="B992" s="69" t="s">
        <v>797</v>
      </c>
      <c r="C992" s="69" t="s">
        <v>798</v>
      </c>
      <c r="D992" s="69" t="s">
        <v>822</v>
      </c>
      <c r="E992" s="69" t="s">
        <v>1757</v>
      </c>
      <c r="F992" s="69"/>
      <c r="G992" s="63" t="s">
        <v>2340</v>
      </c>
      <c r="H992" s="65" t="s">
        <v>36</v>
      </c>
      <c r="I992" s="69" t="s">
        <v>37</v>
      </c>
      <c r="J992" s="65" t="s">
        <v>36</v>
      </c>
      <c r="K992" s="65">
        <v>2011</v>
      </c>
      <c r="L992" s="65" t="s">
        <v>41</v>
      </c>
      <c r="M992" s="100">
        <v>4</v>
      </c>
      <c r="N992" s="74">
        <f t="shared" si="32"/>
        <v>4</v>
      </c>
      <c r="O992" s="138">
        <v>2015</v>
      </c>
      <c r="P992" s="138" t="s">
        <v>872</v>
      </c>
      <c r="Q992" s="100">
        <f>IF(P992="",1,(VLOOKUP(P992,LOOKUP!$A$16:$B$21,2,FALSE)))</f>
        <v>4</v>
      </c>
      <c r="R992" s="74">
        <f t="shared" si="31"/>
        <v>4</v>
      </c>
      <c r="S992" s="126">
        <v>1561.3</v>
      </c>
      <c r="T992" s="126"/>
      <c r="U992" s="126">
        <v>386.3</v>
      </c>
      <c r="V992" s="126">
        <v>383.8</v>
      </c>
      <c r="W992" s="126"/>
      <c r="X992" s="126">
        <v>770.1</v>
      </c>
      <c r="Y992" s="126"/>
      <c r="Z992" s="126"/>
      <c r="AA992" s="127" t="s">
        <v>660</v>
      </c>
      <c r="AB992" s="127" t="s">
        <v>69</v>
      </c>
      <c r="AC992" s="128">
        <v>40544</v>
      </c>
      <c r="AE992" s="126"/>
      <c r="AF992" s="126"/>
      <c r="AG992" s="127"/>
      <c r="AH992" s="135"/>
      <c r="AI992" s="136" t="s">
        <v>656</v>
      </c>
      <c r="AK992" s="98" t="s">
        <v>974</v>
      </c>
      <c r="AL992" s="98" t="s">
        <v>975</v>
      </c>
    </row>
    <row r="993" spans="1:38" ht="30" customHeight="1">
      <c r="A993" s="69" t="s">
        <v>614</v>
      </c>
      <c r="B993" s="69" t="s">
        <v>803</v>
      </c>
      <c r="C993" s="69" t="s">
        <v>806</v>
      </c>
      <c r="D993" s="69" t="s">
        <v>809</v>
      </c>
      <c r="E993" s="69" t="s">
        <v>1751</v>
      </c>
      <c r="F993" s="69"/>
      <c r="G993" s="63" t="s">
        <v>2340</v>
      </c>
      <c r="H993" s="65" t="s">
        <v>36</v>
      </c>
      <c r="I993" s="69" t="s">
        <v>37</v>
      </c>
      <c r="J993" s="65" t="s">
        <v>36</v>
      </c>
      <c r="K993" s="133"/>
      <c r="L993" s="133" t="s">
        <v>41</v>
      </c>
      <c r="M993" s="100">
        <v>4</v>
      </c>
      <c r="N993" s="74">
        <f t="shared" si="32"/>
        <v>4</v>
      </c>
      <c r="O993" s="137" t="s">
        <v>870</v>
      </c>
      <c r="P993" s="138" t="s">
        <v>48</v>
      </c>
      <c r="Q993" s="100">
        <f>IF(P993="",1,(VLOOKUP(P993,LOOKUP!$A$16:$B$21,2,FALSE)))</f>
        <v>4</v>
      </c>
      <c r="R993" s="74">
        <f t="shared" si="31"/>
        <v>4</v>
      </c>
      <c r="S993" s="108">
        <v>3042</v>
      </c>
      <c r="T993" s="108"/>
      <c r="U993" s="108">
        <v>750</v>
      </c>
      <c r="V993" s="108">
        <v>707</v>
      </c>
      <c r="W993" s="108"/>
      <c r="X993" s="102">
        <v>1457</v>
      </c>
      <c r="Y993" s="108"/>
      <c r="Z993" s="108"/>
      <c r="AA993" s="98" t="s">
        <v>41</v>
      </c>
      <c r="AB993" s="98" t="s">
        <v>69</v>
      </c>
      <c r="AC993" s="109">
        <v>40544</v>
      </c>
      <c r="AE993" s="108"/>
      <c r="AF993" s="108"/>
      <c r="AH993" s="106"/>
      <c r="AI993" s="110" t="s">
        <v>976</v>
      </c>
      <c r="AK993" s="98" t="s">
        <v>980</v>
      </c>
      <c r="AL993" s="98" t="s">
        <v>981</v>
      </c>
    </row>
    <row r="994" spans="1:38" ht="30" customHeight="1">
      <c r="A994" s="69" t="s">
        <v>614</v>
      </c>
      <c r="B994" s="69" t="s">
        <v>803</v>
      </c>
      <c r="C994" s="69" t="s">
        <v>810</v>
      </c>
      <c r="D994" s="69" t="s">
        <v>811</v>
      </c>
      <c r="E994" s="69" t="s">
        <v>1750</v>
      </c>
      <c r="F994" s="69"/>
      <c r="G994" s="63" t="s">
        <v>35</v>
      </c>
      <c r="H994" s="65" t="s">
        <v>36</v>
      </c>
      <c r="I994" s="69" t="s">
        <v>37</v>
      </c>
      <c r="J994" s="65" t="s">
        <v>2342</v>
      </c>
      <c r="K994" s="65">
        <v>2013</v>
      </c>
      <c r="L994" s="65" t="s">
        <v>177</v>
      </c>
      <c r="M994" s="100">
        <v>3</v>
      </c>
      <c r="N994" s="74">
        <f t="shared" si="32"/>
        <v>3</v>
      </c>
      <c r="O994" s="138">
        <v>2013</v>
      </c>
      <c r="P994" s="138" t="s">
        <v>48</v>
      </c>
      <c r="Q994" s="100">
        <f>IF(P994="",1,(VLOOKUP(P994,LOOKUP!$A$16:$B$21,2,FALSE)))</f>
        <v>4</v>
      </c>
      <c r="R994" s="74">
        <f t="shared" si="31"/>
        <v>4</v>
      </c>
      <c r="S994" s="108">
        <v>40</v>
      </c>
      <c r="T994" s="108"/>
      <c r="U994" s="108">
        <v>20</v>
      </c>
      <c r="V994" s="108">
        <v>20</v>
      </c>
      <c r="W994" s="108"/>
      <c r="X994" s="102">
        <v>40</v>
      </c>
      <c r="Y994" s="108"/>
      <c r="Z994" s="108"/>
      <c r="AA994" s="98" t="s">
        <v>660</v>
      </c>
      <c r="AB994" s="98" t="s">
        <v>69</v>
      </c>
      <c r="AC994" s="109">
        <v>40544</v>
      </c>
      <c r="AE994" s="108"/>
      <c r="AF994" s="108"/>
      <c r="AH994" s="106"/>
      <c r="AI994" s="110" t="s">
        <v>976</v>
      </c>
      <c r="AK994" s="98" t="s">
        <v>977</v>
      </c>
      <c r="AL994" s="98" t="s">
        <v>982</v>
      </c>
    </row>
    <row r="995" spans="1:38" ht="30" customHeight="1">
      <c r="A995" s="69" t="s">
        <v>614</v>
      </c>
      <c r="B995" s="69" t="s">
        <v>803</v>
      </c>
      <c r="C995" s="69" t="s">
        <v>806</v>
      </c>
      <c r="D995" s="69" t="s">
        <v>812</v>
      </c>
      <c r="E995" s="69" t="s">
        <v>1752</v>
      </c>
      <c r="F995" s="69"/>
      <c r="G995" s="63" t="s">
        <v>2340</v>
      </c>
      <c r="H995" s="65" t="s">
        <v>36</v>
      </c>
      <c r="I995" s="69" t="s">
        <v>867</v>
      </c>
      <c r="J995" s="65" t="s">
        <v>36</v>
      </c>
      <c r="K995" s="133"/>
      <c r="L995" s="133" t="s">
        <v>41</v>
      </c>
      <c r="M995" s="100">
        <v>4</v>
      </c>
      <c r="N995" s="74">
        <f t="shared" si="32"/>
        <v>4</v>
      </c>
      <c r="O995" s="137" t="s">
        <v>870</v>
      </c>
      <c r="P995" s="138" t="s">
        <v>48</v>
      </c>
      <c r="Q995" s="100">
        <f>IF(P995="",1,(VLOOKUP(P995,LOOKUP!$A$16:$B$21,2,FALSE)))</f>
        <v>4</v>
      </c>
      <c r="R995" s="74">
        <f t="shared" si="31"/>
        <v>4</v>
      </c>
      <c r="S995" s="108">
        <v>1440</v>
      </c>
      <c r="T995" s="108"/>
      <c r="U995" s="108">
        <v>320</v>
      </c>
      <c r="V995" s="108">
        <v>450</v>
      </c>
      <c r="W995" s="108"/>
      <c r="X995" s="102">
        <v>770</v>
      </c>
      <c r="Y995" s="108"/>
      <c r="Z995" s="108"/>
      <c r="AA995" s="98" t="s">
        <v>41</v>
      </c>
      <c r="AB995" s="98" t="s">
        <v>69</v>
      </c>
      <c r="AC995" s="109">
        <v>40544</v>
      </c>
      <c r="AE995" s="108"/>
      <c r="AF995" s="108"/>
      <c r="AH995" s="106"/>
      <c r="AI995" s="110" t="s">
        <v>976</v>
      </c>
      <c r="AK995" s="98" t="s">
        <v>980</v>
      </c>
      <c r="AL995" s="98" t="s">
        <v>983</v>
      </c>
    </row>
    <row r="996" spans="1:38" ht="30" customHeight="1">
      <c r="A996" s="69" t="s">
        <v>614</v>
      </c>
      <c r="B996" s="69" t="s">
        <v>803</v>
      </c>
      <c r="C996" s="69" t="s">
        <v>810</v>
      </c>
      <c r="D996" s="69" t="s">
        <v>813</v>
      </c>
      <c r="E996" s="69" t="s">
        <v>1750</v>
      </c>
      <c r="F996" s="69"/>
      <c r="G996" s="63" t="s">
        <v>183</v>
      </c>
      <c r="H996" s="65" t="s">
        <v>36</v>
      </c>
      <c r="I996" s="69" t="s">
        <v>37</v>
      </c>
      <c r="J996" s="65" t="s">
        <v>2342</v>
      </c>
      <c r="K996" s="65">
        <v>2013</v>
      </c>
      <c r="L996" s="65" t="s">
        <v>177</v>
      </c>
      <c r="M996" s="100">
        <v>3</v>
      </c>
      <c r="N996" s="74">
        <f t="shared" si="32"/>
        <v>3</v>
      </c>
      <c r="O996" s="138">
        <v>2013</v>
      </c>
      <c r="P996" s="138" t="s">
        <v>48</v>
      </c>
      <c r="Q996" s="100">
        <f>IF(P996="",1,(VLOOKUP(P996,LOOKUP!$A$16:$B$21,2,FALSE)))</f>
        <v>4</v>
      </c>
      <c r="R996" s="74">
        <f t="shared" si="31"/>
        <v>4</v>
      </c>
      <c r="S996" s="108">
        <v>41.4</v>
      </c>
      <c r="T996" s="108"/>
      <c r="U996" s="108">
        <v>15.4</v>
      </c>
      <c r="V996" s="108">
        <v>26</v>
      </c>
      <c r="W996" s="108"/>
      <c r="X996" s="102">
        <v>41.4</v>
      </c>
      <c r="Y996" s="108"/>
      <c r="Z996" s="108"/>
      <c r="AA996" s="98" t="s">
        <v>660</v>
      </c>
      <c r="AB996" s="98" t="s">
        <v>69</v>
      </c>
      <c r="AC996" s="109">
        <v>40544</v>
      </c>
      <c r="AE996" s="108"/>
      <c r="AF996" s="108"/>
      <c r="AH996" s="106"/>
      <c r="AI996" s="110" t="s">
        <v>976</v>
      </c>
      <c r="AK996" s="98" t="s">
        <v>977</v>
      </c>
      <c r="AL996" s="98" t="s">
        <v>982</v>
      </c>
    </row>
    <row r="997" spans="1:38" ht="30" customHeight="1">
      <c r="A997" s="69" t="s">
        <v>614</v>
      </c>
      <c r="B997" s="69" t="s">
        <v>803</v>
      </c>
      <c r="C997" s="69" t="s">
        <v>806</v>
      </c>
      <c r="D997" s="69" t="s">
        <v>814</v>
      </c>
      <c r="E997" s="69" t="s">
        <v>1753</v>
      </c>
      <c r="F997" s="69"/>
      <c r="G997" s="63" t="s">
        <v>2340</v>
      </c>
      <c r="H997" s="65" t="s">
        <v>36</v>
      </c>
      <c r="I997" s="69" t="s">
        <v>37</v>
      </c>
      <c r="J997" s="65" t="s">
        <v>36</v>
      </c>
      <c r="K997" s="133" t="s">
        <v>589</v>
      </c>
      <c r="L997" s="133" t="s">
        <v>38</v>
      </c>
      <c r="M997" s="100">
        <v>4</v>
      </c>
      <c r="N997" s="74">
        <f t="shared" si="32"/>
        <v>4</v>
      </c>
      <c r="O997" s="137" t="s">
        <v>871</v>
      </c>
      <c r="P997" s="138" t="s">
        <v>48</v>
      </c>
      <c r="Q997" s="100">
        <f>IF(P997="",1,(VLOOKUP(P997,LOOKUP!$A$16:$B$21,2,FALSE)))</f>
        <v>4</v>
      </c>
      <c r="R997" s="74">
        <f t="shared" si="31"/>
        <v>4</v>
      </c>
      <c r="S997" s="108">
        <v>1604.9</v>
      </c>
      <c r="T997" s="108"/>
      <c r="U997" s="108">
        <v>399.9</v>
      </c>
      <c r="V997" s="108">
        <v>413.6</v>
      </c>
      <c r="W997" s="108"/>
      <c r="X997" s="102">
        <v>813.5</v>
      </c>
      <c r="Y997" s="108"/>
      <c r="Z997" s="108"/>
      <c r="AA997" s="98" t="s">
        <v>41</v>
      </c>
      <c r="AB997" s="98" t="s">
        <v>69</v>
      </c>
      <c r="AC997" s="109">
        <v>40544</v>
      </c>
      <c r="AE997" s="108"/>
      <c r="AF997" s="108"/>
      <c r="AH997" s="106"/>
      <c r="AI997" s="110" t="s">
        <v>976</v>
      </c>
      <c r="AK997" s="98" t="s">
        <v>980</v>
      </c>
      <c r="AL997" s="98" t="s">
        <v>984</v>
      </c>
    </row>
    <row r="998" spans="1:38" ht="30" customHeight="1">
      <c r="A998" s="69" t="s">
        <v>614</v>
      </c>
      <c r="B998" s="69" t="s">
        <v>803</v>
      </c>
      <c r="C998" s="69" t="s">
        <v>806</v>
      </c>
      <c r="D998" s="69" t="s">
        <v>815</v>
      </c>
      <c r="E998" s="69" t="s">
        <v>1753</v>
      </c>
      <c r="F998" s="69"/>
      <c r="G998" s="63" t="s">
        <v>2340</v>
      </c>
      <c r="H998" s="65" t="s">
        <v>36</v>
      </c>
      <c r="I998" s="69" t="s">
        <v>867</v>
      </c>
      <c r="J998" s="65" t="s">
        <v>36</v>
      </c>
      <c r="K998" s="133"/>
      <c r="L998" s="133"/>
      <c r="M998" s="100">
        <v>1</v>
      </c>
      <c r="N998" s="74">
        <f t="shared" si="32"/>
        <v>1</v>
      </c>
      <c r="O998" s="137"/>
      <c r="P998" s="138"/>
      <c r="Q998" s="100">
        <f>IF(P998="",1,(VLOOKUP(P998,LOOKUP!$A$16:$B$21,2,FALSE)))</f>
        <v>1</v>
      </c>
      <c r="R998" s="74">
        <f t="shared" si="31"/>
        <v>1</v>
      </c>
      <c r="S998" s="108">
        <v>0</v>
      </c>
      <c r="T998" s="108"/>
      <c r="U998" s="108"/>
      <c r="V998" s="108"/>
      <c r="W998" s="108"/>
      <c r="X998" s="102">
        <v>0</v>
      </c>
      <c r="Y998" s="108"/>
      <c r="Z998" s="108"/>
      <c r="AC998" s="109"/>
      <c r="AE998" s="108"/>
      <c r="AF998" s="108"/>
      <c r="AH998" s="106"/>
      <c r="AI998" s="110" t="s">
        <v>976</v>
      </c>
      <c r="AK998" s="98" t="s">
        <v>980</v>
      </c>
      <c r="AL998" s="98" t="s">
        <v>985</v>
      </c>
    </row>
    <row r="999" spans="1:38" ht="30" customHeight="1">
      <c r="A999" s="69" t="s">
        <v>614</v>
      </c>
      <c r="B999" s="69" t="s">
        <v>803</v>
      </c>
      <c r="C999" s="69" t="s">
        <v>806</v>
      </c>
      <c r="D999" s="69" t="s">
        <v>816</v>
      </c>
      <c r="E999" s="69" t="s">
        <v>1754</v>
      </c>
      <c r="F999" s="69"/>
      <c r="G999" s="63" t="s">
        <v>2340</v>
      </c>
      <c r="H999" s="65" t="s">
        <v>36</v>
      </c>
      <c r="I999" s="69" t="s">
        <v>37</v>
      </c>
      <c r="J999" s="65" t="s">
        <v>36</v>
      </c>
      <c r="K999" s="133"/>
      <c r="L999" s="133" t="s">
        <v>38</v>
      </c>
      <c r="M999" s="100">
        <v>4</v>
      </c>
      <c r="N999" s="74">
        <f t="shared" si="32"/>
        <v>4</v>
      </c>
      <c r="O999" s="137" t="s">
        <v>871</v>
      </c>
      <c r="P999" s="138" t="s">
        <v>48</v>
      </c>
      <c r="Q999" s="100">
        <f>IF(P999="",1,(VLOOKUP(P999,LOOKUP!$A$16:$B$21,2,FALSE)))</f>
        <v>4</v>
      </c>
      <c r="R999" s="74">
        <f t="shared" si="31"/>
        <v>4</v>
      </c>
      <c r="S999" s="108">
        <v>210</v>
      </c>
      <c r="T999" s="108"/>
      <c r="U999" s="108">
        <v>60</v>
      </c>
      <c r="V999" s="108">
        <v>80</v>
      </c>
      <c r="W999" s="108"/>
      <c r="X999" s="102">
        <v>140</v>
      </c>
      <c r="Y999" s="108"/>
      <c r="Z999" s="108"/>
      <c r="AA999" s="98" t="s">
        <v>41</v>
      </c>
      <c r="AB999" s="98" t="s">
        <v>69</v>
      </c>
      <c r="AC999" s="109">
        <v>40544</v>
      </c>
      <c r="AE999" s="108"/>
      <c r="AF999" s="108"/>
      <c r="AH999" s="106"/>
      <c r="AI999" s="110" t="s">
        <v>976</v>
      </c>
      <c r="AK999" s="98" t="s">
        <v>980</v>
      </c>
      <c r="AL999" s="98" t="s">
        <v>986</v>
      </c>
    </row>
    <row r="1000" spans="1:38" ht="30" customHeight="1">
      <c r="A1000" s="69" t="s">
        <v>614</v>
      </c>
      <c r="B1000" s="69" t="s">
        <v>797</v>
      </c>
      <c r="C1000" s="69" t="s">
        <v>798</v>
      </c>
      <c r="D1000" s="69" t="s">
        <v>823</v>
      </c>
      <c r="E1000" s="69" t="s">
        <v>1758</v>
      </c>
      <c r="F1000" s="69"/>
      <c r="G1000" s="63" t="s">
        <v>173</v>
      </c>
      <c r="H1000" s="65" t="s">
        <v>36</v>
      </c>
      <c r="I1000" s="69" t="s">
        <v>37</v>
      </c>
      <c r="J1000" s="65" t="s">
        <v>36</v>
      </c>
      <c r="K1000" s="133"/>
      <c r="L1000" s="133" t="s">
        <v>41</v>
      </c>
      <c r="M1000" s="100">
        <v>4</v>
      </c>
      <c r="N1000" s="74">
        <f t="shared" si="32"/>
        <v>4</v>
      </c>
      <c r="O1000" s="137"/>
      <c r="P1000" s="138" t="s">
        <v>48</v>
      </c>
      <c r="Q1000" s="100">
        <f>IF(P1000="",1,(VLOOKUP(P1000,LOOKUP!$A$16:$B$21,2,FALSE)))</f>
        <v>4</v>
      </c>
      <c r="R1000" s="74">
        <f t="shared" si="31"/>
        <v>4</v>
      </c>
      <c r="S1000" s="108">
        <v>13</v>
      </c>
      <c r="T1000" s="108"/>
      <c r="U1000" s="108"/>
      <c r="V1000" s="108"/>
      <c r="W1000" s="108"/>
      <c r="X1000" s="102">
        <v>0</v>
      </c>
      <c r="Y1000" s="108"/>
      <c r="Z1000" s="108"/>
      <c r="AA1000" s="98" t="s">
        <v>660</v>
      </c>
      <c r="AB1000" s="98" t="s">
        <v>69</v>
      </c>
      <c r="AC1000" s="109">
        <v>40544</v>
      </c>
      <c r="AE1000" s="108"/>
      <c r="AF1000" s="108"/>
      <c r="AH1000" s="106"/>
      <c r="AI1000" s="110" t="s">
        <v>656</v>
      </c>
    </row>
    <row r="1001" spans="1:38" ht="30" customHeight="1">
      <c r="A1001" s="69" t="s">
        <v>614</v>
      </c>
      <c r="B1001" s="69" t="s">
        <v>797</v>
      </c>
      <c r="C1001" s="69" t="s">
        <v>798</v>
      </c>
      <c r="D1001" s="69" t="s">
        <v>824</v>
      </c>
      <c r="E1001" s="69" t="s">
        <v>1759</v>
      </c>
      <c r="F1001" s="69"/>
      <c r="G1001" s="63" t="s">
        <v>185</v>
      </c>
      <c r="H1001" s="65" t="s">
        <v>36</v>
      </c>
      <c r="I1001" s="69" t="s">
        <v>37</v>
      </c>
      <c r="J1001" s="65" t="s">
        <v>36</v>
      </c>
      <c r="K1001" s="133"/>
      <c r="L1001" s="133" t="s">
        <v>41</v>
      </c>
      <c r="M1001" s="100">
        <v>4</v>
      </c>
      <c r="N1001" s="74">
        <f t="shared" si="32"/>
        <v>4</v>
      </c>
      <c r="O1001" s="137">
        <v>42094</v>
      </c>
      <c r="P1001" s="138" t="s">
        <v>48</v>
      </c>
      <c r="Q1001" s="100">
        <f>IF(P1001="",1,(VLOOKUP(P1001,LOOKUP!$A$16:$B$21,2,FALSE)))</f>
        <v>4</v>
      </c>
      <c r="R1001" s="74">
        <f t="shared" si="31"/>
        <v>4</v>
      </c>
      <c r="S1001" s="108">
        <v>12.241</v>
      </c>
      <c r="T1001" s="108"/>
      <c r="U1001" s="108">
        <v>5.7</v>
      </c>
      <c r="V1001" s="108">
        <v>6.2</v>
      </c>
      <c r="W1001" s="108"/>
      <c r="X1001" s="102">
        <v>11.9</v>
      </c>
      <c r="Y1001" s="108"/>
      <c r="Z1001" s="108"/>
      <c r="AA1001" s="98" t="s">
        <v>660</v>
      </c>
      <c r="AB1001" s="98" t="s">
        <v>69</v>
      </c>
      <c r="AC1001" s="109">
        <v>40544</v>
      </c>
      <c r="AE1001" s="108"/>
      <c r="AF1001" s="108"/>
      <c r="AH1001" s="106"/>
      <c r="AI1001" s="110" t="s">
        <v>656</v>
      </c>
    </row>
    <row r="1002" spans="1:38" ht="30" customHeight="1">
      <c r="A1002" s="69" t="s">
        <v>614</v>
      </c>
      <c r="B1002" s="69" t="s">
        <v>803</v>
      </c>
      <c r="C1002" s="69" t="s">
        <v>806</v>
      </c>
      <c r="D1002" s="69" t="s">
        <v>817</v>
      </c>
      <c r="E1002" s="69" t="s">
        <v>1755</v>
      </c>
      <c r="F1002" s="69"/>
      <c r="G1002" s="63" t="s">
        <v>171</v>
      </c>
      <c r="H1002" s="65" t="s">
        <v>36</v>
      </c>
      <c r="I1002" s="69" t="s">
        <v>867</v>
      </c>
      <c r="J1002" s="65" t="s">
        <v>2342</v>
      </c>
      <c r="K1002" s="133" t="s">
        <v>2367</v>
      </c>
      <c r="L1002" s="133" t="s">
        <v>174</v>
      </c>
      <c r="M1002" s="100">
        <v>2</v>
      </c>
      <c r="N1002" s="74">
        <f t="shared" si="32"/>
        <v>2</v>
      </c>
      <c r="O1002" s="137" t="s">
        <v>2368</v>
      </c>
      <c r="P1002" s="138" t="s">
        <v>48</v>
      </c>
      <c r="Q1002" s="100">
        <f>IF(P1002="",1,(VLOOKUP(P1002,LOOKUP!$A$16:$B$21,2,FALSE)))</f>
        <v>4</v>
      </c>
      <c r="R1002" s="74">
        <f t="shared" si="31"/>
        <v>4</v>
      </c>
      <c r="S1002" s="108"/>
      <c r="T1002" s="108"/>
      <c r="U1002" s="108">
        <v>10</v>
      </c>
      <c r="V1002" s="108">
        <v>71.3</v>
      </c>
      <c r="W1002" s="108"/>
      <c r="X1002" s="102">
        <v>81.3</v>
      </c>
      <c r="Y1002" s="108"/>
      <c r="Z1002" s="108"/>
      <c r="AA1002" s="98" t="s">
        <v>79</v>
      </c>
      <c r="AB1002" s="98" t="s">
        <v>69</v>
      </c>
      <c r="AC1002" s="109">
        <v>40544</v>
      </c>
      <c r="AE1002" s="108"/>
      <c r="AF1002" s="108"/>
      <c r="AH1002" s="106"/>
      <c r="AI1002" s="110" t="s">
        <v>976</v>
      </c>
      <c r="AK1002" s="98" t="s">
        <v>980</v>
      </c>
      <c r="AL1002" s="98" t="s">
        <v>987</v>
      </c>
    </row>
    <row r="1003" spans="1:38" ht="30" customHeight="1">
      <c r="A1003" s="69" t="s">
        <v>614</v>
      </c>
      <c r="B1003" s="69" t="s">
        <v>803</v>
      </c>
      <c r="C1003" s="69" t="s">
        <v>804</v>
      </c>
      <c r="D1003" s="69" t="s">
        <v>818</v>
      </c>
      <c r="E1003" s="69" t="s">
        <v>1756</v>
      </c>
      <c r="F1003" s="69"/>
      <c r="G1003" s="63" t="s">
        <v>197</v>
      </c>
      <c r="H1003" s="65" t="s">
        <v>36</v>
      </c>
      <c r="I1003" s="69" t="s">
        <v>37</v>
      </c>
      <c r="J1003" s="65" t="s">
        <v>2342</v>
      </c>
      <c r="K1003" s="65">
        <v>2004</v>
      </c>
      <c r="L1003" s="65" t="s">
        <v>38</v>
      </c>
      <c r="M1003" s="100">
        <v>4</v>
      </c>
      <c r="N1003" s="74">
        <f t="shared" si="32"/>
        <v>4</v>
      </c>
      <c r="O1003" s="138">
        <v>2004</v>
      </c>
      <c r="P1003" s="138" t="s">
        <v>48</v>
      </c>
      <c r="Q1003" s="100">
        <f>IF(P1003="",1,(VLOOKUP(P1003,LOOKUP!$A$16:$B$21,2,FALSE)))</f>
        <v>4</v>
      </c>
      <c r="R1003" s="74">
        <f t="shared" si="31"/>
        <v>4</v>
      </c>
      <c r="S1003" s="108"/>
      <c r="T1003" s="108"/>
      <c r="U1003" s="108">
        <v>11.045000000000002</v>
      </c>
      <c r="V1003" s="108">
        <v>11.045000000000002</v>
      </c>
      <c r="W1003" s="108"/>
      <c r="X1003" s="102">
        <v>22.090000000000003</v>
      </c>
      <c r="Y1003" s="108"/>
      <c r="Z1003" s="108"/>
      <c r="AA1003" s="98" t="s">
        <v>41</v>
      </c>
      <c r="AB1003" s="98" t="s">
        <v>69</v>
      </c>
      <c r="AC1003" s="109">
        <v>40544</v>
      </c>
      <c r="AE1003" s="108"/>
      <c r="AF1003" s="108"/>
      <c r="AH1003" s="106"/>
      <c r="AI1003" s="110" t="s">
        <v>976</v>
      </c>
      <c r="AK1003" s="98" t="s">
        <v>977</v>
      </c>
      <c r="AL1003" s="98" t="s">
        <v>978</v>
      </c>
    </row>
    <row r="1004" spans="1:38" ht="30" customHeight="1">
      <c r="A1004" s="62" t="s">
        <v>614</v>
      </c>
      <c r="B1004" s="62" t="s">
        <v>803</v>
      </c>
      <c r="C1004" s="67" t="s">
        <v>810</v>
      </c>
      <c r="D1004" s="62" t="s">
        <v>819</v>
      </c>
      <c r="E1004" s="62" t="s">
        <v>1756</v>
      </c>
      <c r="F1004" s="62"/>
      <c r="G1004" s="61" t="s">
        <v>197</v>
      </c>
      <c r="H1004" s="65" t="s">
        <v>36</v>
      </c>
      <c r="I1004" s="140" t="s">
        <v>37</v>
      </c>
      <c r="J1004" s="65" t="s">
        <v>2342</v>
      </c>
      <c r="K1004" s="65">
        <v>2011</v>
      </c>
      <c r="L1004" s="65" t="s">
        <v>177</v>
      </c>
      <c r="M1004" s="100">
        <v>3</v>
      </c>
      <c r="N1004" s="74">
        <f t="shared" si="32"/>
        <v>3</v>
      </c>
      <c r="O1004" s="141">
        <v>2011</v>
      </c>
      <c r="P1004" s="142" t="s">
        <v>48</v>
      </c>
      <c r="Q1004" s="100">
        <f>IF(P1004="",1,(VLOOKUP(P1004,LOOKUP!$A$16:$B$21,2,FALSE)))</f>
        <v>4</v>
      </c>
      <c r="R1004" s="74">
        <f t="shared" si="31"/>
        <v>4</v>
      </c>
      <c r="S1004" s="108"/>
      <c r="T1004" s="108"/>
      <c r="U1004" s="108">
        <v>162.30000000000001</v>
      </c>
      <c r="V1004" s="108">
        <v>49.5</v>
      </c>
      <c r="W1004" s="108"/>
      <c r="X1004" s="102">
        <v>211.8</v>
      </c>
      <c r="Y1004" s="108"/>
      <c r="Z1004" s="108"/>
      <c r="AA1004" s="98" t="s">
        <v>660</v>
      </c>
      <c r="AB1004" s="98" t="s">
        <v>69</v>
      </c>
      <c r="AC1004" s="109">
        <v>40544</v>
      </c>
      <c r="AE1004" s="108"/>
      <c r="AF1004" s="108"/>
      <c r="AH1004" s="106"/>
      <c r="AI1004" s="110" t="s">
        <v>976</v>
      </c>
      <c r="AK1004" s="98" t="s">
        <v>977</v>
      </c>
      <c r="AL1004" s="98" t="s">
        <v>982</v>
      </c>
    </row>
    <row r="1005" spans="1:38" ht="30" customHeight="1">
      <c r="A1005" s="62" t="s">
        <v>614</v>
      </c>
      <c r="B1005" s="62" t="s">
        <v>803</v>
      </c>
      <c r="C1005" s="67" t="s">
        <v>804</v>
      </c>
      <c r="D1005" s="62" t="s">
        <v>820</v>
      </c>
      <c r="E1005" s="62" t="s">
        <v>1750</v>
      </c>
      <c r="F1005" s="62"/>
      <c r="G1005" s="61" t="s">
        <v>183</v>
      </c>
      <c r="H1005" s="65" t="s">
        <v>36</v>
      </c>
      <c r="I1005" s="140" t="s">
        <v>37</v>
      </c>
      <c r="J1005" s="65" t="s">
        <v>2342</v>
      </c>
      <c r="K1005" s="65">
        <v>2004</v>
      </c>
      <c r="L1005" s="65" t="s">
        <v>38</v>
      </c>
      <c r="M1005" s="100">
        <v>4</v>
      </c>
      <c r="N1005" s="74">
        <f t="shared" si="32"/>
        <v>4</v>
      </c>
      <c r="O1005" s="141">
        <v>2004</v>
      </c>
      <c r="P1005" s="142" t="s">
        <v>48</v>
      </c>
      <c r="Q1005" s="100">
        <f>IF(P1005="",1,(VLOOKUP(P1005,LOOKUP!$A$16:$B$21,2,FALSE)))</f>
        <v>4</v>
      </c>
      <c r="R1005" s="74">
        <f t="shared" si="31"/>
        <v>4</v>
      </c>
      <c r="S1005" s="108"/>
      <c r="T1005" s="108"/>
      <c r="U1005" s="108">
        <v>6.0500000000000007</v>
      </c>
      <c r="V1005" s="108">
        <v>6.0500000000000007</v>
      </c>
      <c r="W1005" s="108"/>
      <c r="X1005" s="102">
        <v>12.100000000000001</v>
      </c>
      <c r="Y1005" s="108"/>
      <c r="Z1005" s="108"/>
      <c r="AA1005" s="98" t="s">
        <v>41</v>
      </c>
      <c r="AB1005" s="98" t="s">
        <v>69</v>
      </c>
      <c r="AC1005" s="109">
        <v>40544</v>
      </c>
      <c r="AE1005" s="108"/>
      <c r="AF1005" s="108"/>
      <c r="AH1005" s="106"/>
      <c r="AI1005" s="110" t="s">
        <v>976</v>
      </c>
      <c r="AK1005" s="98" t="s">
        <v>977</v>
      </c>
      <c r="AL1005" s="98" t="s">
        <v>978</v>
      </c>
    </row>
    <row r="1006" spans="1:38" ht="30" customHeight="1">
      <c r="A1006" s="62" t="s">
        <v>614</v>
      </c>
      <c r="B1006" s="62" t="s">
        <v>803</v>
      </c>
      <c r="C1006" s="67" t="s">
        <v>806</v>
      </c>
      <c r="D1006" s="62" t="s">
        <v>2369</v>
      </c>
      <c r="E1006" s="61" t="s">
        <v>2370</v>
      </c>
      <c r="F1006" s="61"/>
      <c r="G1006" s="61" t="s">
        <v>2340</v>
      </c>
      <c r="H1006" s="65" t="s">
        <v>36</v>
      </c>
      <c r="I1006" s="140" t="s">
        <v>37</v>
      </c>
      <c r="J1006" s="65" t="s">
        <v>36</v>
      </c>
      <c r="K1006" s="65"/>
      <c r="L1006" s="65"/>
      <c r="M1006" s="100">
        <v>1</v>
      </c>
      <c r="N1006" s="74">
        <f t="shared" si="32"/>
        <v>1</v>
      </c>
      <c r="O1006" s="141"/>
      <c r="P1006" s="142"/>
      <c r="Q1006" s="100">
        <f>IF(P1006="",1,(VLOOKUP(P1006,LOOKUP!$A$16:$B$21,2,FALSE)))</f>
        <v>1</v>
      </c>
      <c r="R1006" s="74">
        <f t="shared" si="31"/>
        <v>1</v>
      </c>
      <c r="S1006" s="108">
        <v>4914</v>
      </c>
      <c r="T1006" s="108"/>
      <c r="U1006" s="108"/>
      <c r="V1006" s="108"/>
      <c r="W1006" s="108">
        <v>819</v>
      </c>
      <c r="X1006" s="102">
        <v>819</v>
      </c>
      <c r="Y1006" s="108">
        <v>3276</v>
      </c>
      <c r="Z1006" s="108">
        <v>819</v>
      </c>
      <c r="AA1006" s="108" t="s">
        <v>660</v>
      </c>
      <c r="AB1006" s="108" t="s">
        <v>69</v>
      </c>
      <c r="AC1006" s="109"/>
      <c r="AE1006" s="109"/>
      <c r="AF1006" s="109"/>
      <c r="AG1006" s="109"/>
      <c r="AH1006" s="109"/>
      <c r="AI1006" s="109"/>
      <c r="AJ1006" s="109"/>
      <c r="AK1006" s="98" t="s">
        <v>2379</v>
      </c>
      <c r="AL1006" s="98" t="s">
        <v>2380</v>
      </c>
    </row>
    <row r="1007" spans="1:38" ht="30" customHeight="1">
      <c r="A1007" s="69" t="s">
        <v>614</v>
      </c>
      <c r="B1007" s="69" t="s">
        <v>803</v>
      </c>
      <c r="C1007" s="69" t="s">
        <v>810</v>
      </c>
      <c r="D1007" s="69" t="s">
        <v>821</v>
      </c>
      <c r="E1007" s="69" t="s">
        <v>1750</v>
      </c>
      <c r="F1007" s="69"/>
      <c r="G1007" s="63" t="s">
        <v>208</v>
      </c>
      <c r="H1007" s="65" t="s">
        <v>36</v>
      </c>
      <c r="I1007" s="69" t="s">
        <v>37</v>
      </c>
      <c r="J1007" s="65" t="s">
        <v>2342</v>
      </c>
      <c r="K1007" s="65">
        <v>2012</v>
      </c>
      <c r="L1007" s="65" t="s">
        <v>177</v>
      </c>
      <c r="M1007" s="100">
        <v>3</v>
      </c>
      <c r="N1007" s="74">
        <f t="shared" si="32"/>
        <v>3</v>
      </c>
      <c r="O1007" s="138">
        <v>2012</v>
      </c>
      <c r="P1007" s="138" t="s">
        <v>48</v>
      </c>
      <c r="Q1007" s="100">
        <f>IF(P1007="",1,(VLOOKUP(P1007,LOOKUP!$A$16:$B$21,2,FALSE)))</f>
        <v>4</v>
      </c>
      <c r="R1007" s="74">
        <f t="shared" si="31"/>
        <v>4</v>
      </c>
      <c r="S1007" s="108"/>
      <c r="T1007" s="108"/>
      <c r="U1007" s="108">
        <v>59.555</v>
      </c>
      <c r="V1007" s="108">
        <v>59.555</v>
      </c>
      <c r="W1007" s="108"/>
      <c r="X1007" s="102">
        <v>119.11</v>
      </c>
      <c r="Y1007" s="108"/>
      <c r="Z1007" s="108"/>
      <c r="AA1007" s="98" t="s">
        <v>660</v>
      </c>
      <c r="AB1007" s="98" t="s">
        <v>69</v>
      </c>
      <c r="AC1007" s="109">
        <v>40544</v>
      </c>
      <c r="AE1007" s="108"/>
      <c r="AF1007" s="108"/>
      <c r="AH1007" s="106"/>
      <c r="AI1007" s="110" t="s">
        <v>976</v>
      </c>
      <c r="AK1007" s="98" t="s">
        <v>977</v>
      </c>
      <c r="AL1007" s="98" t="s">
        <v>982</v>
      </c>
    </row>
    <row r="1008" spans="1:38" ht="30" customHeight="1">
      <c r="A1008" s="127" t="s">
        <v>614</v>
      </c>
      <c r="B1008" s="127" t="s">
        <v>803</v>
      </c>
      <c r="C1008" s="127" t="s">
        <v>806</v>
      </c>
      <c r="D1008" s="127" t="s">
        <v>2371</v>
      </c>
      <c r="E1008" s="69" t="s">
        <v>2372</v>
      </c>
      <c r="F1008" s="131"/>
      <c r="G1008" s="131" t="s">
        <v>2340</v>
      </c>
      <c r="H1008" s="127" t="s">
        <v>36</v>
      </c>
      <c r="I1008" s="127" t="s">
        <v>37</v>
      </c>
      <c r="J1008" s="127" t="s">
        <v>36</v>
      </c>
      <c r="K1008" s="127"/>
      <c r="L1008" s="127"/>
      <c r="M1008" s="100">
        <v>1</v>
      </c>
      <c r="N1008" s="74">
        <f t="shared" si="32"/>
        <v>1</v>
      </c>
      <c r="O1008" s="127"/>
      <c r="P1008" s="127"/>
      <c r="Q1008" s="100">
        <f>IF(P1008="",1,(VLOOKUP(P1008,LOOKUP!$A$16:$B$21,2,FALSE)))</f>
        <v>1</v>
      </c>
      <c r="R1008" s="74">
        <f t="shared" si="31"/>
        <v>1</v>
      </c>
      <c r="S1008" s="108">
        <v>6000</v>
      </c>
      <c r="T1008" s="108"/>
      <c r="U1008" s="108"/>
      <c r="V1008" s="108"/>
      <c r="W1008" s="108">
        <v>1200</v>
      </c>
      <c r="X1008" s="102">
        <v>1200</v>
      </c>
      <c r="Y1008" s="108">
        <v>4800</v>
      </c>
      <c r="Z1008" s="108"/>
      <c r="AA1008" s="108" t="s">
        <v>660</v>
      </c>
      <c r="AB1008" s="108" t="s">
        <v>69</v>
      </c>
      <c r="AC1008" s="109"/>
      <c r="AE1008" s="109"/>
      <c r="AF1008" s="109"/>
      <c r="AG1008" s="109"/>
      <c r="AH1008" s="109"/>
      <c r="AI1008" s="109" t="s">
        <v>976</v>
      </c>
      <c r="AJ1008" s="109"/>
      <c r="AK1008" s="98" t="s">
        <v>2379</v>
      </c>
    </row>
    <row r="1009" spans="1:38" ht="30" customHeight="1">
      <c r="A1009" s="127" t="s">
        <v>614</v>
      </c>
      <c r="B1009" s="127" t="s">
        <v>797</v>
      </c>
      <c r="C1009" s="127" t="s">
        <v>806</v>
      </c>
      <c r="D1009" s="127" t="s">
        <v>2373</v>
      </c>
      <c r="E1009" s="69" t="s">
        <v>2374</v>
      </c>
      <c r="F1009" s="131"/>
      <c r="G1009" s="131" t="s">
        <v>2340</v>
      </c>
      <c r="H1009" s="127" t="s">
        <v>36</v>
      </c>
      <c r="I1009" s="127" t="s">
        <v>37</v>
      </c>
      <c r="J1009" s="127" t="s">
        <v>36</v>
      </c>
      <c r="K1009" s="127"/>
      <c r="L1009" s="127"/>
      <c r="M1009" s="100">
        <v>1</v>
      </c>
      <c r="N1009" s="74">
        <f t="shared" si="32"/>
        <v>1</v>
      </c>
      <c r="O1009" s="127"/>
      <c r="P1009" s="127"/>
      <c r="Q1009" s="100">
        <f>IF(P1009="",1,(VLOOKUP(P1009,LOOKUP!$A$16:$B$21,2,FALSE)))</f>
        <v>1</v>
      </c>
      <c r="R1009" s="74">
        <f t="shared" si="31"/>
        <v>1</v>
      </c>
      <c r="S1009" s="108">
        <v>4000</v>
      </c>
      <c r="T1009" s="108"/>
      <c r="U1009" s="108"/>
      <c r="V1009" s="108"/>
      <c r="W1009" s="108">
        <v>800</v>
      </c>
      <c r="X1009" s="102">
        <v>800</v>
      </c>
      <c r="Y1009" s="108">
        <v>3200</v>
      </c>
      <c r="Z1009" s="108"/>
      <c r="AA1009" s="108" t="s">
        <v>660</v>
      </c>
      <c r="AB1009" s="108" t="s">
        <v>69</v>
      </c>
      <c r="AC1009" s="109"/>
      <c r="AE1009" s="109"/>
      <c r="AF1009" s="109"/>
      <c r="AG1009" s="109"/>
      <c r="AH1009" s="109"/>
      <c r="AI1009" s="109" t="s">
        <v>656</v>
      </c>
      <c r="AJ1009" s="109"/>
      <c r="AK1009" s="98" t="s">
        <v>2379</v>
      </c>
    </row>
    <row r="1010" spans="1:38" ht="30" customHeight="1">
      <c r="A1010" s="127" t="s">
        <v>614</v>
      </c>
      <c r="B1010" s="127" t="s">
        <v>615</v>
      </c>
      <c r="C1010" s="127" t="s">
        <v>2375</v>
      </c>
      <c r="D1010" s="127" t="s">
        <v>2376</v>
      </c>
      <c r="E1010" s="69" t="s">
        <v>2377</v>
      </c>
      <c r="F1010" s="127"/>
      <c r="G1010" s="131" t="s">
        <v>2340</v>
      </c>
      <c r="H1010" s="127" t="s">
        <v>36</v>
      </c>
      <c r="I1010" s="127" t="s">
        <v>37</v>
      </c>
      <c r="J1010" s="127" t="s">
        <v>36</v>
      </c>
      <c r="K1010" s="127">
        <v>2011</v>
      </c>
      <c r="L1010" s="127" t="s">
        <v>41</v>
      </c>
      <c r="M1010" s="100">
        <v>4</v>
      </c>
      <c r="N1010" s="74">
        <f t="shared" si="32"/>
        <v>4</v>
      </c>
      <c r="O1010" s="127">
        <v>2015</v>
      </c>
      <c r="P1010" s="127" t="s">
        <v>872</v>
      </c>
      <c r="Q1010" s="100">
        <f>IF(P1010="",1,(VLOOKUP(P1010,LOOKUP!$A$16:$B$21,2,FALSE)))</f>
        <v>4</v>
      </c>
      <c r="R1010" s="74">
        <f t="shared" si="31"/>
        <v>4</v>
      </c>
      <c r="S1010" s="108">
        <v>1704.1019999999999</v>
      </c>
      <c r="T1010" s="108"/>
      <c r="U1010" s="108">
        <v>441.12099999999998</v>
      </c>
      <c r="V1010" s="108">
        <v>422.28800000000001</v>
      </c>
      <c r="W1010" s="108"/>
      <c r="X1010" s="102">
        <v>863.40899999999999</v>
      </c>
      <c r="Y1010" s="108"/>
      <c r="Z1010" s="108"/>
      <c r="AA1010" s="98" t="s">
        <v>660</v>
      </c>
      <c r="AB1010" s="98" t="s">
        <v>69</v>
      </c>
      <c r="AC1010" s="109">
        <v>40544</v>
      </c>
      <c r="AE1010" s="108"/>
      <c r="AF1010" s="108"/>
      <c r="AH1010" s="106"/>
      <c r="AI1010" s="110" t="s">
        <v>656</v>
      </c>
      <c r="AK1010" s="98" t="s">
        <v>2381</v>
      </c>
    </row>
    <row r="1011" spans="1:38" ht="30" customHeight="1">
      <c r="A1011" s="98" t="s">
        <v>988</v>
      </c>
      <c r="B1011" s="98" t="s">
        <v>989</v>
      </c>
      <c r="C1011" s="98" t="s">
        <v>989</v>
      </c>
      <c r="D1011" s="98" t="s">
        <v>990</v>
      </c>
      <c r="E1011" s="98" t="s">
        <v>1832</v>
      </c>
      <c r="F1011" s="98" t="s">
        <v>142</v>
      </c>
      <c r="G1011" s="98" t="s">
        <v>199</v>
      </c>
      <c r="H1011" s="98" t="s">
        <v>36</v>
      </c>
      <c r="I1011" s="98" t="s">
        <v>37</v>
      </c>
      <c r="J1011" s="98" t="s">
        <v>36</v>
      </c>
      <c r="K1011" s="107">
        <v>40909</v>
      </c>
      <c r="L1011" s="107" t="s">
        <v>38</v>
      </c>
      <c r="M1011" s="100">
        <v>4</v>
      </c>
      <c r="N1011" s="74">
        <f t="shared" si="32"/>
        <v>4</v>
      </c>
      <c r="O1011" s="107">
        <v>42369</v>
      </c>
      <c r="P1011" s="98" t="s">
        <v>48</v>
      </c>
      <c r="Q1011" s="100">
        <f>IF(P1011="",1,(VLOOKUP(P1011,LOOKUP!$A$16:$B$21,2,FALSE)))</f>
        <v>4</v>
      </c>
      <c r="R1011" s="74">
        <f t="shared" si="31"/>
        <v>4</v>
      </c>
      <c r="S1011" s="108">
        <v>64.2</v>
      </c>
      <c r="T1011" s="108">
        <v>77.400000000000006</v>
      </c>
      <c r="U1011" s="108">
        <v>40.1</v>
      </c>
      <c r="V1011" s="108">
        <v>16.600000000000001</v>
      </c>
      <c r="W1011" s="108">
        <v>0.1</v>
      </c>
      <c r="X1011" s="102">
        <v>56.800000000000004</v>
      </c>
      <c r="Y1011" s="108"/>
      <c r="AA1011" s="98" t="s">
        <v>72</v>
      </c>
      <c r="AB1011" s="98" t="s">
        <v>1039</v>
      </c>
      <c r="AC1011" s="109">
        <v>41275</v>
      </c>
      <c r="AE1011" s="108">
        <v>77.400000000000006</v>
      </c>
      <c r="AF1011" s="108"/>
      <c r="AG1011" s="98" t="s">
        <v>70</v>
      </c>
      <c r="AI1011" s="110" t="s">
        <v>1040</v>
      </c>
      <c r="AJ1011" s="98" t="s">
        <v>1041</v>
      </c>
      <c r="AK1011" s="98" t="s">
        <v>1042</v>
      </c>
    </row>
    <row r="1012" spans="1:38" ht="30" customHeight="1">
      <c r="A1012" s="98" t="s">
        <v>988</v>
      </c>
      <c r="B1012" s="98" t="s">
        <v>989</v>
      </c>
      <c r="C1012" s="98" t="s">
        <v>989</v>
      </c>
      <c r="D1012" s="98" t="s">
        <v>991</v>
      </c>
      <c r="E1012" s="98" t="s">
        <v>1833</v>
      </c>
      <c r="G1012" s="98" t="s">
        <v>185</v>
      </c>
      <c r="H1012" s="98" t="s">
        <v>36</v>
      </c>
      <c r="I1012" s="98" t="s">
        <v>37</v>
      </c>
      <c r="J1012" s="98" t="s">
        <v>36</v>
      </c>
      <c r="K1012" s="107">
        <v>41275</v>
      </c>
      <c r="L1012" s="107" t="s">
        <v>38</v>
      </c>
      <c r="M1012" s="100">
        <v>4</v>
      </c>
      <c r="N1012" s="74">
        <f t="shared" si="32"/>
        <v>4</v>
      </c>
      <c r="O1012" s="107">
        <v>42735</v>
      </c>
      <c r="P1012" s="98" t="s">
        <v>48</v>
      </c>
      <c r="Q1012" s="100">
        <f>IF(P1012="",1,(VLOOKUP(P1012,LOOKUP!$A$16:$B$21,2,FALSE)))</f>
        <v>4</v>
      </c>
      <c r="R1012" s="74">
        <f t="shared" si="31"/>
        <v>4</v>
      </c>
      <c r="S1012" s="108">
        <v>176</v>
      </c>
      <c r="T1012" s="108">
        <v>45</v>
      </c>
      <c r="U1012" s="108">
        <v>10</v>
      </c>
      <c r="V1012" s="108">
        <v>6</v>
      </c>
      <c r="W1012" s="108"/>
      <c r="X1012" s="102">
        <v>16</v>
      </c>
      <c r="Y1012" s="108"/>
      <c r="AA1012" s="98" t="s">
        <v>72</v>
      </c>
      <c r="AB1012" s="98" t="s">
        <v>1039</v>
      </c>
      <c r="AC1012" s="109">
        <v>41275</v>
      </c>
      <c r="AE1012" s="108">
        <v>45</v>
      </c>
      <c r="AF1012" s="108"/>
      <c r="AG1012" s="98" t="s">
        <v>70</v>
      </c>
      <c r="AI1012" s="110" t="s">
        <v>1040</v>
      </c>
      <c r="AJ1012" s="98" t="s">
        <v>1043</v>
      </c>
      <c r="AK1012" s="98" t="s">
        <v>1042</v>
      </c>
      <c r="AL1012" s="98" t="s">
        <v>1044</v>
      </c>
    </row>
    <row r="1013" spans="1:38" ht="30" customHeight="1">
      <c r="A1013" s="98" t="s">
        <v>988</v>
      </c>
      <c r="B1013" s="98" t="s">
        <v>989</v>
      </c>
      <c r="C1013" s="98" t="s">
        <v>989</v>
      </c>
      <c r="D1013" s="98" t="s">
        <v>992</v>
      </c>
      <c r="E1013" s="98" t="s">
        <v>1834</v>
      </c>
      <c r="F1013" s="98" t="s">
        <v>135</v>
      </c>
      <c r="G1013" s="98" t="s">
        <v>195</v>
      </c>
      <c r="H1013" s="98" t="s">
        <v>36</v>
      </c>
      <c r="I1013" s="98" t="s">
        <v>37</v>
      </c>
      <c r="J1013" s="98" t="s">
        <v>36</v>
      </c>
      <c r="K1013" s="107">
        <v>41275</v>
      </c>
      <c r="L1013" s="107" t="s">
        <v>38</v>
      </c>
      <c r="M1013" s="100">
        <v>4</v>
      </c>
      <c r="N1013" s="74">
        <f t="shared" si="32"/>
        <v>4</v>
      </c>
      <c r="O1013" s="107">
        <v>42369</v>
      </c>
      <c r="P1013" s="98" t="s">
        <v>48</v>
      </c>
      <c r="Q1013" s="100">
        <f>IF(P1013="",1,(VLOOKUP(P1013,LOOKUP!$A$16:$B$21,2,FALSE)))</f>
        <v>4</v>
      </c>
      <c r="R1013" s="74">
        <f t="shared" ref="R1013:R1048" si="33">Q1013</f>
        <v>4</v>
      </c>
      <c r="S1013" s="108">
        <v>107.2</v>
      </c>
      <c r="T1013" s="108">
        <v>100.9</v>
      </c>
      <c r="U1013" s="108">
        <v>67.8</v>
      </c>
      <c r="V1013" s="108">
        <v>15.9</v>
      </c>
      <c r="W1013" s="108">
        <v>5.2</v>
      </c>
      <c r="X1013" s="102">
        <v>88.9</v>
      </c>
      <c r="Y1013" s="108"/>
      <c r="AA1013" s="98" t="s">
        <v>72</v>
      </c>
      <c r="AB1013" s="98" t="s">
        <v>1039</v>
      </c>
      <c r="AC1013" s="109">
        <v>41275</v>
      </c>
      <c r="AE1013" s="108">
        <v>100.9</v>
      </c>
      <c r="AF1013" s="108"/>
      <c r="AG1013" s="98" t="s">
        <v>70</v>
      </c>
      <c r="AI1013" s="110" t="s">
        <v>1040</v>
      </c>
      <c r="AJ1013" s="98" t="s">
        <v>1045</v>
      </c>
      <c r="AK1013" s="98" t="s">
        <v>1042</v>
      </c>
    </row>
    <row r="1014" spans="1:38" ht="30" customHeight="1">
      <c r="A1014" s="98" t="s">
        <v>988</v>
      </c>
      <c r="B1014" s="98" t="s">
        <v>989</v>
      </c>
      <c r="C1014" s="98" t="s">
        <v>989</v>
      </c>
      <c r="D1014" s="98" t="s">
        <v>993</v>
      </c>
      <c r="E1014" s="98" t="s">
        <v>1835</v>
      </c>
      <c r="G1014" s="98" t="s">
        <v>171</v>
      </c>
      <c r="H1014" s="98" t="s">
        <v>36</v>
      </c>
      <c r="I1014" s="98" t="s">
        <v>37</v>
      </c>
      <c r="J1014" s="98" t="s">
        <v>36</v>
      </c>
      <c r="K1014" s="107">
        <v>39814</v>
      </c>
      <c r="L1014" s="107" t="s">
        <v>38</v>
      </c>
      <c r="M1014" s="100">
        <v>4</v>
      </c>
      <c r="N1014" s="74">
        <f t="shared" si="32"/>
        <v>4</v>
      </c>
      <c r="O1014" s="107">
        <v>41639</v>
      </c>
      <c r="P1014" s="98" t="s">
        <v>48</v>
      </c>
      <c r="Q1014" s="100">
        <f>IF(P1014="",1,(VLOOKUP(P1014,LOOKUP!$A$16:$B$21,2,FALSE)))</f>
        <v>4</v>
      </c>
      <c r="R1014" s="74">
        <f t="shared" si="33"/>
        <v>4</v>
      </c>
      <c r="S1014" s="108">
        <v>637</v>
      </c>
      <c r="T1014" s="108">
        <v>124.5</v>
      </c>
      <c r="U1014" s="108"/>
      <c r="V1014" s="108"/>
      <c r="W1014" s="108"/>
      <c r="X1014" s="102">
        <v>0</v>
      </c>
      <c r="Y1014" s="108"/>
      <c r="AA1014" s="98" t="s">
        <v>72</v>
      </c>
      <c r="AB1014" s="98" t="s">
        <v>1039</v>
      </c>
      <c r="AC1014" s="109">
        <v>41275</v>
      </c>
      <c r="AE1014" s="108">
        <v>124.5</v>
      </c>
      <c r="AF1014" s="108"/>
      <c r="AG1014" s="98" t="s">
        <v>70</v>
      </c>
      <c r="AI1014" s="110" t="s">
        <v>1040</v>
      </c>
      <c r="AJ1014" s="98" t="s">
        <v>1046</v>
      </c>
      <c r="AK1014" s="98" t="s">
        <v>1042</v>
      </c>
      <c r="AL1014" s="98" t="s">
        <v>1047</v>
      </c>
    </row>
    <row r="1015" spans="1:38" ht="30" customHeight="1">
      <c r="A1015" s="98" t="s">
        <v>988</v>
      </c>
      <c r="B1015" s="98" t="s">
        <v>989</v>
      </c>
      <c r="C1015" s="98" t="s">
        <v>989</v>
      </c>
      <c r="D1015" s="98" t="s">
        <v>994</v>
      </c>
      <c r="E1015" s="98" t="s">
        <v>1836</v>
      </c>
      <c r="F1015" s="98" t="s">
        <v>499</v>
      </c>
      <c r="G1015" s="98" t="s">
        <v>180</v>
      </c>
      <c r="H1015" s="98" t="s">
        <v>36</v>
      </c>
      <c r="I1015" s="98" t="s">
        <v>37</v>
      </c>
      <c r="J1015" s="98" t="s">
        <v>36</v>
      </c>
      <c r="K1015" s="109" t="s">
        <v>541</v>
      </c>
      <c r="L1015" s="109" t="s">
        <v>38</v>
      </c>
      <c r="M1015" s="100">
        <v>4</v>
      </c>
      <c r="N1015" s="74">
        <f t="shared" si="32"/>
        <v>4</v>
      </c>
      <c r="O1015" s="109" t="s">
        <v>541</v>
      </c>
      <c r="P1015" s="98" t="s">
        <v>48</v>
      </c>
      <c r="Q1015" s="100">
        <f>IF(P1015="",1,(VLOOKUP(P1015,LOOKUP!$A$16:$B$21,2,FALSE)))</f>
        <v>4</v>
      </c>
      <c r="R1015" s="74">
        <f t="shared" si="33"/>
        <v>4</v>
      </c>
      <c r="S1015" s="108">
        <v>162</v>
      </c>
      <c r="T1015" s="108">
        <v>57.4</v>
      </c>
      <c r="U1015" s="108">
        <v>39.6</v>
      </c>
      <c r="V1015" s="108">
        <v>45.4</v>
      </c>
      <c r="W1015" s="108">
        <v>58.8</v>
      </c>
      <c r="X1015" s="102">
        <v>143.80000000000001</v>
      </c>
      <c r="Y1015" s="108">
        <v>11.4</v>
      </c>
      <c r="AA1015" s="98" t="s">
        <v>72</v>
      </c>
      <c r="AB1015" s="98" t="s">
        <v>1039</v>
      </c>
      <c r="AC1015" s="109">
        <v>41275</v>
      </c>
      <c r="AE1015" s="108">
        <v>57.4</v>
      </c>
      <c r="AF1015" s="108"/>
      <c r="AG1015" s="98" t="s">
        <v>70</v>
      </c>
      <c r="AI1015" s="110" t="s">
        <v>1040</v>
      </c>
      <c r="AJ1015" s="98" t="s">
        <v>1048</v>
      </c>
      <c r="AK1015" s="98" t="s">
        <v>1042</v>
      </c>
      <c r="AL1015" s="98" t="s">
        <v>1049</v>
      </c>
    </row>
    <row r="1016" spans="1:38" ht="30" customHeight="1">
      <c r="A1016" s="98" t="s">
        <v>988</v>
      </c>
      <c r="B1016" s="98" t="s">
        <v>989</v>
      </c>
      <c r="C1016" s="98" t="s">
        <v>989</v>
      </c>
      <c r="D1016" s="98" t="s">
        <v>995</v>
      </c>
      <c r="E1016" s="98" t="s">
        <v>1837</v>
      </c>
      <c r="F1016" s="98" t="s">
        <v>1028</v>
      </c>
      <c r="G1016" s="98" t="s">
        <v>195</v>
      </c>
      <c r="H1016" s="98" t="s">
        <v>36</v>
      </c>
      <c r="I1016" s="98" t="s">
        <v>37</v>
      </c>
      <c r="J1016" s="98" t="s">
        <v>36</v>
      </c>
      <c r="K1016" s="107">
        <v>41640</v>
      </c>
      <c r="L1016" s="107" t="s">
        <v>38</v>
      </c>
      <c r="M1016" s="100">
        <v>4</v>
      </c>
      <c r="N1016" s="74">
        <f t="shared" si="32"/>
        <v>4</v>
      </c>
      <c r="O1016" s="107">
        <v>43100</v>
      </c>
      <c r="P1016" s="98" t="s">
        <v>48</v>
      </c>
      <c r="Q1016" s="100">
        <f>IF(P1016="",1,(VLOOKUP(P1016,LOOKUP!$A$16:$B$21,2,FALSE)))</f>
        <v>4</v>
      </c>
      <c r="R1016" s="74">
        <f t="shared" si="33"/>
        <v>4</v>
      </c>
      <c r="S1016" s="108">
        <v>222.7</v>
      </c>
      <c r="T1016" s="108">
        <v>115.3</v>
      </c>
      <c r="U1016" s="108">
        <v>43.9</v>
      </c>
      <c r="V1016" s="108">
        <v>62.6</v>
      </c>
      <c r="W1016" s="108">
        <v>86.3</v>
      </c>
      <c r="X1016" s="102">
        <v>192.8</v>
      </c>
      <c r="Y1016" s="108">
        <v>29.9</v>
      </c>
      <c r="AA1016" s="98" t="s">
        <v>72</v>
      </c>
      <c r="AB1016" s="98" t="s">
        <v>1039</v>
      </c>
      <c r="AC1016" s="109">
        <v>41275</v>
      </c>
      <c r="AE1016" s="108">
        <v>115.3</v>
      </c>
      <c r="AF1016" s="108"/>
      <c r="AG1016" s="98" t="s">
        <v>70</v>
      </c>
      <c r="AI1016" s="110" t="s">
        <v>1040</v>
      </c>
      <c r="AJ1016" s="98" t="s">
        <v>1050</v>
      </c>
      <c r="AK1016" s="98" t="s">
        <v>1042</v>
      </c>
      <c r="AL1016" s="98" t="s">
        <v>1051</v>
      </c>
    </row>
    <row r="1017" spans="1:38" ht="30" customHeight="1">
      <c r="A1017" s="98" t="s">
        <v>988</v>
      </c>
      <c r="B1017" s="98" t="s">
        <v>989</v>
      </c>
      <c r="C1017" s="98" t="s">
        <v>989</v>
      </c>
      <c r="D1017" s="98" t="s">
        <v>245</v>
      </c>
      <c r="E1017" s="98" t="s">
        <v>1838</v>
      </c>
      <c r="F1017" s="98" t="s">
        <v>209</v>
      </c>
      <c r="G1017" s="98" t="s">
        <v>199</v>
      </c>
      <c r="H1017" s="98" t="s">
        <v>36</v>
      </c>
      <c r="I1017" s="98" t="s">
        <v>37</v>
      </c>
      <c r="J1017" s="98" t="s">
        <v>36</v>
      </c>
      <c r="K1017" s="109" t="s">
        <v>541</v>
      </c>
      <c r="L1017" s="109" t="s">
        <v>38</v>
      </c>
      <c r="M1017" s="100">
        <v>4</v>
      </c>
      <c r="N1017" s="74">
        <f t="shared" si="32"/>
        <v>4</v>
      </c>
      <c r="O1017" s="107">
        <v>42735</v>
      </c>
      <c r="P1017" s="98" t="s">
        <v>48</v>
      </c>
      <c r="Q1017" s="100">
        <f>IF(P1017="",1,(VLOOKUP(P1017,LOOKUP!$A$16:$B$21,2,FALSE)))</f>
        <v>4</v>
      </c>
      <c r="R1017" s="74">
        <f t="shared" si="33"/>
        <v>4</v>
      </c>
      <c r="S1017" s="108">
        <v>139.274</v>
      </c>
      <c r="T1017" s="108">
        <v>68.599999999999994</v>
      </c>
      <c r="U1017" s="108">
        <v>55.466999999999999</v>
      </c>
      <c r="V1017" s="108">
        <v>51.459000000000003</v>
      </c>
      <c r="W1017" s="108">
        <v>30.919</v>
      </c>
      <c r="X1017" s="102">
        <v>137.845</v>
      </c>
      <c r="Y1017" s="108">
        <v>0</v>
      </c>
      <c r="AA1017" s="98" t="s">
        <v>72</v>
      </c>
      <c r="AB1017" s="98" t="s">
        <v>1039</v>
      </c>
      <c r="AC1017" s="109">
        <v>41275</v>
      </c>
      <c r="AE1017" s="108">
        <v>68.599999999999994</v>
      </c>
      <c r="AF1017" s="108"/>
      <c r="AG1017" s="98" t="s">
        <v>70</v>
      </c>
      <c r="AI1017" s="110" t="s">
        <v>1040</v>
      </c>
      <c r="AJ1017" s="98" t="s">
        <v>1052</v>
      </c>
      <c r="AK1017" s="98" t="s">
        <v>1042</v>
      </c>
      <c r="AL1017" s="98" t="s">
        <v>1053</v>
      </c>
    </row>
    <row r="1018" spans="1:38" ht="30" customHeight="1">
      <c r="A1018" s="98" t="s">
        <v>988</v>
      </c>
      <c r="B1018" s="98" t="s">
        <v>989</v>
      </c>
      <c r="C1018" s="98" t="s">
        <v>989</v>
      </c>
      <c r="D1018" s="98" t="s">
        <v>996</v>
      </c>
      <c r="E1018" s="98" t="s">
        <v>1839</v>
      </c>
      <c r="F1018" s="98" t="s">
        <v>560</v>
      </c>
      <c r="G1018" s="98" t="s">
        <v>195</v>
      </c>
      <c r="H1018" s="98" t="s">
        <v>36</v>
      </c>
      <c r="I1018" s="98" t="s">
        <v>37</v>
      </c>
      <c r="J1018" s="98" t="s">
        <v>36</v>
      </c>
      <c r="K1018" s="107">
        <v>41275</v>
      </c>
      <c r="L1018" s="107" t="s">
        <v>38</v>
      </c>
      <c r="M1018" s="100">
        <v>4</v>
      </c>
      <c r="N1018" s="74">
        <f t="shared" si="32"/>
        <v>4</v>
      </c>
      <c r="O1018" s="107">
        <v>42735</v>
      </c>
      <c r="P1018" s="98" t="s">
        <v>48</v>
      </c>
      <c r="Q1018" s="100">
        <f>IF(P1018="",1,(VLOOKUP(P1018,LOOKUP!$A$16:$B$21,2,FALSE)))</f>
        <v>4</v>
      </c>
      <c r="R1018" s="74">
        <f t="shared" si="33"/>
        <v>4</v>
      </c>
      <c r="S1018" s="108">
        <v>155.1</v>
      </c>
      <c r="T1018" s="108">
        <v>91</v>
      </c>
      <c r="U1018" s="108">
        <v>66.7</v>
      </c>
      <c r="V1018" s="108">
        <v>40.200000000000003</v>
      </c>
      <c r="W1018" s="108"/>
      <c r="X1018" s="102">
        <v>106.9</v>
      </c>
      <c r="Y1018" s="108"/>
      <c r="AA1018" s="98" t="s">
        <v>72</v>
      </c>
      <c r="AB1018" s="98" t="s">
        <v>1039</v>
      </c>
      <c r="AC1018" s="109">
        <v>41275</v>
      </c>
      <c r="AE1018" s="108">
        <v>91</v>
      </c>
      <c r="AF1018" s="108"/>
      <c r="AG1018" s="98" t="s">
        <v>70</v>
      </c>
      <c r="AI1018" s="110" t="s">
        <v>1040</v>
      </c>
      <c r="AJ1018" s="98" t="s">
        <v>1054</v>
      </c>
      <c r="AK1018" s="98" t="s">
        <v>1042</v>
      </c>
      <c r="AL1018" s="98" t="s">
        <v>1055</v>
      </c>
    </row>
    <row r="1019" spans="1:38" ht="30" customHeight="1">
      <c r="A1019" s="98" t="s">
        <v>988</v>
      </c>
      <c r="B1019" s="98" t="s">
        <v>989</v>
      </c>
      <c r="C1019" s="98" t="s">
        <v>989</v>
      </c>
      <c r="D1019" s="98" t="s">
        <v>997</v>
      </c>
      <c r="E1019" s="98" t="s">
        <v>1840</v>
      </c>
      <c r="F1019" s="98" t="s">
        <v>506</v>
      </c>
      <c r="G1019" s="98" t="s">
        <v>197</v>
      </c>
      <c r="H1019" s="98" t="s">
        <v>36</v>
      </c>
      <c r="I1019" s="98" t="s">
        <v>37</v>
      </c>
      <c r="J1019" s="98" t="s">
        <v>36</v>
      </c>
      <c r="K1019" s="107">
        <v>41640</v>
      </c>
      <c r="L1019" s="107" t="s">
        <v>38</v>
      </c>
      <c r="M1019" s="100">
        <v>4</v>
      </c>
      <c r="N1019" s="74">
        <f t="shared" si="32"/>
        <v>4</v>
      </c>
      <c r="O1019" s="107">
        <v>42735</v>
      </c>
      <c r="P1019" s="98" t="s">
        <v>48</v>
      </c>
      <c r="Q1019" s="100">
        <f>IF(P1019="",1,(VLOOKUP(P1019,LOOKUP!$A$16:$B$21,2,FALSE)))</f>
        <v>4</v>
      </c>
      <c r="R1019" s="74">
        <f t="shared" si="33"/>
        <v>4</v>
      </c>
      <c r="S1019" s="108">
        <v>132.30000000000001</v>
      </c>
      <c r="T1019" s="108">
        <v>38.31</v>
      </c>
      <c r="U1019" s="108">
        <v>0.1</v>
      </c>
      <c r="V1019" s="108">
        <v>0</v>
      </c>
      <c r="W1019" s="108">
        <v>0</v>
      </c>
      <c r="X1019" s="102">
        <v>0.1</v>
      </c>
      <c r="Y1019" s="108"/>
      <c r="AA1019" s="98" t="s">
        <v>72</v>
      </c>
      <c r="AB1019" s="98" t="s">
        <v>1039</v>
      </c>
      <c r="AC1019" s="109">
        <v>41275</v>
      </c>
      <c r="AE1019" s="108">
        <v>38.31</v>
      </c>
      <c r="AF1019" s="108"/>
      <c r="AG1019" s="98" t="s">
        <v>70</v>
      </c>
      <c r="AI1019" s="110" t="s">
        <v>1040</v>
      </c>
      <c r="AJ1019" s="98" t="s">
        <v>1056</v>
      </c>
      <c r="AK1019" s="98" t="s">
        <v>1042</v>
      </c>
      <c r="AL1019" s="98" t="s">
        <v>1057</v>
      </c>
    </row>
    <row r="1020" spans="1:38" ht="30" customHeight="1">
      <c r="A1020" s="98" t="s">
        <v>988</v>
      </c>
      <c r="B1020" s="98" t="s">
        <v>989</v>
      </c>
      <c r="C1020" s="98" t="s">
        <v>989</v>
      </c>
      <c r="D1020" s="98" t="s">
        <v>998</v>
      </c>
      <c r="E1020" s="98" t="s">
        <v>1841</v>
      </c>
      <c r="F1020" s="98" t="s">
        <v>497</v>
      </c>
      <c r="G1020" s="98" t="s">
        <v>180</v>
      </c>
      <c r="H1020" s="98" t="s">
        <v>36</v>
      </c>
      <c r="I1020" s="98" t="s">
        <v>37</v>
      </c>
      <c r="J1020" s="98" t="s">
        <v>36</v>
      </c>
      <c r="K1020" s="107">
        <v>40909</v>
      </c>
      <c r="L1020" s="107" t="s">
        <v>38</v>
      </c>
      <c r="M1020" s="100">
        <v>4</v>
      </c>
      <c r="N1020" s="74">
        <f t="shared" si="32"/>
        <v>4</v>
      </c>
      <c r="O1020" s="107">
        <v>42369</v>
      </c>
      <c r="P1020" s="98" t="s">
        <v>48</v>
      </c>
      <c r="Q1020" s="100">
        <f>IF(P1020="",1,(VLOOKUP(P1020,LOOKUP!$A$16:$B$21,2,FALSE)))</f>
        <v>4</v>
      </c>
      <c r="R1020" s="74">
        <f t="shared" si="33"/>
        <v>4</v>
      </c>
      <c r="S1020" s="108">
        <v>65</v>
      </c>
      <c r="T1020" s="108">
        <v>40.799999999999997</v>
      </c>
      <c r="U1020" s="108">
        <v>25</v>
      </c>
      <c r="V1020" s="108">
        <v>25</v>
      </c>
      <c r="W1020" s="108">
        <v>0</v>
      </c>
      <c r="X1020" s="102">
        <v>50</v>
      </c>
      <c r="Y1020" s="108">
        <v>0</v>
      </c>
      <c r="AA1020" s="98" t="s">
        <v>72</v>
      </c>
      <c r="AB1020" s="98" t="s">
        <v>1039</v>
      </c>
      <c r="AC1020" s="109">
        <v>41275</v>
      </c>
      <c r="AE1020" s="108">
        <v>40.799999999999997</v>
      </c>
      <c r="AF1020" s="108"/>
      <c r="AG1020" s="98" t="s">
        <v>70</v>
      </c>
      <c r="AI1020" s="110" t="s">
        <v>1040</v>
      </c>
      <c r="AJ1020" s="98" t="s">
        <v>1058</v>
      </c>
      <c r="AK1020" s="98" t="s">
        <v>1042</v>
      </c>
    </row>
    <row r="1021" spans="1:38" ht="30" customHeight="1">
      <c r="A1021" s="98" t="s">
        <v>988</v>
      </c>
      <c r="B1021" s="98" t="s">
        <v>989</v>
      </c>
      <c r="C1021" s="98" t="s">
        <v>989</v>
      </c>
      <c r="D1021" s="98" t="s">
        <v>999</v>
      </c>
      <c r="E1021" s="98" t="s">
        <v>1842</v>
      </c>
      <c r="F1021" s="98" t="s">
        <v>825</v>
      </c>
      <c r="G1021" s="98" t="s">
        <v>173</v>
      </c>
      <c r="H1021" s="98" t="s">
        <v>36</v>
      </c>
      <c r="I1021" s="98" t="s">
        <v>37</v>
      </c>
      <c r="J1021" s="98" t="s">
        <v>36</v>
      </c>
      <c r="K1021" s="107">
        <v>40544</v>
      </c>
      <c r="L1021" s="107" t="s">
        <v>38</v>
      </c>
      <c r="M1021" s="100">
        <v>4</v>
      </c>
      <c r="N1021" s="74">
        <f t="shared" si="32"/>
        <v>4</v>
      </c>
      <c r="O1021" s="107">
        <v>42004</v>
      </c>
      <c r="P1021" s="98" t="s">
        <v>48</v>
      </c>
      <c r="Q1021" s="100">
        <f>IF(P1021="",1,(VLOOKUP(P1021,LOOKUP!$A$16:$B$21,2,FALSE)))</f>
        <v>4</v>
      </c>
      <c r="R1021" s="74">
        <f t="shared" si="33"/>
        <v>4</v>
      </c>
      <c r="S1021" s="108">
        <v>177</v>
      </c>
      <c r="T1021" s="108">
        <v>73.5</v>
      </c>
      <c r="U1021" s="108">
        <v>46</v>
      </c>
      <c r="V1021" s="108">
        <v>0</v>
      </c>
      <c r="W1021" s="108">
        <v>0</v>
      </c>
      <c r="X1021" s="102">
        <v>46</v>
      </c>
      <c r="Y1021" s="108"/>
      <c r="AA1021" s="98" t="s">
        <v>72</v>
      </c>
      <c r="AB1021" s="98" t="s">
        <v>1039</v>
      </c>
      <c r="AC1021" s="109">
        <v>41275</v>
      </c>
      <c r="AE1021" s="108">
        <v>73.5</v>
      </c>
      <c r="AF1021" s="108"/>
      <c r="AG1021" s="98" t="s">
        <v>70</v>
      </c>
      <c r="AI1021" s="110" t="s">
        <v>1040</v>
      </c>
      <c r="AJ1021" s="98" t="s">
        <v>1059</v>
      </c>
      <c r="AK1021" s="98" t="s">
        <v>1042</v>
      </c>
    </row>
    <row r="1022" spans="1:38" ht="30" customHeight="1">
      <c r="A1022" s="98" t="s">
        <v>988</v>
      </c>
      <c r="B1022" s="98" t="s">
        <v>989</v>
      </c>
      <c r="C1022" s="98" t="s">
        <v>989</v>
      </c>
      <c r="D1022" s="98" t="s">
        <v>1000</v>
      </c>
      <c r="E1022" s="98" t="s">
        <v>1843</v>
      </c>
      <c r="F1022" s="98" t="s">
        <v>557</v>
      </c>
      <c r="G1022" s="98" t="s">
        <v>185</v>
      </c>
      <c r="H1022" s="98" t="s">
        <v>36</v>
      </c>
      <c r="I1022" s="98" t="s">
        <v>37</v>
      </c>
      <c r="J1022" s="98" t="s">
        <v>36</v>
      </c>
      <c r="K1022" s="107">
        <v>40909</v>
      </c>
      <c r="L1022" s="107" t="s">
        <v>38</v>
      </c>
      <c r="M1022" s="100">
        <v>4</v>
      </c>
      <c r="N1022" s="74">
        <f t="shared" si="32"/>
        <v>4</v>
      </c>
      <c r="O1022" s="107">
        <v>42004</v>
      </c>
      <c r="P1022" s="98" t="s">
        <v>48</v>
      </c>
      <c r="Q1022" s="100">
        <f>IF(P1022="",1,(VLOOKUP(P1022,LOOKUP!$A$16:$B$21,2,FALSE)))</f>
        <v>4</v>
      </c>
      <c r="R1022" s="74">
        <f t="shared" si="33"/>
        <v>4</v>
      </c>
      <c r="S1022" s="108">
        <v>231.5</v>
      </c>
      <c r="T1022" s="108">
        <v>95</v>
      </c>
      <c r="U1022" s="108">
        <v>77.900000000000006</v>
      </c>
      <c r="V1022" s="108">
        <v>43.3</v>
      </c>
      <c r="W1022" s="108">
        <v>1.8</v>
      </c>
      <c r="X1022" s="102">
        <v>123</v>
      </c>
      <c r="Y1022" s="108"/>
      <c r="AA1022" s="98" t="s">
        <v>72</v>
      </c>
      <c r="AB1022" s="98" t="s">
        <v>1039</v>
      </c>
      <c r="AC1022" s="109">
        <v>41275</v>
      </c>
      <c r="AE1022" s="108">
        <v>95</v>
      </c>
      <c r="AF1022" s="108"/>
      <c r="AG1022" s="98" t="s">
        <v>70</v>
      </c>
      <c r="AI1022" s="110" t="s">
        <v>1040</v>
      </c>
      <c r="AJ1022" s="98" t="s">
        <v>1060</v>
      </c>
      <c r="AK1022" s="98" t="s">
        <v>1042</v>
      </c>
      <c r="AL1022" s="98" t="s">
        <v>1061</v>
      </c>
    </row>
    <row r="1023" spans="1:38" ht="30" customHeight="1">
      <c r="A1023" s="98" t="s">
        <v>988</v>
      </c>
      <c r="B1023" s="98" t="s">
        <v>989</v>
      </c>
      <c r="C1023" s="98" t="s">
        <v>989</v>
      </c>
      <c r="D1023" s="98" t="s">
        <v>1001</v>
      </c>
      <c r="E1023" s="98" t="s">
        <v>1844</v>
      </c>
      <c r="F1023" s="98" t="s">
        <v>161</v>
      </c>
      <c r="G1023" s="98" t="s">
        <v>180</v>
      </c>
      <c r="H1023" s="98" t="s">
        <v>36</v>
      </c>
      <c r="I1023" s="98" t="s">
        <v>37</v>
      </c>
      <c r="J1023" s="98" t="s">
        <v>36</v>
      </c>
      <c r="K1023" s="107">
        <v>40544</v>
      </c>
      <c r="L1023" s="107" t="s">
        <v>38</v>
      </c>
      <c r="M1023" s="100">
        <v>4</v>
      </c>
      <c r="N1023" s="74">
        <f t="shared" si="32"/>
        <v>4</v>
      </c>
      <c r="O1023" s="107">
        <v>42004</v>
      </c>
      <c r="P1023" s="98" t="s">
        <v>48</v>
      </c>
      <c r="Q1023" s="100">
        <f>IF(P1023="",1,(VLOOKUP(P1023,LOOKUP!$A$16:$B$21,2,FALSE)))</f>
        <v>4</v>
      </c>
      <c r="R1023" s="74">
        <f t="shared" si="33"/>
        <v>4</v>
      </c>
      <c r="S1023" s="108">
        <v>165.7</v>
      </c>
      <c r="T1023" s="108">
        <v>122.4</v>
      </c>
      <c r="U1023" s="108">
        <v>30.8</v>
      </c>
      <c r="V1023" s="108">
        <v>0.7</v>
      </c>
      <c r="W1023" s="108">
        <v>0</v>
      </c>
      <c r="X1023" s="102">
        <v>31.5</v>
      </c>
      <c r="Y1023" s="108"/>
      <c r="AA1023" s="98" t="s">
        <v>72</v>
      </c>
      <c r="AB1023" s="98" t="s">
        <v>1039</v>
      </c>
      <c r="AC1023" s="109">
        <v>41275</v>
      </c>
      <c r="AE1023" s="108">
        <v>122.4</v>
      </c>
      <c r="AF1023" s="108"/>
      <c r="AG1023" s="98" t="s">
        <v>70</v>
      </c>
      <c r="AI1023" s="110" t="s">
        <v>1040</v>
      </c>
      <c r="AJ1023" s="98" t="s">
        <v>1062</v>
      </c>
      <c r="AK1023" s="98" t="s">
        <v>1042</v>
      </c>
      <c r="AL1023" s="98" t="s">
        <v>1063</v>
      </c>
    </row>
    <row r="1024" spans="1:38" ht="30" customHeight="1">
      <c r="A1024" s="98" t="s">
        <v>988</v>
      </c>
      <c r="B1024" s="98" t="s">
        <v>989</v>
      </c>
      <c r="C1024" s="98" t="s">
        <v>989</v>
      </c>
      <c r="D1024" s="98" t="s">
        <v>1002</v>
      </c>
      <c r="E1024" s="98" t="s">
        <v>1845</v>
      </c>
      <c r="F1024" s="98" t="s">
        <v>1029</v>
      </c>
      <c r="G1024" s="98" t="s">
        <v>195</v>
      </c>
      <c r="H1024" s="98" t="s">
        <v>36</v>
      </c>
      <c r="I1024" s="98" t="s">
        <v>37</v>
      </c>
      <c r="J1024" s="98" t="s">
        <v>36</v>
      </c>
      <c r="K1024" s="107">
        <v>40909</v>
      </c>
      <c r="L1024" s="107" t="s">
        <v>38</v>
      </c>
      <c r="M1024" s="100">
        <v>4</v>
      </c>
      <c r="N1024" s="74">
        <f t="shared" si="32"/>
        <v>4</v>
      </c>
      <c r="O1024" s="107">
        <v>42004</v>
      </c>
      <c r="P1024" s="98" t="s">
        <v>48</v>
      </c>
      <c r="Q1024" s="100">
        <f>IF(P1024="",1,(VLOOKUP(P1024,LOOKUP!$A$16:$B$21,2,FALSE)))</f>
        <v>4</v>
      </c>
      <c r="R1024" s="74">
        <f t="shared" si="33"/>
        <v>4</v>
      </c>
      <c r="S1024" s="108">
        <v>176.642</v>
      </c>
      <c r="T1024" s="108">
        <v>102.24</v>
      </c>
      <c r="U1024" s="108">
        <v>62.232999999999997</v>
      </c>
      <c r="V1024" s="108">
        <v>45.19</v>
      </c>
      <c r="W1024" s="108">
        <v>25.353999999999999</v>
      </c>
      <c r="X1024" s="102">
        <v>132.77699999999999</v>
      </c>
      <c r="Y1024" s="108">
        <v>0</v>
      </c>
      <c r="AA1024" s="98" t="s">
        <v>72</v>
      </c>
      <c r="AB1024" s="98" t="s">
        <v>1039</v>
      </c>
      <c r="AC1024" s="109">
        <v>41275</v>
      </c>
      <c r="AE1024" s="108">
        <v>102</v>
      </c>
      <c r="AF1024" s="108"/>
      <c r="AG1024" s="98" t="s">
        <v>70</v>
      </c>
      <c r="AI1024" s="110" t="s">
        <v>1040</v>
      </c>
      <c r="AJ1024" s="98" t="s">
        <v>1064</v>
      </c>
      <c r="AK1024" s="98" t="s">
        <v>1042</v>
      </c>
    </row>
    <row r="1025" spans="1:38" ht="30" customHeight="1">
      <c r="A1025" s="98" t="s">
        <v>988</v>
      </c>
      <c r="B1025" s="98" t="s">
        <v>989</v>
      </c>
      <c r="C1025" s="98" t="s">
        <v>989</v>
      </c>
      <c r="D1025" s="98" t="s">
        <v>1003</v>
      </c>
      <c r="E1025" s="98" t="s">
        <v>1846</v>
      </c>
      <c r="G1025" s="98" t="s">
        <v>183</v>
      </c>
      <c r="H1025" s="98" t="s">
        <v>36</v>
      </c>
      <c r="I1025" s="98" t="s">
        <v>37</v>
      </c>
      <c r="J1025" s="98" t="s">
        <v>36</v>
      </c>
      <c r="K1025" s="107">
        <v>41275</v>
      </c>
      <c r="L1025" s="107" t="s">
        <v>38</v>
      </c>
      <c r="M1025" s="100">
        <v>4</v>
      </c>
      <c r="N1025" s="74">
        <f t="shared" si="32"/>
        <v>4</v>
      </c>
      <c r="O1025" s="107">
        <v>42369</v>
      </c>
      <c r="P1025" s="98" t="s">
        <v>48</v>
      </c>
      <c r="Q1025" s="100">
        <f>IF(P1025="",1,(VLOOKUP(P1025,LOOKUP!$A$16:$B$21,2,FALSE)))</f>
        <v>4</v>
      </c>
      <c r="R1025" s="74">
        <f t="shared" si="33"/>
        <v>4</v>
      </c>
      <c r="S1025" s="108">
        <v>72.7</v>
      </c>
      <c r="T1025" s="108">
        <v>85.5</v>
      </c>
      <c r="U1025" s="108">
        <v>25.5</v>
      </c>
      <c r="V1025" s="108">
        <v>27.8</v>
      </c>
      <c r="W1025" s="108">
        <v>4</v>
      </c>
      <c r="X1025" s="102">
        <v>57.3</v>
      </c>
      <c r="Y1025" s="108"/>
      <c r="AA1025" s="98" t="s">
        <v>72</v>
      </c>
      <c r="AB1025" s="98" t="s">
        <v>1039</v>
      </c>
      <c r="AC1025" s="109">
        <v>41275</v>
      </c>
      <c r="AE1025" s="108">
        <v>85.5</v>
      </c>
      <c r="AF1025" s="108"/>
      <c r="AG1025" s="98" t="s">
        <v>231</v>
      </c>
      <c r="AI1025" s="110" t="s">
        <v>1040</v>
      </c>
      <c r="AJ1025" s="98" t="s">
        <v>1065</v>
      </c>
      <c r="AK1025" s="98" t="s">
        <v>1042</v>
      </c>
      <c r="AL1025" s="98" t="s">
        <v>1066</v>
      </c>
    </row>
    <row r="1026" spans="1:38" ht="30" customHeight="1">
      <c r="A1026" s="98" t="s">
        <v>988</v>
      </c>
      <c r="B1026" s="98" t="s">
        <v>989</v>
      </c>
      <c r="C1026" s="98" t="s">
        <v>989</v>
      </c>
      <c r="D1026" s="98" t="s">
        <v>1004</v>
      </c>
      <c r="E1026" s="98" t="s">
        <v>1847</v>
      </c>
      <c r="F1026" s="98" t="s">
        <v>1030</v>
      </c>
      <c r="G1026" s="98" t="s">
        <v>199</v>
      </c>
      <c r="H1026" s="98" t="s">
        <v>36</v>
      </c>
      <c r="I1026" s="98" t="s">
        <v>37</v>
      </c>
      <c r="J1026" s="98" t="s">
        <v>36</v>
      </c>
      <c r="K1026" s="107">
        <v>41275</v>
      </c>
      <c r="L1026" s="107" t="s">
        <v>38</v>
      </c>
      <c r="M1026" s="100">
        <v>4</v>
      </c>
      <c r="N1026" s="74">
        <f t="shared" ref="N1026:N1048" si="34">M1026</f>
        <v>4</v>
      </c>
      <c r="O1026" s="107">
        <v>42369</v>
      </c>
      <c r="P1026" s="98" t="s">
        <v>48</v>
      </c>
      <c r="Q1026" s="100">
        <f>IF(P1026="",1,(VLOOKUP(P1026,LOOKUP!$A$16:$B$21,2,FALSE)))</f>
        <v>4</v>
      </c>
      <c r="R1026" s="74">
        <f t="shared" si="33"/>
        <v>4</v>
      </c>
      <c r="S1026" s="108">
        <v>100.3</v>
      </c>
      <c r="T1026" s="108">
        <v>33</v>
      </c>
      <c r="U1026" s="108">
        <v>29.5</v>
      </c>
      <c r="V1026" s="108">
        <v>37.299999999999997</v>
      </c>
      <c r="W1026" s="108">
        <v>6.6</v>
      </c>
      <c r="X1026" s="102">
        <v>73.399999999999991</v>
      </c>
      <c r="Y1026" s="108"/>
      <c r="AA1026" s="98" t="s">
        <v>72</v>
      </c>
      <c r="AB1026" s="98" t="s">
        <v>1039</v>
      </c>
      <c r="AC1026" s="109">
        <v>41275</v>
      </c>
      <c r="AE1026" s="108">
        <v>33</v>
      </c>
      <c r="AF1026" s="108"/>
      <c r="AG1026" s="98" t="s">
        <v>70</v>
      </c>
      <c r="AI1026" s="110" t="s">
        <v>1040</v>
      </c>
      <c r="AJ1026" s="98" t="s">
        <v>1067</v>
      </c>
      <c r="AK1026" s="98" t="s">
        <v>1042</v>
      </c>
    </row>
    <row r="1027" spans="1:38" ht="30" customHeight="1">
      <c r="A1027" s="98" t="s">
        <v>988</v>
      </c>
      <c r="B1027" s="98" t="s">
        <v>1005</v>
      </c>
      <c r="C1027" s="98" t="s">
        <v>1005</v>
      </c>
      <c r="D1027" s="98" t="s">
        <v>1006</v>
      </c>
      <c r="E1027" s="98" t="s">
        <v>1848</v>
      </c>
      <c r="F1027" s="98" t="s">
        <v>434</v>
      </c>
      <c r="G1027" s="98" t="s">
        <v>195</v>
      </c>
      <c r="H1027" s="98" t="s">
        <v>1875</v>
      </c>
      <c r="I1027" s="98" t="s">
        <v>37</v>
      </c>
      <c r="J1027" s="98" t="s">
        <v>1875</v>
      </c>
      <c r="K1027" s="109" t="s">
        <v>541</v>
      </c>
      <c r="L1027" s="109" t="s">
        <v>38</v>
      </c>
      <c r="M1027" s="100">
        <v>4</v>
      </c>
      <c r="N1027" s="74">
        <f t="shared" si="34"/>
        <v>4</v>
      </c>
      <c r="O1027" s="109" t="s">
        <v>541</v>
      </c>
      <c r="P1027" s="98" t="s">
        <v>48</v>
      </c>
      <c r="Q1027" s="100">
        <f>IF(P1027="",1,(VLOOKUP(P1027,LOOKUP!$A$16:$B$21,2,FALSE)))</f>
        <v>4</v>
      </c>
      <c r="R1027" s="74">
        <f t="shared" si="33"/>
        <v>4</v>
      </c>
      <c r="S1027" s="108">
        <v>200</v>
      </c>
      <c r="T1027" s="108">
        <v>0</v>
      </c>
      <c r="U1027" s="108">
        <v>66.666666666666671</v>
      </c>
      <c r="V1027" s="108"/>
      <c r="W1027" s="108"/>
      <c r="X1027" s="102">
        <v>66.666666666666671</v>
      </c>
      <c r="Y1027" s="108"/>
      <c r="AA1027" s="98" t="s">
        <v>79</v>
      </c>
      <c r="AB1027" s="98" t="s">
        <v>1039</v>
      </c>
      <c r="AC1027" s="109">
        <v>41275</v>
      </c>
      <c r="AE1027" s="108"/>
      <c r="AF1027" s="108"/>
      <c r="AG1027" s="98" t="s">
        <v>70</v>
      </c>
      <c r="AI1027" s="110" t="s">
        <v>1040</v>
      </c>
      <c r="AJ1027" s="98" t="s">
        <v>1068</v>
      </c>
      <c r="AK1027" s="98" t="s">
        <v>1069</v>
      </c>
      <c r="AL1027" s="98" t="s">
        <v>1070</v>
      </c>
    </row>
    <row r="1028" spans="1:38" ht="30" customHeight="1">
      <c r="A1028" s="98" t="s">
        <v>988</v>
      </c>
      <c r="B1028" s="98" t="s">
        <v>1005</v>
      </c>
      <c r="C1028" s="98" t="s">
        <v>1005</v>
      </c>
      <c r="D1028" s="98" t="s">
        <v>1007</v>
      </c>
      <c r="E1028" s="98" t="s">
        <v>1849</v>
      </c>
      <c r="F1028" s="98" t="s">
        <v>446</v>
      </c>
      <c r="G1028" s="98" t="s">
        <v>199</v>
      </c>
      <c r="H1028" s="98" t="s">
        <v>36</v>
      </c>
      <c r="I1028" s="98" t="s">
        <v>37</v>
      </c>
      <c r="J1028" s="98" t="s">
        <v>36</v>
      </c>
      <c r="K1028" s="107">
        <v>41275</v>
      </c>
      <c r="L1028" s="107" t="s">
        <v>38</v>
      </c>
      <c r="M1028" s="100">
        <v>4</v>
      </c>
      <c r="N1028" s="74">
        <f t="shared" si="34"/>
        <v>4</v>
      </c>
      <c r="O1028" s="107">
        <v>42735</v>
      </c>
      <c r="P1028" s="98" t="s">
        <v>48</v>
      </c>
      <c r="Q1028" s="100">
        <f>IF(P1028="",1,(VLOOKUP(P1028,LOOKUP!$A$16:$B$21,2,FALSE)))</f>
        <v>4</v>
      </c>
      <c r="R1028" s="74">
        <f t="shared" si="33"/>
        <v>4</v>
      </c>
      <c r="S1028" s="108">
        <v>168</v>
      </c>
      <c r="T1028" s="108">
        <v>0</v>
      </c>
      <c r="U1028" s="108">
        <v>46</v>
      </c>
      <c r="V1028" s="108">
        <v>81</v>
      </c>
      <c r="W1028" s="108">
        <v>41</v>
      </c>
      <c r="X1028" s="102">
        <v>168</v>
      </c>
      <c r="Y1028" s="108">
        <v>0</v>
      </c>
      <c r="AA1028" s="98" t="s">
        <v>72</v>
      </c>
      <c r="AB1028" s="98" t="s">
        <v>69</v>
      </c>
      <c r="AC1028" s="109">
        <v>41275</v>
      </c>
      <c r="AE1028" s="108"/>
      <c r="AF1028" s="108"/>
      <c r="AG1028" s="98" t="s">
        <v>70</v>
      </c>
      <c r="AI1028" s="110" t="s">
        <v>1040</v>
      </c>
      <c r="AJ1028" s="98" t="s">
        <v>1071</v>
      </c>
      <c r="AK1028" s="98" t="s">
        <v>1042</v>
      </c>
      <c r="AL1028" s="98" t="s">
        <v>1072</v>
      </c>
    </row>
    <row r="1029" spans="1:38" ht="30" customHeight="1">
      <c r="A1029" s="98" t="s">
        <v>988</v>
      </c>
      <c r="B1029" s="98" t="s">
        <v>1005</v>
      </c>
      <c r="C1029" s="98" t="s">
        <v>1005</v>
      </c>
      <c r="D1029" s="98" t="s">
        <v>1008</v>
      </c>
      <c r="E1029" s="98" t="s">
        <v>1850</v>
      </c>
      <c r="F1029" s="98" t="s">
        <v>1031</v>
      </c>
      <c r="G1029" s="98" t="s">
        <v>183</v>
      </c>
      <c r="H1029" s="98" t="s">
        <v>36</v>
      </c>
      <c r="I1029" s="98" t="s">
        <v>37</v>
      </c>
      <c r="J1029" s="98" t="s">
        <v>40</v>
      </c>
      <c r="K1029" s="107">
        <v>41275</v>
      </c>
      <c r="L1029" s="107" t="s">
        <v>38</v>
      </c>
      <c r="M1029" s="100">
        <v>4</v>
      </c>
      <c r="N1029" s="74">
        <f t="shared" si="34"/>
        <v>4</v>
      </c>
      <c r="O1029" s="107">
        <v>42369</v>
      </c>
      <c r="P1029" s="98" t="s">
        <v>48</v>
      </c>
      <c r="Q1029" s="100">
        <f>IF(P1029="",1,(VLOOKUP(P1029,LOOKUP!$A$16:$B$21,2,FALSE)))</f>
        <v>4</v>
      </c>
      <c r="R1029" s="74">
        <f t="shared" si="33"/>
        <v>4</v>
      </c>
      <c r="S1029" s="108">
        <v>198</v>
      </c>
      <c r="T1029" s="108">
        <v>0</v>
      </c>
      <c r="U1029" s="108">
        <v>82</v>
      </c>
      <c r="V1029" s="108">
        <v>33</v>
      </c>
      <c r="W1029" s="108"/>
      <c r="X1029" s="102">
        <v>115</v>
      </c>
      <c r="Y1029" s="108"/>
      <c r="AA1029" s="98" t="s">
        <v>72</v>
      </c>
      <c r="AB1029" s="98" t="s">
        <v>1039</v>
      </c>
      <c r="AC1029" s="109">
        <v>41275</v>
      </c>
      <c r="AE1029" s="108"/>
      <c r="AF1029" s="108"/>
      <c r="AG1029" s="98" t="s">
        <v>70</v>
      </c>
      <c r="AI1029" s="110" t="s">
        <v>1040</v>
      </c>
      <c r="AJ1029" s="98" t="s">
        <v>1073</v>
      </c>
      <c r="AK1029" s="98" t="s">
        <v>1042</v>
      </c>
    </row>
    <row r="1030" spans="1:38" ht="30" customHeight="1">
      <c r="A1030" s="98" t="s">
        <v>988</v>
      </c>
      <c r="B1030" s="98" t="s">
        <v>1005</v>
      </c>
      <c r="C1030" s="98" t="s">
        <v>1005</v>
      </c>
      <c r="D1030" s="98" t="s">
        <v>1009</v>
      </c>
      <c r="E1030" s="98" t="s">
        <v>1851</v>
      </c>
      <c r="F1030" s="98" t="s">
        <v>1032</v>
      </c>
      <c r="G1030" s="98" t="s">
        <v>171</v>
      </c>
      <c r="H1030" s="98" t="s">
        <v>36</v>
      </c>
      <c r="I1030" s="98" t="s">
        <v>37</v>
      </c>
      <c r="J1030" s="98" t="s">
        <v>40</v>
      </c>
      <c r="K1030" s="107">
        <v>40179</v>
      </c>
      <c r="L1030" s="107" t="s">
        <v>38</v>
      </c>
      <c r="M1030" s="100">
        <v>4</v>
      </c>
      <c r="N1030" s="74">
        <f t="shared" si="34"/>
        <v>4</v>
      </c>
      <c r="O1030" s="107">
        <v>41639</v>
      </c>
      <c r="P1030" s="98" t="s">
        <v>48</v>
      </c>
      <c r="Q1030" s="100">
        <f>IF(P1030="",1,(VLOOKUP(P1030,LOOKUP!$A$16:$B$21,2,FALSE)))</f>
        <v>4</v>
      </c>
      <c r="R1030" s="74">
        <f t="shared" si="33"/>
        <v>4</v>
      </c>
      <c r="S1030" s="108">
        <v>231.5</v>
      </c>
      <c r="T1030" s="108">
        <v>0</v>
      </c>
      <c r="U1030" s="108">
        <v>84.2</v>
      </c>
      <c r="V1030" s="108">
        <v>77.900000000000006</v>
      </c>
      <c r="W1030" s="108">
        <v>43.3</v>
      </c>
      <c r="X1030" s="102">
        <v>205.40000000000003</v>
      </c>
      <c r="Y1030" s="108">
        <v>1.8</v>
      </c>
      <c r="AA1030" s="98" t="s">
        <v>72</v>
      </c>
      <c r="AB1030" s="98" t="s">
        <v>1039</v>
      </c>
      <c r="AC1030" s="109">
        <v>41275</v>
      </c>
      <c r="AE1030" s="108"/>
      <c r="AF1030" s="108"/>
      <c r="AG1030" s="98" t="s">
        <v>70</v>
      </c>
      <c r="AI1030" s="110" t="s">
        <v>1040</v>
      </c>
      <c r="AJ1030" s="98" t="s">
        <v>1074</v>
      </c>
      <c r="AK1030" s="98" t="s">
        <v>1042</v>
      </c>
    </row>
    <row r="1031" spans="1:38" ht="30" customHeight="1">
      <c r="A1031" s="98" t="s">
        <v>988</v>
      </c>
      <c r="B1031" s="98" t="s">
        <v>1005</v>
      </c>
      <c r="C1031" s="98" t="s">
        <v>1005</v>
      </c>
      <c r="D1031" s="98" t="s">
        <v>1010</v>
      </c>
      <c r="E1031" s="98" t="s">
        <v>1852</v>
      </c>
      <c r="F1031" s="98" t="s">
        <v>187</v>
      </c>
      <c r="G1031" s="98" t="s">
        <v>197</v>
      </c>
      <c r="H1031" s="98" t="s">
        <v>36</v>
      </c>
      <c r="I1031" s="98" t="s">
        <v>37</v>
      </c>
      <c r="J1031" s="98" t="s">
        <v>40</v>
      </c>
      <c r="K1031" s="109" t="s">
        <v>541</v>
      </c>
      <c r="L1031" s="109" t="s">
        <v>38</v>
      </c>
      <c r="M1031" s="100">
        <v>4</v>
      </c>
      <c r="N1031" s="74">
        <f t="shared" si="34"/>
        <v>4</v>
      </c>
      <c r="O1031" s="109" t="s">
        <v>541</v>
      </c>
      <c r="P1031" s="98" t="s">
        <v>48</v>
      </c>
      <c r="Q1031" s="100">
        <f>IF(P1031="",1,(VLOOKUP(P1031,LOOKUP!$A$16:$B$21,2,FALSE)))</f>
        <v>4</v>
      </c>
      <c r="R1031" s="74">
        <f t="shared" si="33"/>
        <v>4</v>
      </c>
      <c r="S1031" s="108"/>
      <c r="T1031" s="108">
        <v>0</v>
      </c>
      <c r="U1031" s="108"/>
      <c r="V1031" s="108"/>
      <c r="W1031" s="108"/>
      <c r="X1031" s="102">
        <v>0</v>
      </c>
      <c r="Y1031" s="108"/>
      <c r="AC1031" s="109">
        <v>41275</v>
      </c>
      <c r="AE1031" s="108"/>
      <c r="AF1031" s="108"/>
      <c r="AG1031" s="98" t="s">
        <v>70</v>
      </c>
      <c r="AI1031" s="110" t="s">
        <v>1040</v>
      </c>
      <c r="AJ1031" s="98" t="s">
        <v>1075</v>
      </c>
      <c r="AK1031" s="98" t="s">
        <v>1076</v>
      </c>
      <c r="AL1031" s="98" t="s">
        <v>1077</v>
      </c>
    </row>
    <row r="1032" spans="1:38" ht="30" customHeight="1">
      <c r="A1032" s="98" t="s">
        <v>988</v>
      </c>
      <c r="B1032" s="98" t="s">
        <v>1005</v>
      </c>
      <c r="C1032" s="98" t="s">
        <v>1005</v>
      </c>
      <c r="D1032" s="98" t="s">
        <v>1011</v>
      </c>
      <c r="E1032" s="98" t="s">
        <v>1011</v>
      </c>
      <c r="F1032" s="98" t="s">
        <v>519</v>
      </c>
      <c r="G1032" s="98" t="s">
        <v>185</v>
      </c>
      <c r="H1032" s="98" t="s">
        <v>1875</v>
      </c>
      <c r="I1032" s="98" t="s">
        <v>37</v>
      </c>
      <c r="J1032" s="98" t="s">
        <v>1875</v>
      </c>
      <c r="K1032" s="109" t="s">
        <v>541</v>
      </c>
      <c r="L1032" s="109" t="s">
        <v>38</v>
      </c>
      <c r="M1032" s="100">
        <v>4</v>
      </c>
      <c r="N1032" s="74">
        <f t="shared" si="34"/>
        <v>4</v>
      </c>
      <c r="O1032" s="107">
        <v>41639</v>
      </c>
      <c r="P1032" s="98" t="s">
        <v>48</v>
      </c>
      <c r="Q1032" s="100">
        <f>IF(P1032="",1,(VLOOKUP(P1032,LOOKUP!$A$16:$B$21,2,FALSE)))</f>
        <v>4</v>
      </c>
      <c r="R1032" s="74">
        <f t="shared" si="33"/>
        <v>4</v>
      </c>
      <c r="S1032" s="108"/>
      <c r="T1032" s="108">
        <v>0</v>
      </c>
      <c r="U1032" s="108"/>
      <c r="V1032" s="108"/>
      <c r="W1032" s="108"/>
      <c r="X1032" s="102">
        <v>0</v>
      </c>
      <c r="Y1032" s="108"/>
      <c r="AC1032" s="109">
        <v>41275</v>
      </c>
      <c r="AE1032" s="108"/>
      <c r="AF1032" s="108"/>
      <c r="AG1032" s="98" t="s">
        <v>231</v>
      </c>
      <c r="AI1032" s="110" t="s">
        <v>1040</v>
      </c>
      <c r="AJ1032" s="98" t="s">
        <v>1078</v>
      </c>
      <c r="AK1032" s="98" t="s">
        <v>1076</v>
      </c>
      <c r="AL1032" s="98" t="s">
        <v>1079</v>
      </c>
    </row>
    <row r="1033" spans="1:38" ht="30" customHeight="1">
      <c r="A1033" s="98" t="s">
        <v>988</v>
      </c>
      <c r="B1033" s="98" t="s">
        <v>1005</v>
      </c>
      <c r="C1033" s="98" t="s">
        <v>1005</v>
      </c>
      <c r="D1033" s="98" t="s">
        <v>1012</v>
      </c>
      <c r="E1033" s="98" t="s">
        <v>1853</v>
      </c>
      <c r="F1033" s="98" t="s">
        <v>1033</v>
      </c>
      <c r="G1033" s="98" t="s">
        <v>208</v>
      </c>
      <c r="H1033" s="98" t="s">
        <v>36</v>
      </c>
      <c r="I1033" s="98" t="s">
        <v>37</v>
      </c>
      <c r="J1033" s="98" t="s">
        <v>40</v>
      </c>
      <c r="K1033" s="109" t="s">
        <v>541</v>
      </c>
      <c r="L1033" s="109" t="s">
        <v>38</v>
      </c>
      <c r="M1033" s="100">
        <v>4</v>
      </c>
      <c r="N1033" s="74">
        <f t="shared" si="34"/>
        <v>4</v>
      </c>
      <c r="O1033" s="107">
        <v>42369</v>
      </c>
      <c r="P1033" s="98" t="s">
        <v>48</v>
      </c>
      <c r="Q1033" s="100">
        <f>IF(P1033="",1,(VLOOKUP(P1033,LOOKUP!$A$16:$B$21,2,FALSE)))</f>
        <v>4</v>
      </c>
      <c r="R1033" s="74">
        <f t="shared" si="33"/>
        <v>4</v>
      </c>
      <c r="S1033" s="108"/>
      <c r="T1033" s="108">
        <v>0</v>
      </c>
      <c r="U1033" s="108"/>
      <c r="V1033" s="108"/>
      <c r="W1033" s="108"/>
      <c r="X1033" s="102">
        <v>0</v>
      </c>
      <c r="Y1033" s="108"/>
      <c r="AC1033" s="109">
        <v>41275</v>
      </c>
      <c r="AE1033" s="108"/>
      <c r="AF1033" s="108"/>
      <c r="AG1033" s="98" t="s">
        <v>231</v>
      </c>
      <c r="AI1033" s="110" t="s">
        <v>1040</v>
      </c>
      <c r="AK1033" s="98" t="s">
        <v>1076</v>
      </c>
      <c r="AL1033" s="98" t="s">
        <v>1080</v>
      </c>
    </row>
    <row r="1034" spans="1:38" ht="30" customHeight="1">
      <c r="A1034" s="98" t="s">
        <v>988</v>
      </c>
      <c r="B1034" s="98" t="s">
        <v>1005</v>
      </c>
      <c r="C1034" s="98" t="s">
        <v>1005</v>
      </c>
      <c r="D1034" s="98" t="s">
        <v>1013</v>
      </c>
      <c r="E1034" s="98" t="s">
        <v>1854</v>
      </c>
      <c r="F1034" s="98" t="s">
        <v>1034</v>
      </c>
      <c r="G1034" s="98" t="s">
        <v>185</v>
      </c>
      <c r="H1034" s="98" t="s">
        <v>36</v>
      </c>
      <c r="I1034" s="98" t="s">
        <v>37</v>
      </c>
      <c r="J1034" s="98" t="s">
        <v>40</v>
      </c>
      <c r="K1034" s="107">
        <v>41640</v>
      </c>
      <c r="L1034" s="107" t="s">
        <v>38</v>
      </c>
      <c r="M1034" s="100">
        <v>4</v>
      </c>
      <c r="N1034" s="74">
        <f t="shared" si="34"/>
        <v>4</v>
      </c>
      <c r="O1034" s="107">
        <v>43100</v>
      </c>
      <c r="P1034" s="98" t="s">
        <v>48</v>
      </c>
      <c r="Q1034" s="100">
        <f>IF(P1034="",1,(VLOOKUP(P1034,LOOKUP!$A$16:$B$21,2,FALSE)))</f>
        <v>4</v>
      </c>
      <c r="R1034" s="74">
        <f t="shared" si="33"/>
        <v>4</v>
      </c>
      <c r="S1034" s="108">
        <v>150</v>
      </c>
      <c r="T1034" s="108">
        <v>0</v>
      </c>
      <c r="U1034" s="108"/>
      <c r="V1034" s="108">
        <v>50</v>
      </c>
      <c r="W1034" s="108">
        <v>50</v>
      </c>
      <c r="X1034" s="102">
        <v>100</v>
      </c>
      <c r="Y1034" s="108">
        <v>50</v>
      </c>
      <c r="AA1034" s="98" t="s">
        <v>72</v>
      </c>
      <c r="AB1034" s="98" t="s">
        <v>1039</v>
      </c>
      <c r="AC1034" s="109">
        <v>41275</v>
      </c>
      <c r="AE1034" s="108"/>
      <c r="AF1034" s="108"/>
      <c r="AG1034" s="98" t="s">
        <v>70</v>
      </c>
      <c r="AI1034" s="110" t="s">
        <v>1040</v>
      </c>
      <c r="AJ1034" s="98" t="s">
        <v>1081</v>
      </c>
      <c r="AK1034" s="98" t="s">
        <v>1042</v>
      </c>
      <c r="AL1034" s="98" t="s">
        <v>1082</v>
      </c>
    </row>
    <row r="1035" spans="1:38" ht="30" customHeight="1">
      <c r="A1035" s="98" t="s">
        <v>988</v>
      </c>
      <c r="B1035" s="98" t="s">
        <v>1005</v>
      </c>
      <c r="C1035" s="98" t="s">
        <v>1005</v>
      </c>
      <c r="D1035" s="98" t="s">
        <v>1014</v>
      </c>
      <c r="E1035" s="98" t="s">
        <v>1855</v>
      </c>
      <c r="F1035" s="98" t="s">
        <v>448</v>
      </c>
      <c r="G1035" s="98" t="s">
        <v>197</v>
      </c>
      <c r="H1035" s="98" t="s">
        <v>36</v>
      </c>
      <c r="I1035" s="98" t="s">
        <v>37</v>
      </c>
      <c r="J1035" s="98" t="s">
        <v>36</v>
      </c>
      <c r="K1035" s="107">
        <v>40544</v>
      </c>
      <c r="L1035" s="107" t="s">
        <v>38</v>
      </c>
      <c r="M1035" s="100">
        <v>4</v>
      </c>
      <c r="N1035" s="74">
        <f t="shared" si="34"/>
        <v>4</v>
      </c>
      <c r="O1035" s="107">
        <v>41639</v>
      </c>
      <c r="P1035" s="98" t="s">
        <v>48</v>
      </c>
      <c r="Q1035" s="100">
        <f>IF(P1035="",1,(VLOOKUP(P1035,LOOKUP!$A$16:$B$21,2,FALSE)))</f>
        <v>4</v>
      </c>
      <c r="R1035" s="74">
        <f t="shared" si="33"/>
        <v>4</v>
      </c>
      <c r="S1035" s="108">
        <v>145</v>
      </c>
      <c r="T1035" s="108">
        <v>0</v>
      </c>
      <c r="U1035" s="108"/>
      <c r="V1035" s="108"/>
      <c r="W1035" s="108"/>
      <c r="X1035" s="102">
        <v>0</v>
      </c>
      <c r="Y1035" s="108"/>
      <c r="AA1035" s="98" t="s">
        <v>72</v>
      </c>
      <c r="AB1035" s="98" t="s">
        <v>1039</v>
      </c>
      <c r="AC1035" s="109">
        <v>41275</v>
      </c>
      <c r="AE1035" s="108"/>
      <c r="AF1035" s="108"/>
      <c r="AG1035" s="98" t="s">
        <v>70</v>
      </c>
      <c r="AI1035" s="110" t="s">
        <v>1040</v>
      </c>
      <c r="AJ1035" s="98" t="s">
        <v>1083</v>
      </c>
      <c r="AK1035" s="98" t="s">
        <v>1076</v>
      </c>
      <c r="AL1035" s="98" t="s">
        <v>1084</v>
      </c>
    </row>
    <row r="1036" spans="1:38" ht="30" customHeight="1">
      <c r="A1036" s="98" t="s">
        <v>988</v>
      </c>
      <c r="B1036" s="98" t="s">
        <v>1005</v>
      </c>
      <c r="C1036" s="98" t="s">
        <v>1005</v>
      </c>
      <c r="D1036" s="98" t="s">
        <v>1015</v>
      </c>
      <c r="E1036" s="98" t="s">
        <v>1836</v>
      </c>
      <c r="G1036" s="98" t="s">
        <v>171</v>
      </c>
      <c r="H1036" s="98" t="s">
        <v>36</v>
      </c>
      <c r="I1036" s="98" t="s">
        <v>37</v>
      </c>
      <c r="J1036" s="98" t="s">
        <v>36</v>
      </c>
      <c r="K1036" s="107">
        <v>41640</v>
      </c>
      <c r="L1036" s="107" t="s">
        <v>38</v>
      </c>
      <c r="M1036" s="100">
        <v>4</v>
      </c>
      <c r="N1036" s="74">
        <f t="shared" si="34"/>
        <v>4</v>
      </c>
      <c r="O1036" s="107">
        <v>43100</v>
      </c>
      <c r="P1036" s="98" t="s">
        <v>48</v>
      </c>
      <c r="Q1036" s="100">
        <f>IF(P1036="",1,(VLOOKUP(P1036,LOOKUP!$A$16:$B$21,2,FALSE)))</f>
        <v>4</v>
      </c>
      <c r="R1036" s="74">
        <f t="shared" si="33"/>
        <v>4</v>
      </c>
      <c r="S1036" s="108">
        <v>369</v>
      </c>
      <c r="T1036" s="108">
        <v>0</v>
      </c>
      <c r="U1036" s="108">
        <v>123</v>
      </c>
      <c r="V1036" s="108">
        <v>123</v>
      </c>
      <c r="W1036" s="108"/>
      <c r="X1036" s="102">
        <v>246</v>
      </c>
      <c r="Y1036" s="108"/>
      <c r="AA1036" s="98" t="s">
        <v>79</v>
      </c>
      <c r="AB1036" s="98" t="s">
        <v>69</v>
      </c>
      <c r="AC1036" s="109">
        <v>41275</v>
      </c>
      <c r="AE1036" s="108"/>
      <c r="AF1036" s="108"/>
      <c r="AG1036" s="98" t="s">
        <v>70</v>
      </c>
      <c r="AI1036" s="110" t="s">
        <v>1040</v>
      </c>
      <c r="AJ1036" s="98" t="s">
        <v>1085</v>
      </c>
      <c r="AK1036" s="98" t="s">
        <v>1042</v>
      </c>
      <c r="AL1036" s="98" t="s">
        <v>1086</v>
      </c>
    </row>
    <row r="1037" spans="1:38" ht="30" customHeight="1">
      <c r="A1037" s="98" t="s">
        <v>988</v>
      </c>
      <c r="B1037" s="98" t="s">
        <v>1005</v>
      </c>
      <c r="C1037" s="98" t="s">
        <v>1005</v>
      </c>
      <c r="D1037" s="98" t="s">
        <v>1016</v>
      </c>
      <c r="E1037" s="98" t="s">
        <v>1016</v>
      </c>
      <c r="F1037" s="98" t="s">
        <v>1035</v>
      </c>
      <c r="G1037" s="98" t="s">
        <v>183</v>
      </c>
      <c r="H1037" s="98" t="s">
        <v>36</v>
      </c>
      <c r="I1037" s="98" t="s">
        <v>37</v>
      </c>
      <c r="J1037" s="98" t="s">
        <v>36</v>
      </c>
      <c r="K1037" s="109" t="s">
        <v>541</v>
      </c>
      <c r="L1037" s="109" t="s">
        <v>38</v>
      </c>
      <c r="M1037" s="100">
        <v>4</v>
      </c>
      <c r="N1037" s="74">
        <f t="shared" si="34"/>
        <v>4</v>
      </c>
      <c r="O1037" s="107">
        <v>42735</v>
      </c>
      <c r="P1037" s="98" t="s">
        <v>48</v>
      </c>
      <c r="Q1037" s="100">
        <f>IF(P1037="",1,(VLOOKUP(P1037,LOOKUP!$A$16:$B$21,2,FALSE)))</f>
        <v>4</v>
      </c>
      <c r="R1037" s="74">
        <f t="shared" si="33"/>
        <v>4</v>
      </c>
      <c r="S1037" s="108"/>
      <c r="T1037" s="108">
        <v>0</v>
      </c>
      <c r="U1037" s="108"/>
      <c r="V1037" s="108"/>
      <c r="W1037" s="108"/>
      <c r="X1037" s="102">
        <v>0</v>
      </c>
      <c r="Y1037" s="108"/>
      <c r="AC1037" s="109">
        <v>41275</v>
      </c>
      <c r="AE1037" s="108"/>
      <c r="AF1037" s="108"/>
      <c r="AG1037" s="98" t="s">
        <v>70</v>
      </c>
      <c r="AI1037" s="110" t="s">
        <v>1040</v>
      </c>
      <c r="AK1037" s="98" t="s">
        <v>1076</v>
      </c>
    </row>
    <row r="1038" spans="1:38" ht="30" customHeight="1">
      <c r="A1038" s="98" t="s">
        <v>988</v>
      </c>
      <c r="B1038" s="98" t="s">
        <v>1005</v>
      </c>
      <c r="C1038" s="98" t="s">
        <v>1005</v>
      </c>
      <c r="D1038" s="98" t="s">
        <v>1017</v>
      </c>
      <c r="E1038" s="98" t="s">
        <v>1017</v>
      </c>
      <c r="F1038" s="98" t="s">
        <v>859</v>
      </c>
      <c r="G1038" s="98" t="s">
        <v>197</v>
      </c>
      <c r="H1038" s="98" t="s">
        <v>36</v>
      </c>
      <c r="I1038" s="98" t="s">
        <v>37</v>
      </c>
      <c r="J1038" s="98" t="s">
        <v>40</v>
      </c>
      <c r="K1038" s="109" t="s">
        <v>541</v>
      </c>
      <c r="L1038" s="109" t="s">
        <v>38</v>
      </c>
      <c r="M1038" s="100">
        <v>4</v>
      </c>
      <c r="N1038" s="74">
        <f t="shared" si="34"/>
        <v>4</v>
      </c>
      <c r="O1038" s="107">
        <v>42004</v>
      </c>
      <c r="P1038" s="98" t="s">
        <v>48</v>
      </c>
      <c r="Q1038" s="100">
        <f>IF(P1038="",1,(VLOOKUP(P1038,LOOKUP!$A$16:$B$21,2,FALSE)))</f>
        <v>4</v>
      </c>
      <c r="R1038" s="74">
        <f t="shared" si="33"/>
        <v>4</v>
      </c>
      <c r="S1038" s="108"/>
      <c r="T1038" s="108">
        <v>0</v>
      </c>
      <c r="U1038" s="108"/>
      <c r="V1038" s="108"/>
      <c r="W1038" s="108"/>
      <c r="X1038" s="102">
        <v>0</v>
      </c>
      <c r="Y1038" s="108"/>
      <c r="AC1038" s="109">
        <v>41275</v>
      </c>
      <c r="AE1038" s="108"/>
      <c r="AF1038" s="108"/>
      <c r="AG1038" s="98" t="s">
        <v>70</v>
      </c>
      <c r="AI1038" s="110" t="s">
        <v>1040</v>
      </c>
      <c r="AJ1038" s="98" t="s">
        <v>1087</v>
      </c>
      <c r="AK1038" s="98" t="s">
        <v>1076</v>
      </c>
      <c r="AL1038" s="98" t="s">
        <v>1077</v>
      </c>
    </row>
    <row r="1039" spans="1:38" ht="30" customHeight="1">
      <c r="A1039" s="98" t="s">
        <v>988</v>
      </c>
      <c r="B1039" s="98" t="s">
        <v>1005</v>
      </c>
      <c r="C1039" s="98" t="s">
        <v>1005</v>
      </c>
      <c r="D1039" s="98" t="s">
        <v>1018</v>
      </c>
      <c r="E1039" s="98" t="s">
        <v>1856</v>
      </c>
      <c r="G1039" s="98" t="s">
        <v>35</v>
      </c>
      <c r="H1039" s="98" t="s">
        <v>40</v>
      </c>
      <c r="I1039" s="98" t="s">
        <v>37</v>
      </c>
      <c r="J1039" s="98" t="s">
        <v>40</v>
      </c>
      <c r="K1039" s="107">
        <v>41640</v>
      </c>
      <c r="L1039" s="107" t="s">
        <v>38</v>
      </c>
      <c r="M1039" s="100">
        <v>4</v>
      </c>
      <c r="N1039" s="74">
        <f t="shared" si="34"/>
        <v>4</v>
      </c>
      <c r="O1039" s="107">
        <v>42735</v>
      </c>
      <c r="P1039" s="98" t="s">
        <v>869</v>
      </c>
      <c r="Q1039" s="100">
        <f>IF(P1039="",1,(VLOOKUP(P1039,LOOKUP!$A$16:$B$21,2,FALSE)))</f>
        <v>4</v>
      </c>
      <c r="R1039" s="74">
        <f t="shared" si="33"/>
        <v>4</v>
      </c>
      <c r="S1039" s="108"/>
      <c r="T1039" s="108">
        <v>0</v>
      </c>
      <c r="U1039" s="108"/>
      <c r="V1039" s="108"/>
      <c r="W1039" s="108"/>
      <c r="X1039" s="102">
        <v>0</v>
      </c>
      <c r="Y1039" s="108"/>
      <c r="AC1039" s="109">
        <v>41275</v>
      </c>
      <c r="AE1039" s="108"/>
      <c r="AF1039" s="108"/>
      <c r="AG1039" s="98" t="s">
        <v>70</v>
      </c>
      <c r="AI1039" s="110" t="s">
        <v>1040</v>
      </c>
      <c r="AJ1039" s="98" t="s">
        <v>1088</v>
      </c>
      <c r="AK1039" s="98" t="s">
        <v>1076</v>
      </c>
      <c r="AL1039" s="98" t="s">
        <v>1089</v>
      </c>
    </row>
    <row r="1040" spans="1:38" ht="30" customHeight="1">
      <c r="A1040" s="98" t="s">
        <v>988</v>
      </c>
      <c r="B1040" s="98" t="s">
        <v>1005</v>
      </c>
      <c r="C1040" s="98" t="s">
        <v>1005</v>
      </c>
      <c r="D1040" s="98" t="s">
        <v>1019</v>
      </c>
      <c r="E1040" s="98" t="s">
        <v>1857</v>
      </c>
      <c r="G1040" s="98" t="s">
        <v>35</v>
      </c>
      <c r="H1040" s="98" t="s">
        <v>36</v>
      </c>
      <c r="I1040" s="98" t="s">
        <v>37</v>
      </c>
      <c r="J1040" s="98" t="s">
        <v>40</v>
      </c>
      <c r="K1040" s="107">
        <v>41640</v>
      </c>
      <c r="L1040" s="107" t="s">
        <v>38</v>
      </c>
      <c r="M1040" s="100">
        <v>4</v>
      </c>
      <c r="N1040" s="74">
        <f t="shared" si="34"/>
        <v>4</v>
      </c>
      <c r="O1040" s="107">
        <v>42735</v>
      </c>
      <c r="P1040" s="98" t="s">
        <v>869</v>
      </c>
      <c r="Q1040" s="100">
        <f>IF(P1040="",1,(VLOOKUP(P1040,LOOKUP!$A$16:$B$21,2,FALSE)))</f>
        <v>4</v>
      </c>
      <c r="R1040" s="74">
        <f t="shared" si="33"/>
        <v>4</v>
      </c>
      <c r="S1040" s="108"/>
      <c r="T1040" s="108">
        <v>0</v>
      </c>
      <c r="U1040" s="108"/>
      <c r="V1040" s="108"/>
      <c r="W1040" s="108"/>
      <c r="X1040" s="102">
        <v>0</v>
      </c>
      <c r="Y1040" s="108"/>
      <c r="AC1040" s="109">
        <v>41275</v>
      </c>
      <c r="AE1040" s="108"/>
      <c r="AF1040" s="108"/>
      <c r="AG1040" s="98" t="s">
        <v>70</v>
      </c>
      <c r="AI1040" s="110" t="s">
        <v>1040</v>
      </c>
      <c r="AJ1040" s="98" t="s">
        <v>1088</v>
      </c>
      <c r="AK1040" s="98" t="s">
        <v>1076</v>
      </c>
      <c r="AL1040" s="98" t="s">
        <v>1089</v>
      </c>
    </row>
    <row r="1041" spans="1:38" ht="30" customHeight="1">
      <c r="A1041" s="98" t="s">
        <v>988</v>
      </c>
      <c r="B1041" s="98" t="s">
        <v>1005</v>
      </c>
      <c r="C1041" s="98" t="s">
        <v>1005</v>
      </c>
      <c r="D1041" s="98" t="s">
        <v>1020</v>
      </c>
      <c r="E1041" s="98" t="s">
        <v>1836</v>
      </c>
      <c r="F1041" s="98" t="s">
        <v>1036</v>
      </c>
      <c r="G1041" s="98" t="s">
        <v>199</v>
      </c>
      <c r="H1041" s="98" t="s">
        <v>36</v>
      </c>
      <c r="I1041" s="98" t="s">
        <v>37</v>
      </c>
      <c r="J1041" s="98" t="s">
        <v>36</v>
      </c>
      <c r="K1041" s="107">
        <v>41275</v>
      </c>
      <c r="L1041" s="107" t="s">
        <v>38</v>
      </c>
      <c r="M1041" s="100">
        <v>4</v>
      </c>
      <c r="N1041" s="74">
        <f t="shared" si="34"/>
        <v>4</v>
      </c>
      <c r="O1041" s="107">
        <v>42735</v>
      </c>
      <c r="P1041" s="98" t="s">
        <v>48</v>
      </c>
      <c r="Q1041" s="100">
        <f>IF(P1041="",1,(VLOOKUP(P1041,LOOKUP!$A$16:$B$21,2,FALSE)))</f>
        <v>4</v>
      </c>
      <c r="R1041" s="74">
        <f t="shared" si="33"/>
        <v>4</v>
      </c>
      <c r="S1041" s="108">
        <v>255</v>
      </c>
      <c r="T1041" s="108">
        <v>0</v>
      </c>
      <c r="U1041" s="108">
        <v>91</v>
      </c>
      <c r="V1041" s="108">
        <v>23</v>
      </c>
      <c r="W1041" s="108"/>
      <c r="X1041" s="102">
        <v>114</v>
      </c>
      <c r="Y1041" s="108"/>
      <c r="AA1041" s="98" t="s">
        <v>72</v>
      </c>
      <c r="AB1041" s="98" t="s">
        <v>69</v>
      </c>
      <c r="AC1041" s="109">
        <v>41275</v>
      </c>
      <c r="AE1041" s="108"/>
      <c r="AF1041" s="108"/>
      <c r="AG1041" s="98" t="s">
        <v>70</v>
      </c>
      <c r="AI1041" s="110" t="s">
        <v>1040</v>
      </c>
      <c r="AJ1041" s="98" t="s">
        <v>1090</v>
      </c>
      <c r="AK1041" s="98" t="s">
        <v>1042</v>
      </c>
      <c r="AL1041" s="98" t="s">
        <v>1091</v>
      </c>
    </row>
    <row r="1042" spans="1:38" ht="30" customHeight="1">
      <c r="A1042" s="98" t="s">
        <v>988</v>
      </c>
      <c r="B1042" s="98" t="s">
        <v>1005</v>
      </c>
      <c r="C1042" s="98" t="s">
        <v>1005</v>
      </c>
      <c r="D1042" s="98" t="s">
        <v>1021</v>
      </c>
      <c r="E1042" s="98" t="s">
        <v>1858</v>
      </c>
      <c r="F1042" s="98" t="s">
        <v>1037</v>
      </c>
      <c r="G1042" s="98" t="s">
        <v>183</v>
      </c>
      <c r="H1042" s="98" t="s">
        <v>40</v>
      </c>
      <c r="I1042" s="98" t="s">
        <v>37</v>
      </c>
      <c r="J1042" s="98" t="s">
        <v>40</v>
      </c>
      <c r="K1042" s="107">
        <v>40544</v>
      </c>
      <c r="L1042" s="107" t="s">
        <v>38</v>
      </c>
      <c r="M1042" s="100">
        <v>4</v>
      </c>
      <c r="N1042" s="74">
        <f t="shared" si="34"/>
        <v>4</v>
      </c>
      <c r="O1042" s="107">
        <v>42369</v>
      </c>
      <c r="P1042" s="98" t="s">
        <v>48</v>
      </c>
      <c r="Q1042" s="100">
        <f>IF(P1042="",1,(VLOOKUP(P1042,LOOKUP!$A$16:$B$21,2,FALSE)))</f>
        <v>4</v>
      </c>
      <c r="R1042" s="74">
        <f t="shared" si="33"/>
        <v>4</v>
      </c>
      <c r="S1042" s="108">
        <v>257</v>
      </c>
      <c r="T1042" s="108">
        <v>0</v>
      </c>
      <c r="U1042" s="108"/>
      <c r="V1042" s="108"/>
      <c r="W1042" s="108"/>
      <c r="X1042" s="102">
        <v>0</v>
      </c>
      <c r="Y1042" s="108"/>
      <c r="AA1042" s="98" t="s">
        <v>72</v>
      </c>
      <c r="AB1042" s="98" t="s">
        <v>1039</v>
      </c>
      <c r="AC1042" s="109">
        <v>41275</v>
      </c>
      <c r="AE1042" s="108"/>
      <c r="AF1042" s="108"/>
      <c r="AG1042" s="98" t="s">
        <v>70</v>
      </c>
      <c r="AI1042" s="110" t="s">
        <v>1040</v>
      </c>
      <c r="AJ1042" s="98" t="s">
        <v>1092</v>
      </c>
      <c r="AK1042" s="98" t="s">
        <v>1042</v>
      </c>
      <c r="AL1042" s="98" t="s">
        <v>1093</v>
      </c>
    </row>
    <row r="1043" spans="1:38" ht="30" customHeight="1">
      <c r="A1043" s="98" t="s">
        <v>988</v>
      </c>
      <c r="B1043" s="98" t="s">
        <v>1005</v>
      </c>
      <c r="C1043" s="98" t="s">
        <v>1005</v>
      </c>
      <c r="D1043" s="98" t="s">
        <v>1022</v>
      </c>
      <c r="E1043" s="98" t="s">
        <v>1022</v>
      </c>
      <c r="F1043" s="98" t="s">
        <v>559</v>
      </c>
      <c r="G1043" s="98" t="s">
        <v>183</v>
      </c>
      <c r="H1043" s="98" t="s">
        <v>36</v>
      </c>
      <c r="I1043" s="98" t="s">
        <v>37</v>
      </c>
      <c r="J1043" s="98" t="s">
        <v>40</v>
      </c>
      <c r="K1043" s="109" t="s">
        <v>541</v>
      </c>
      <c r="L1043" s="109" t="s">
        <v>38</v>
      </c>
      <c r="M1043" s="100">
        <v>4</v>
      </c>
      <c r="N1043" s="74">
        <f t="shared" si="34"/>
        <v>4</v>
      </c>
      <c r="O1043" s="107">
        <v>42004</v>
      </c>
      <c r="P1043" s="98" t="s">
        <v>48</v>
      </c>
      <c r="Q1043" s="100">
        <f>IF(P1043="",1,(VLOOKUP(P1043,LOOKUP!$A$16:$B$21,2,FALSE)))</f>
        <v>4</v>
      </c>
      <c r="R1043" s="74">
        <f t="shared" si="33"/>
        <v>4</v>
      </c>
      <c r="S1043" s="108"/>
      <c r="T1043" s="108">
        <v>0</v>
      </c>
      <c r="U1043" s="108"/>
      <c r="V1043" s="108"/>
      <c r="W1043" s="108"/>
      <c r="X1043" s="102">
        <v>0</v>
      </c>
      <c r="Y1043" s="108"/>
      <c r="AC1043" s="109">
        <v>41275</v>
      </c>
      <c r="AE1043" s="108"/>
      <c r="AF1043" s="108"/>
      <c r="AG1043" s="98" t="s">
        <v>70</v>
      </c>
      <c r="AI1043" s="110" t="s">
        <v>1040</v>
      </c>
      <c r="AJ1043" s="98" t="s">
        <v>635</v>
      </c>
      <c r="AK1043" s="98" t="s">
        <v>1076</v>
      </c>
      <c r="AL1043" s="98" t="s">
        <v>1089</v>
      </c>
    </row>
    <row r="1044" spans="1:38" ht="30" customHeight="1">
      <c r="A1044" s="98" t="s">
        <v>988</v>
      </c>
      <c r="B1044" s="98" t="s">
        <v>1005</v>
      </c>
      <c r="C1044" s="98" t="s">
        <v>1005</v>
      </c>
      <c r="D1044" s="98" t="s">
        <v>1023</v>
      </c>
      <c r="E1044" s="98" t="s">
        <v>1859</v>
      </c>
      <c r="G1044" s="98" t="s">
        <v>35</v>
      </c>
      <c r="H1044" s="98" t="s">
        <v>1875</v>
      </c>
      <c r="I1044" s="98" t="s">
        <v>37</v>
      </c>
      <c r="J1044" s="98" t="s">
        <v>1875</v>
      </c>
      <c r="K1044" s="107">
        <v>41275</v>
      </c>
      <c r="L1044" s="107" t="s">
        <v>38</v>
      </c>
      <c r="M1044" s="100">
        <v>4</v>
      </c>
      <c r="N1044" s="74">
        <f t="shared" si="34"/>
        <v>4</v>
      </c>
      <c r="O1044" s="107">
        <v>42735</v>
      </c>
      <c r="P1044" s="98" t="s">
        <v>48</v>
      </c>
      <c r="Q1044" s="100">
        <f>IF(P1044="",1,(VLOOKUP(P1044,LOOKUP!$A$16:$B$21,2,FALSE)))</f>
        <v>4</v>
      </c>
      <c r="R1044" s="74">
        <f t="shared" si="33"/>
        <v>4</v>
      </c>
      <c r="S1044" s="108">
        <v>191.1</v>
      </c>
      <c r="T1044" s="108">
        <v>0</v>
      </c>
      <c r="U1044" s="108">
        <v>72.3</v>
      </c>
      <c r="V1044" s="108">
        <v>59.3</v>
      </c>
      <c r="W1044" s="108">
        <v>20</v>
      </c>
      <c r="X1044" s="102">
        <v>151.6</v>
      </c>
      <c r="Y1044" s="108">
        <v>0</v>
      </c>
      <c r="AA1044" s="98" t="s">
        <v>72</v>
      </c>
      <c r="AB1044" s="98" t="s">
        <v>1039</v>
      </c>
      <c r="AC1044" s="109">
        <v>41275</v>
      </c>
      <c r="AE1044" s="108"/>
      <c r="AF1044" s="108"/>
      <c r="AG1044" s="98" t="s">
        <v>70</v>
      </c>
      <c r="AI1044" s="110" t="s">
        <v>1040</v>
      </c>
      <c r="AJ1044" s="98" t="s">
        <v>1094</v>
      </c>
      <c r="AK1044" s="98" t="s">
        <v>1042</v>
      </c>
      <c r="AL1044" s="98" t="s">
        <v>1095</v>
      </c>
    </row>
    <row r="1045" spans="1:38" ht="30" customHeight="1">
      <c r="A1045" s="98" t="s">
        <v>988</v>
      </c>
      <c r="B1045" s="98" t="s">
        <v>1005</v>
      </c>
      <c r="C1045" s="98" t="s">
        <v>1005</v>
      </c>
      <c r="D1045" s="98" t="s">
        <v>1024</v>
      </c>
      <c r="E1045" s="98" t="s">
        <v>1024</v>
      </c>
      <c r="F1045" s="98" t="s">
        <v>1038</v>
      </c>
      <c r="G1045" s="98" t="s">
        <v>183</v>
      </c>
      <c r="H1045" s="98" t="s">
        <v>36</v>
      </c>
      <c r="I1045" s="98" t="s">
        <v>37</v>
      </c>
      <c r="J1045" s="98" t="s">
        <v>1875</v>
      </c>
      <c r="K1045" s="109" t="s">
        <v>541</v>
      </c>
      <c r="L1045" s="109" t="s">
        <v>38</v>
      </c>
      <c r="M1045" s="100">
        <v>4</v>
      </c>
      <c r="N1045" s="74">
        <f t="shared" si="34"/>
        <v>4</v>
      </c>
      <c r="O1045" s="107">
        <v>41639</v>
      </c>
      <c r="P1045" s="98" t="s">
        <v>48</v>
      </c>
      <c r="Q1045" s="100">
        <f>IF(P1045="",1,(VLOOKUP(P1045,LOOKUP!$A$16:$B$21,2,FALSE)))</f>
        <v>4</v>
      </c>
      <c r="R1045" s="74">
        <f t="shared" si="33"/>
        <v>4</v>
      </c>
      <c r="S1045" s="108"/>
      <c r="T1045" s="108">
        <v>0</v>
      </c>
      <c r="U1045" s="108"/>
      <c r="V1045" s="108"/>
      <c r="W1045" s="108"/>
      <c r="X1045" s="102">
        <v>0</v>
      </c>
      <c r="Y1045" s="108"/>
      <c r="AC1045" s="109">
        <v>41275</v>
      </c>
      <c r="AE1045" s="108"/>
      <c r="AF1045" s="108"/>
      <c r="AG1045" s="98" t="s">
        <v>70</v>
      </c>
      <c r="AI1045" s="110" t="s">
        <v>1040</v>
      </c>
      <c r="AJ1045" s="98" t="s">
        <v>1096</v>
      </c>
      <c r="AK1045" s="98" t="s">
        <v>1076</v>
      </c>
      <c r="AL1045" s="98" t="s">
        <v>1097</v>
      </c>
    </row>
    <row r="1046" spans="1:38" ht="30" customHeight="1">
      <c r="A1046" s="98" t="s">
        <v>988</v>
      </c>
      <c r="B1046" s="98" t="s">
        <v>1005</v>
      </c>
      <c r="C1046" s="98" t="s">
        <v>1005</v>
      </c>
      <c r="D1046" s="98" t="s">
        <v>1025</v>
      </c>
      <c r="E1046" s="98" t="s">
        <v>1025</v>
      </c>
      <c r="G1046" s="98" t="s">
        <v>35</v>
      </c>
      <c r="H1046" s="98" t="s">
        <v>36</v>
      </c>
      <c r="I1046" s="98" t="s">
        <v>37</v>
      </c>
      <c r="J1046" s="98" t="s">
        <v>36</v>
      </c>
      <c r="K1046" s="109" t="s">
        <v>541</v>
      </c>
      <c r="L1046" s="109" t="s">
        <v>38</v>
      </c>
      <c r="M1046" s="100">
        <v>4</v>
      </c>
      <c r="N1046" s="74">
        <f t="shared" si="34"/>
        <v>4</v>
      </c>
      <c r="O1046" s="109" t="s">
        <v>541</v>
      </c>
      <c r="P1046" s="98" t="s">
        <v>48</v>
      </c>
      <c r="Q1046" s="100">
        <f>IF(P1046="",1,(VLOOKUP(P1046,LOOKUP!$A$16:$B$21,2,FALSE)))</f>
        <v>4</v>
      </c>
      <c r="R1046" s="74">
        <f t="shared" si="33"/>
        <v>4</v>
      </c>
      <c r="S1046" s="108"/>
      <c r="T1046" s="108">
        <v>0</v>
      </c>
      <c r="U1046" s="108"/>
      <c r="V1046" s="108"/>
      <c r="W1046" s="108"/>
      <c r="X1046" s="102">
        <v>0</v>
      </c>
      <c r="Y1046" s="108"/>
      <c r="AC1046" s="98">
        <v>2013</v>
      </c>
      <c r="AE1046" s="108"/>
      <c r="AF1046" s="108"/>
      <c r="AG1046" s="98" t="s">
        <v>70</v>
      </c>
      <c r="AI1046" s="110" t="s">
        <v>1040</v>
      </c>
      <c r="AJ1046" s="98" t="s">
        <v>1098</v>
      </c>
      <c r="AK1046" s="98" t="s">
        <v>1042</v>
      </c>
      <c r="AL1046" s="98" t="s">
        <v>1099</v>
      </c>
    </row>
    <row r="1047" spans="1:38" ht="30" customHeight="1">
      <c r="A1047" s="98" t="s">
        <v>988</v>
      </c>
      <c r="B1047" s="98" t="s">
        <v>1005</v>
      </c>
      <c r="C1047" s="98" t="s">
        <v>1005</v>
      </c>
      <c r="D1047" s="98" t="s">
        <v>1026</v>
      </c>
      <c r="E1047" s="98" t="s">
        <v>1026</v>
      </c>
      <c r="F1047" s="98" t="s">
        <v>473</v>
      </c>
      <c r="G1047" s="98" t="s">
        <v>171</v>
      </c>
      <c r="H1047" s="98" t="s">
        <v>1875</v>
      </c>
      <c r="I1047" s="98" t="s">
        <v>37</v>
      </c>
      <c r="J1047" s="98" t="s">
        <v>1875</v>
      </c>
      <c r="K1047" s="107">
        <v>42005</v>
      </c>
      <c r="L1047" s="107" t="s">
        <v>38</v>
      </c>
      <c r="M1047" s="100">
        <v>4</v>
      </c>
      <c r="N1047" s="74">
        <f t="shared" si="34"/>
        <v>4</v>
      </c>
      <c r="O1047" s="107">
        <v>43100</v>
      </c>
      <c r="P1047" s="98" t="s">
        <v>48</v>
      </c>
      <c r="Q1047" s="100">
        <f>IF(P1047="",1,(VLOOKUP(P1047,LOOKUP!$A$16:$B$21,2,FALSE)))</f>
        <v>4</v>
      </c>
      <c r="R1047" s="74">
        <f t="shared" si="33"/>
        <v>4</v>
      </c>
      <c r="S1047" s="108">
        <v>49.2</v>
      </c>
      <c r="T1047" s="108">
        <v>0</v>
      </c>
      <c r="U1047" s="108"/>
      <c r="V1047" s="108"/>
      <c r="W1047" s="108">
        <v>16.399999999999999</v>
      </c>
      <c r="X1047" s="102">
        <v>16.399999999999999</v>
      </c>
      <c r="Y1047" s="108">
        <v>32.799999999999997</v>
      </c>
      <c r="AA1047" s="98" t="s">
        <v>72</v>
      </c>
      <c r="AB1047" s="98" t="s">
        <v>1039</v>
      </c>
      <c r="AC1047" s="109">
        <v>41275</v>
      </c>
      <c r="AE1047" s="108"/>
      <c r="AF1047" s="108"/>
      <c r="AG1047" s="98" t="s">
        <v>70</v>
      </c>
      <c r="AI1047" s="110" t="s">
        <v>1040</v>
      </c>
      <c r="AJ1047" s="98" t="s">
        <v>1100</v>
      </c>
      <c r="AK1047" s="98" t="s">
        <v>1042</v>
      </c>
      <c r="AL1047" s="98" t="s">
        <v>1101</v>
      </c>
    </row>
    <row r="1048" spans="1:38" ht="30" customHeight="1">
      <c r="A1048" s="98" t="s">
        <v>988</v>
      </c>
      <c r="B1048" s="98" t="s">
        <v>1005</v>
      </c>
      <c r="C1048" s="98" t="s">
        <v>1005</v>
      </c>
      <c r="D1048" s="98" t="s">
        <v>1027</v>
      </c>
      <c r="E1048" s="98" t="s">
        <v>1027</v>
      </c>
      <c r="G1048" s="98" t="s">
        <v>185</v>
      </c>
      <c r="H1048" s="98" t="s">
        <v>1875</v>
      </c>
      <c r="I1048" s="98" t="s">
        <v>37</v>
      </c>
      <c r="J1048" s="98" t="s">
        <v>36</v>
      </c>
      <c r="K1048" s="107">
        <v>40544</v>
      </c>
      <c r="L1048" s="107" t="s">
        <v>38</v>
      </c>
      <c r="M1048" s="100">
        <v>4</v>
      </c>
      <c r="N1048" s="74">
        <f t="shared" si="34"/>
        <v>4</v>
      </c>
      <c r="O1048" s="107">
        <v>41639</v>
      </c>
      <c r="P1048" s="98" t="s">
        <v>48</v>
      </c>
      <c r="Q1048" s="100">
        <f>IF(P1048="",1,(VLOOKUP(P1048,LOOKUP!$A$16:$B$21,2,FALSE)))</f>
        <v>4</v>
      </c>
      <c r="R1048" s="74">
        <f t="shared" si="33"/>
        <v>4</v>
      </c>
      <c r="S1048" s="108">
        <v>22.224</v>
      </c>
      <c r="T1048" s="108">
        <v>0</v>
      </c>
      <c r="U1048" s="108"/>
      <c r="V1048" s="108"/>
      <c r="W1048" s="108"/>
      <c r="X1048" s="102">
        <v>0</v>
      </c>
      <c r="Y1048" s="108">
        <v>0.14699999999999999</v>
      </c>
      <c r="AA1048" s="98" t="s">
        <v>72</v>
      </c>
      <c r="AB1048" s="98" t="s">
        <v>1039</v>
      </c>
      <c r="AC1048" s="109">
        <v>41275</v>
      </c>
      <c r="AE1048" s="108"/>
      <c r="AF1048" s="108"/>
      <c r="AG1048" s="98" t="s">
        <v>70</v>
      </c>
      <c r="AI1048" s="110" t="s">
        <v>1040</v>
      </c>
      <c r="AJ1048" s="98" t="s">
        <v>1102</v>
      </c>
      <c r="AK1048" s="98" t="s">
        <v>1042</v>
      </c>
      <c r="AL1048" s="98" t="s">
        <v>1103</v>
      </c>
    </row>
    <row r="1049" spans="1:38" s="145" customFormat="1" ht="30" customHeight="1">
      <c r="A1049" s="143"/>
      <c r="B1049" s="143"/>
      <c r="C1049" s="143"/>
      <c r="D1049" s="143"/>
      <c r="E1049" s="143"/>
      <c r="F1049" s="143"/>
      <c r="G1049" s="143"/>
      <c r="H1049" s="143"/>
      <c r="I1049" s="143"/>
      <c r="J1049" s="143"/>
      <c r="K1049" s="143"/>
      <c r="L1049" s="143"/>
      <c r="M1049" s="98"/>
      <c r="N1049" s="12"/>
      <c r="O1049" s="143"/>
      <c r="P1049" s="143"/>
      <c r="Q1049" s="143"/>
      <c r="R1049" s="37"/>
      <c r="S1049" s="144">
        <f t="shared" ref="S1049:Z1049" si="35">SUBTOTAL(9,S2:S1048)</f>
        <v>129196.19761478923</v>
      </c>
      <c r="T1049" s="144">
        <f t="shared" si="35"/>
        <v>10565.581352737965</v>
      </c>
      <c r="U1049" s="144">
        <f>SUBTOTAL(9,U2:U1048)</f>
        <v>17970.213950727833</v>
      </c>
      <c r="V1049" s="144">
        <f t="shared" si="35"/>
        <v>12476.662448717479</v>
      </c>
      <c r="W1049" s="144">
        <f t="shared" si="35"/>
        <v>10878.602318213168</v>
      </c>
      <c r="X1049" s="144">
        <f t="shared" si="35"/>
        <v>41325.153717658555</v>
      </c>
      <c r="Y1049" s="144">
        <f t="shared" si="35"/>
        <v>47289.654577510417</v>
      </c>
      <c r="Z1049" s="144">
        <f t="shared" si="35"/>
        <v>17613.605327755544</v>
      </c>
      <c r="AA1049" s="143"/>
      <c r="AB1049" s="143"/>
      <c r="AC1049" s="143"/>
      <c r="AD1049" s="102"/>
      <c r="AE1049" s="143"/>
      <c r="AF1049" s="143"/>
      <c r="AG1049" s="143"/>
      <c r="AH1049" s="143"/>
      <c r="AI1049" s="143"/>
      <c r="AJ1049" s="143"/>
      <c r="AK1049" s="143"/>
      <c r="AL1049" s="143"/>
    </row>
  </sheetData>
  <autoFilter ref="A1:AL1048">
    <filterColumn colId="0"/>
  </autoFilter>
  <sortState ref="A2:AM1122">
    <sortCondition ref="A1"/>
  </sortState>
  <conditionalFormatting sqref="R2:R628">
    <cfRule type="iconSet" priority="149">
      <iconSet iconSet="4TrafficLights" showValue="0">
        <cfvo type="percent" val="0"/>
        <cfvo type="num" val="2"/>
        <cfvo type="num" val="3"/>
        <cfvo type="num" val="4"/>
      </iconSet>
    </cfRule>
  </conditionalFormatting>
  <conditionalFormatting sqref="R2:R1048">
    <cfRule type="iconSet" priority="161">
      <iconSet iconSet="4TrafficLights" showValue="0">
        <cfvo type="percent" val="0"/>
        <cfvo type="num" val="2"/>
        <cfvo type="num" val="3"/>
        <cfvo type="num" val="4"/>
      </iconSet>
    </cfRule>
  </conditionalFormatting>
  <conditionalFormatting sqref="N2:N1048">
    <cfRule type="iconSet" priority="163">
      <iconSet iconSet="4TrafficLights" showValue="0">
        <cfvo type="percent" val="0"/>
        <cfvo type="num" val="2"/>
        <cfvo type="num" val="3"/>
        <cfvo type="num" val="4"/>
      </iconSet>
    </cfRule>
  </conditionalFormatting>
  <hyperlinks>
    <hyperlink ref="AJ3" r:id="rId1" display="peter.cockett@dh.gov.gsi.uk "/>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2:C21"/>
  <sheetViews>
    <sheetView workbookViewId="0">
      <selection activeCell="D21" sqref="D21"/>
    </sheetView>
  </sheetViews>
  <sheetFormatPr defaultRowHeight="15"/>
  <cols>
    <col min="1" max="1" width="14.5703125" bestFit="1" customWidth="1"/>
  </cols>
  <sheetData>
    <row r="2" spans="1:3">
      <c r="A2" s="2" t="s">
        <v>33</v>
      </c>
    </row>
    <row r="3" spans="1:3">
      <c r="A3" s="3" t="s">
        <v>174</v>
      </c>
      <c r="B3" s="4">
        <v>2</v>
      </c>
      <c r="C3" t="s">
        <v>1877</v>
      </c>
    </row>
    <row r="4" spans="1:3">
      <c r="A4" s="5" t="s">
        <v>177</v>
      </c>
      <c r="B4" s="6">
        <v>3</v>
      </c>
      <c r="C4" t="s">
        <v>1878</v>
      </c>
    </row>
    <row r="5" spans="1:3">
      <c r="A5" s="5" t="s">
        <v>41</v>
      </c>
      <c r="B5" s="6">
        <v>4</v>
      </c>
      <c r="C5" t="s">
        <v>1879</v>
      </c>
    </row>
    <row r="6" spans="1:3">
      <c r="A6" s="5" t="s">
        <v>38</v>
      </c>
      <c r="B6" s="6">
        <v>4</v>
      </c>
      <c r="C6" t="s">
        <v>1879</v>
      </c>
    </row>
    <row r="7" spans="1:3">
      <c r="A7" s="5" t="s">
        <v>1880</v>
      </c>
      <c r="B7" s="6">
        <v>4</v>
      </c>
      <c r="C7" t="s">
        <v>1879</v>
      </c>
    </row>
    <row r="8" spans="1:3">
      <c r="A8" s="5" t="s">
        <v>1881</v>
      </c>
      <c r="B8" s="6">
        <v>4</v>
      </c>
      <c r="C8" t="s">
        <v>1879</v>
      </c>
    </row>
    <row r="9" spans="1:3">
      <c r="A9" s="5" t="s">
        <v>632</v>
      </c>
      <c r="B9" s="6">
        <v>4</v>
      </c>
      <c r="C9" t="s">
        <v>1879</v>
      </c>
    </row>
    <row r="10" spans="1:3">
      <c r="A10" s="5" t="s">
        <v>1882</v>
      </c>
      <c r="B10" s="6">
        <v>1</v>
      </c>
      <c r="C10" t="s">
        <v>1883</v>
      </c>
    </row>
    <row r="11" spans="1:3">
      <c r="A11" s="5" t="s">
        <v>43</v>
      </c>
      <c r="B11" s="6">
        <v>1</v>
      </c>
      <c r="C11" t="s">
        <v>1883</v>
      </c>
    </row>
    <row r="12" spans="1:3">
      <c r="A12" s="5" t="s">
        <v>1884</v>
      </c>
      <c r="B12" s="6">
        <v>1</v>
      </c>
      <c r="C12" t="s">
        <v>1883</v>
      </c>
    </row>
    <row r="13" spans="1:3">
      <c r="A13" s="7"/>
      <c r="B13" s="6">
        <v>1</v>
      </c>
      <c r="C13" t="s">
        <v>1883</v>
      </c>
    </row>
    <row r="15" spans="1:3">
      <c r="A15" s="8" t="s">
        <v>1885</v>
      </c>
    </row>
    <row r="16" spans="1:3">
      <c r="A16" s="8" t="s">
        <v>37</v>
      </c>
      <c r="B16" s="4">
        <v>2</v>
      </c>
      <c r="C16" t="s">
        <v>1877</v>
      </c>
    </row>
    <row r="17" spans="1:3">
      <c r="A17" s="9" t="s">
        <v>48</v>
      </c>
      <c r="B17" s="6">
        <v>4</v>
      </c>
      <c r="C17" t="s">
        <v>1879</v>
      </c>
    </row>
    <row r="18" spans="1:3">
      <c r="A18" s="9" t="s">
        <v>872</v>
      </c>
      <c r="B18" s="6">
        <v>4</v>
      </c>
      <c r="C18" t="s">
        <v>1879</v>
      </c>
    </row>
    <row r="19" spans="1:3">
      <c r="A19" s="9" t="s">
        <v>1882</v>
      </c>
      <c r="B19" s="6">
        <v>1</v>
      </c>
      <c r="C19" t="s">
        <v>1883</v>
      </c>
    </row>
    <row r="20" spans="1:3">
      <c r="A20" s="9" t="s">
        <v>43</v>
      </c>
      <c r="B20" s="6">
        <v>1</v>
      </c>
      <c r="C20" t="s">
        <v>1883</v>
      </c>
    </row>
    <row r="21" spans="1:3">
      <c r="A21" s="10"/>
      <c r="B21" s="11">
        <v>1</v>
      </c>
      <c r="C21" t="s">
        <v>1883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841"/>
  <sheetViews>
    <sheetView showGridLines="0" showRowColHeaders="0" view="pageBreakPreview" zoomScaleNormal="80" zoomScaleSheetLayoutView="100" workbookViewId="0">
      <selection activeCell="C1" sqref="C1"/>
    </sheetView>
  </sheetViews>
  <sheetFormatPr defaultRowHeight="12.75"/>
  <cols>
    <col min="1" max="1" width="21.5703125" style="28" customWidth="1"/>
    <col min="2" max="2" width="135.42578125" style="28" customWidth="1"/>
    <col min="3" max="46" width="9.140625" style="28"/>
    <col min="47" max="47" width="9.140625" style="28" customWidth="1"/>
    <col min="48" max="256" width="9.140625" style="28"/>
    <col min="257" max="257" width="21.5703125" style="28" customWidth="1"/>
    <col min="258" max="258" width="135.42578125" style="28" customWidth="1"/>
    <col min="259" max="512" width="9.140625" style="28"/>
    <col min="513" max="513" width="21.5703125" style="28" customWidth="1"/>
    <col min="514" max="514" width="135.42578125" style="28" customWidth="1"/>
    <col min="515" max="768" width="9.140625" style="28"/>
    <col min="769" max="769" width="21.5703125" style="28" customWidth="1"/>
    <col min="770" max="770" width="135.42578125" style="28" customWidth="1"/>
    <col min="771" max="1024" width="9.140625" style="28"/>
    <col min="1025" max="1025" width="21.5703125" style="28" customWidth="1"/>
    <col min="1026" max="1026" width="135.42578125" style="28" customWidth="1"/>
    <col min="1027" max="1280" width="9.140625" style="28"/>
    <col min="1281" max="1281" width="21.5703125" style="28" customWidth="1"/>
    <col min="1282" max="1282" width="135.42578125" style="28" customWidth="1"/>
    <col min="1283" max="1536" width="9.140625" style="28"/>
    <col min="1537" max="1537" width="21.5703125" style="28" customWidth="1"/>
    <col min="1538" max="1538" width="135.42578125" style="28" customWidth="1"/>
    <col min="1539" max="1792" width="9.140625" style="28"/>
    <col min="1793" max="1793" width="21.5703125" style="28" customWidth="1"/>
    <col min="1794" max="1794" width="135.42578125" style="28" customWidth="1"/>
    <col min="1795" max="2048" width="9.140625" style="28"/>
    <col min="2049" max="2049" width="21.5703125" style="28" customWidth="1"/>
    <col min="2050" max="2050" width="135.42578125" style="28" customWidth="1"/>
    <col min="2051" max="2304" width="9.140625" style="28"/>
    <col min="2305" max="2305" width="21.5703125" style="28" customWidth="1"/>
    <col min="2306" max="2306" width="135.42578125" style="28" customWidth="1"/>
    <col min="2307" max="2560" width="9.140625" style="28"/>
    <col min="2561" max="2561" width="21.5703125" style="28" customWidth="1"/>
    <col min="2562" max="2562" width="135.42578125" style="28" customWidth="1"/>
    <col min="2563" max="2816" width="9.140625" style="28"/>
    <col min="2817" max="2817" width="21.5703125" style="28" customWidth="1"/>
    <col min="2818" max="2818" width="135.42578125" style="28" customWidth="1"/>
    <col min="2819" max="3072" width="9.140625" style="28"/>
    <col min="3073" max="3073" width="21.5703125" style="28" customWidth="1"/>
    <col min="3074" max="3074" width="135.42578125" style="28" customWidth="1"/>
    <col min="3075" max="3328" width="9.140625" style="28"/>
    <col min="3329" max="3329" width="21.5703125" style="28" customWidth="1"/>
    <col min="3330" max="3330" width="135.42578125" style="28" customWidth="1"/>
    <col min="3331" max="3584" width="9.140625" style="28"/>
    <col min="3585" max="3585" width="21.5703125" style="28" customWidth="1"/>
    <col min="3586" max="3586" width="135.42578125" style="28" customWidth="1"/>
    <col min="3587" max="3840" width="9.140625" style="28"/>
    <col min="3841" max="3841" width="21.5703125" style="28" customWidth="1"/>
    <col min="3842" max="3842" width="135.42578125" style="28" customWidth="1"/>
    <col min="3843" max="4096" width="9.140625" style="28"/>
    <col min="4097" max="4097" width="21.5703125" style="28" customWidth="1"/>
    <col min="4098" max="4098" width="135.42578125" style="28" customWidth="1"/>
    <col min="4099" max="4352" width="9.140625" style="28"/>
    <col min="4353" max="4353" width="21.5703125" style="28" customWidth="1"/>
    <col min="4354" max="4354" width="135.42578125" style="28" customWidth="1"/>
    <col min="4355" max="4608" width="9.140625" style="28"/>
    <col min="4609" max="4609" width="21.5703125" style="28" customWidth="1"/>
    <col min="4610" max="4610" width="135.42578125" style="28" customWidth="1"/>
    <col min="4611" max="4864" width="9.140625" style="28"/>
    <col min="4865" max="4865" width="21.5703125" style="28" customWidth="1"/>
    <col min="4866" max="4866" width="135.42578125" style="28" customWidth="1"/>
    <col min="4867" max="5120" width="9.140625" style="28"/>
    <col min="5121" max="5121" width="21.5703125" style="28" customWidth="1"/>
    <col min="5122" max="5122" width="135.42578125" style="28" customWidth="1"/>
    <col min="5123" max="5376" width="9.140625" style="28"/>
    <col min="5377" max="5377" width="21.5703125" style="28" customWidth="1"/>
    <col min="5378" max="5378" width="135.42578125" style="28" customWidth="1"/>
    <col min="5379" max="5632" width="9.140625" style="28"/>
    <col min="5633" max="5633" width="21.5703125" style="28" customWidth="1"/>
    <col min="5634" max="5634" width="135.42578125" style="28" customWidth="1"/>
    <col min="5635" max="5888" width="9.140625" style="28"/>
    <col min="5889" max="5889" width="21.5703125" style="28" customWidth="1"/>
    <col min="5890" max="5890" width="135.42578125" style="28" customWidth="1"/>
    <col min="5891" max="6144" width="9.140625" style="28"/>
    <col min="6145" max="6145" width="21.5703125" style="28" customWidth="1"/>
    <col min="6146" max="6146" width="135.42578125" style="28" customWidth="1"/>
    <col min="6147" max="6400" width="9.140625" style="28"/>
    <col min="6401" max="6401" width="21.5703125" style="28" customWidth="1"/>
    <col min="6402" max="6402" width="135.42578125" style="28" customWidth="1"/>
    <col min="6403" max="6656" width="9.140625" style="28"/>
    <col min="6657" max="6657" width="21.5703125" style="28" customWidth="1"/>
    <col min="6658" max="6658" width="135.42578125" style="28" customWidth="1"/>
    <col min="6659" max="6912" width="9.140625" style="28"/>
    <col min="6913" max="6913" width="21.5703125" style="28" customWidth="1"/>
    <col min="6914" max="6914" width="135.42578125" style="28" customWidth="1"/>
    <col min="6915" max="7168" width="9.140625" style="28"/>
    <col min="7169" max="7169" width="21.5703125" style="28" customWidth="1"/>
    <col min="7170" max="7170" width="135.42578125" style="28" customWidth="1"/>
    <col min="7171" max="7424" width="9.140625" style="28"/>
    <col min="7425" max="7425" width="21.5703125" style="28" customWidth="1"/>
    <col min="7426" max="7426" width="135.42578125" style="28" customWidth="1"/>
    <col min="7427" max="7680" width="9.140625" style="28"/>
    <col min="7681" max="7681" width="21.5703125" style="28" customWidth="1"/>
    <col min="7682" max="7682" width="135.42578125" style="28" customWidth="1"/>
    <col min="7683" max="7936" width="9.140625" style="28"/>
    <col min="7937" max="7937" width="21.5703125" style="28" customWidth="1"/>
    <col min="7938" max="7938" width="135.42578125" style="28" customWidth="1"/>
    <col min="7939" max="8192" width="9.140625" style="28"/>
    <col min="8193" max="8193" width="21.5703125" style="28" customWidth="1"/>
    <col min="8194" max="8194" width="135.42578125" style="28" customWidth="1"/>
    <col min="8195" max="8448" width="9.140625" style="28"/>
    <col min="8449" max="8449" width="21.5703125" style="28" customWidth="1"/>
    <col min="8450" max="8450" width="135.42578125" style="28" customWidth="1"/>
    <col min="8451" max="8704" width="9.140625" style="28"/>
    <col min="8705" max="8705" width="21.5703125" style="28" customWidth="1"/>
    <col min="8706" max="8706" width="135.42578125" style="28" customWidth="1"/>
    <col min="8707" max="8960" width="9.140625" style="28"/>
    <col min="8961" max="8961" width="21.5703125" style="28" customWidth="1"/>
    <col min="8962" max="8962" width="135.42578125" style="28" customWidth="1"/>
    <col min="8963" max="9216" width="9.140625" style="28"/>
    <col min="9217" max="9217" width="21.5703125" style="28" customWidth="1"/>
    <col min="9218" max="9218" width="135.42578125" style="28" customWidth="1"/>
    <col min="9219" max="9472" width="9.140625" style="28"/>
    <col min="9473" max="9473" width="21.5703125" style="28" customWidth="1"/>
    <col min="9474" max="9474" width="135.42578125" style="28" customWidth="1"/>
    <col min="9475" max="9728" width="9.140625" style="28"/>
    <col min="9729" max="9729" width="21.5703125" style="28" customWidth="1"/>
    <col min="9730" max="9730" width="135.42578125" style="28" customWidth="1"/>
    <col min="9731" max="9984" width="9.140625" style="28"/>
    <col min="9985" max="9985" width="21.5703125" style="28" customWidth="1"/>
    <col min="9986" max="9986" width="135.42578125" style="28" customWidth="1"/>
    <col min="9987" max="10240" width="9.140625" style="28"/>
    <col min="10241" max="10241" width="21.5703125" style="28" customWidth="1"/>
    <col min="10242" max="10242" width="135.42578125" style="28" customWidth="1"/>
    <col min="10243" max="10496" width="9.140625" style="28"/>
    <col min="10497" max="10497" width="21.5703125" style="28" customWidth="1"/>
    <col min="10498" max="10498" width="135.42578125" style="28" customWidth="1"/>
    <col min="10499" max="10752" width="9.140625" style="28"/>
    <col min="10753" max="10753" width="21.5703125" style="28" customWidth="1"/>
    <col min="10754" max="10754" width="135.42578125" style="28" customWidth="1"/>
    <col min="10755" max="11008" width="9.140625" style="28"/>
    <col min="11009" max="11009" width="21.5703125" style="28" customWidth="1"/>
    <col min="11010" max="11010" width="135.42578125" style="28" customWidth="1"/>
    <col min="11011" max="11264" width="9.140625" style="28"/>
    <col min="11265" max="11265" width="21.5703125" style="28" customWidth="1"/>
    <col min="11266" max="11266" width="135.42578125" style="28" customWidth="1"/>
    <col min="11267" max="11520" width="9.140625" style="28"/>
    <col min="11521" max="11521" width="21.5703125" style="28" customWidth="1"/>
    <col min="11522" max="11522" width="135.42578125" style="28" customWidth="1"/>
    <col min="11523" max="11776" width="9.140625" style="28"/>
    <col min="11777" max="11777" width="21.5703125" style="28" customWidth="1"/>
    <col min="11778" max="11778" width="135.42578125" style="28" customWidth="1"/>
    <col min="11779" max="12032" width="9.140625" style="28"/>
    <col min="12033" max="12033" width="21.5703125" style="28" customWidth="1"/>
    <col min="12034" max="12034" width="135.42578125" style="28" customWidth="1"/>
    <col min="12035" max="12288" width="9.140625" style="28"/>
    <col min="12289" max="12289" width="21.5703125" style="28" customWidth="1"/>
    <col min="12290" max="12290" width="135.42578125" style="28" customWidth="1"/>
    <col min="12291" max="12544" width="9.140625" style="28"/>
    <col min="12545" max="12545" width="21.5703125" style="28" customWidth="1"/>
    <col min="12546" max="12546" width="135.42578125" style="28" customWidth="1"/>
    <col min="12547" max="12800" width="9.140625" style="28"/>
    <col min="12801" max="12801" width="21.5703125" style="28" customWidth="1"/>
    <col min="12802" max="12802" width="135.42578125" style="28" customWidth="1"/>
    <col min="12803" max="13056" width="9.140625" style="28"/>
    <col min="13057" max="13057" width="21.5703125" style="28" customWidth="1"/>
    <col min="13058" max="13058" width="135.42578125" style="28" customWidth="1"/>
    <col min="13059" max="13312" width="9.140625" style="28"/>
    <col min="13313" max="13313" width="21.5703125" style="28" customWidth="1"/>
    <col min="13314" max="13314" width="135.42578125" style="28" customWidth="1"/>
    <col min="13315" max="13568" width="9.140625" style="28"/>
    <col min="13569" max="13569" width="21.5703125" style="28" customWidth="1"/>
    <col min="13570" max="13570" width="135.42578125" style="28" customWidth="1"/>
    <col min="13571" max="13824" width="9.140625" style="28"/>
    <col min="13825" max="13825" width="21.5703125" style="28" customWidth="1"/>
    <col min="13826" max="13826" width="135.42578125" style="28" customWidth="1"/>
    <col min="13827" max="14080" width="9.140625" style="28"/>
    <col min="14081" max="14081" width="21.5703125" style="28" customWidth="1"/>
    <col min="14082" max="14082" width="135.42578125" style="28" customWidth="1"/>
    <col min="14083" max="14336" width="9.140625" style="28"/>
    <col min="14337" max="14337" width="21.5703125" style="28" customWidth="1"/>
    <col min="14338" max="14338" width="135.42578125" style="28" customWidth="1"/>
    <col min="14339" max="14592" width="9.140625" style="28"/>
    <col min="14593" max="14593" width="21.5703125" style="28" customWidth="1"/>
    <col min="14594" max="14594" width="135.42578125" style="28" customWidth="1"/>
    <col min="14595" max="14848" width="9.140625" style="28"/>
    <col min="14849" max="14849" width="21.5703125" style="28" customWidth="1"/>
    <col min="14850" max="14850" width="135.42578125" style="28" customWidth="1"/>
    <col min="14851" max="15104" width="9.140625" style="28"/>
    <col min="15105" max="15105" width="21.5703125" style="28" customWidth="1"/>
    <col min="15106" max="15106" width="135.42578125" style="28" customWidth="1"/>
    <col min="15107" max="15360" width="9.140625" style="28"/>
    <col min="15361" max="15361" width="21.5703125" style="28" customWidth="1"/>
    <col min="15362" max="15362" width="135.42578125" style="28" customWidth="1"/>
    <col min="15363" max="15616" width="9.140625" style="28"/>
    <col min="15617" max="15617" width="21.5703125" style="28" customWidth="1"/>
    <col min="15618" max="15618" width="135.42578125" style="28" customWidth="1"/>
    <col min="15619" max="15872" width="9.140625" style="28"/>
    <col min="15873" max="15873" width="21.5703125" style="28" customWidth="1"/>
    <col min="15874" max="15874" width="135.42578125" style="28" customWidth="1"/>
    <col min="15875" max="16128" width="9.140625" style="28"/>
    <col min="16129" max="16129" width="21.5703125" style="28" customWidth="1"/>
    <col min="16130" max="16130" width="135.42578125" style="28" customWidth="1"/>
    <col min="16131" max="16384" width="9.140625" style="28"/>
  </cols>
  <sheetData>
    <row r="1" spans="1:2" ht="15.75">
      <c r="A1" s="49" t="s">
        <v>0</v>
      </c>
      <c r="B1" s="86" t="s">
        <v>2395</v>
      </c>
    </row>
    <row r="2" spans="1:2" ht="30">
      <c r="A2" s="40" t="s">
        <v>1977</v>
      </c>
      <c r="B2" s="48" t="s">
        <v>2426</v>
      </c>
    </row>
    <row r="3" spans="1:2" ht="30">
      <c r="A3" s="40"/>
      <c r="B3" s="42" t="s">
        <v>2325</v>
      </c>
    </row>
    <row r="4" spans="1:2" ht="60">
      <c r="A4" s="40"/>
      <c r="B4" s="42" t="s">
        <v>2330</v>
      </c>
    </row>
    <row r="5" spans="1:2" ht="33.75" customHeight="1">
      <c r="A5" s="40"/>
      <c r="B5" s="48" t="s">
        <v>2331</v>
      </c>
    </row>
    <row r="6" spans="1:2" ht="48" customHeight="1">
      <c r="A6" s="40" t="s">
        <v>1978</v>
      </c>
      <c r="B6" s="42" t="s">
        <v>1979</v>
      </c>
    </row>
    <row r="7" spans="1:2" ht="45">
      <c r="A7" s="40"/>
      <c r="B7" s="42" t="s">
        <v>2326</v>
      </c>
    </row>
    <row r="8" spans="1:2" ht="65.25" customHeight="1">
      <c r="A8" s="40"/>
      <c r="B8" s="42" t="s">
        <v>2392</v>
      </c>
    </row>
    <row r="9" spans="1:2" ht="30">
      <c r="A9" s="40"/>
      <c r="B9" s="42" t="s">
        <v>2327</v>
      </c>
    </row>
    <row r="10" spans="1:2" ht="18.75" customHeight="1">
      <c r="A10" s="40"/>
      <c r="B10" s="42" t="s">
        <v>2328</v>
      </c>
    </row>
    <row r="11" spans="1:2" ht="107.25" customHeight="1">
      <c r="A11" s="40"/>
      <c r="B11" s="42" t="s">
        <v>1980</v>
      </c>
    </row>
    <row r="12" spans="1:2" ht="45">
      <c r="A12" s="40" t="s">
        <v>1981</v>
      </c>
      <c r="B12" s="42" t="s">
        <v>1982</v>
      </c>
    </row>
    <row r="13" spans="1:2" ht="75">
      <c r="A13" s="40" t="s">
        <v>1985</v>
      </c>
      <c r="B13" s="42" t="s">
        <v>1986</v>
      </c>
    </row>
    <row r="14" spans="1:2" ht="15">
      <c r="A14" s="40" t="s">
        <v>254</v>
      </c>
      <c r="B14" s="48" t="s">
        <v>2398</v>
      </c>
    </row>
    <row r="15" spans="1:2" ht="21.75" customHeight="1">
      <c r="A15" s="40" t="s">
        <v>614</v>
      </c>
      <c r="B15" s="42" t="s">
        <v>2394</v>
      </c>
    </row>
    <row r="16" spans="1:2" ht="45">
      <c r="A16" s="95"/>
      <c r="B16" s="42" t="s">
        <v>2396</v>
      </c>
    </row>
    <row r="17" spans="1:21" ht="15">
      <c r="A17" s="40" t="s">
        <v>21</v>
      </c>
      <c r="B17" s="42" t="s">
        <v>2388</v>
      </c>
    </row>
    <row r="18" spans="1:21" s="30" customFormat="1" ht="31.5">
      <c r="A18" s="40" t="s">
        <v>1105</v>
      </c>
      <c r="B18" s="42" t="s">
        <v>1967</v>
      </c>
      <c r="C18" s="29"/>
      <c r="U18" s="31"/>
    </row>
    <row r="19" spans="1:21" s="30" customFormat="1" ht="31.5">
      <c r="A19" s="40"/>
      <c r="B19" s="85" t="s">
        <v>2397</v>
      </c>
      <c r="C19" s="29"/>
      <c r="U19" s="31"/>
    </row>
    <row r="20" spans="1:21" s="30" customFormat="1" ht="78" customHeight="1">
      <c r="A20" s="40" t="s">
        <v>1968</v>
      </c>
      <c r="B20" s="42" t="s">
        <v>1969</v>
      </c>
      <c r="C20" s="29"/>
      <c r="U20" s="31"/>
    </row>
    <row r="21" spans="1:21" s="30" customFormat="1" ht="31.5">
      <c r="A21" s="40"/>
      <c r="B21" s="42" t="s">
        <v>1970</v>
      </c>
      <c r="C21" s="29"/>
      <c r="U21" s="31"/>
    </row>
    <row r="22" spans="1:21" s="30" customFormat="1" ht="78.75">
      <c r="A22" s="40"/>
      <c r="B22" s="42" t="s">
        <v>1971</v>
      </c>
      <c r="C22" s="29"/>
      <c r="U22" s="31"/>
    </row>
    <row r="23" spans="1:21" s="30" customFormat="1" ht="33.75">
      <c r="A23" s="40"/>
      <c r="B23" s="42" t="s">
        <v>1972</v>
      </c>
      <c r="C23" s="29"/>
      <c r="U23" s="31"/>
    </row>
    <row r="24" spans="1:21" s="30" customFormat="1" ht="15.75">
      <c r="A24" s="40"/>
      <c r="B24" s="42" t="s">
        <v>1973</v>
      </c>
      <c r="C24" s="29"/>
      <c r="U24" s="31"/>
    </row>
    <row r="25" spans="1:21" s="30" customFormat="1" ht="78.75">
      <c r="A25" s="40"/>
      <c r="B25" s="42" t="s">
        <v>1974</v>
      </c>
      <c r="C25" s="29"/>
      <c r="U25" s="31"/>
    </row>
    <row r="26" spans="1:21" s="30" customFormat="1" ht="47.25">
      <c r="A26" s="40"/>
      <c r="B26" s="42" t="s">
        <v>1975</v>
      </c>
      <c r="C26" s="29"/>
      <c r="U26" s="31"/>
    </row>
    <row r="27" spans="1:21" s="30" customFormat="1" ht="31.5">
      <c r="A27" s="40"/>
      <c r="B27" s="42" t="s">
        <v>2393</v>
      </c>
      <c r="C27" s="29"/>
      <c r="U27" s="31"/>
    </row>
    <row r="28" spans="1:21" s="30" customFormat="1" ht="19.5" customHeight="1">
      <c r="A28" s="40"/>
      <c r="B28" s="42" t="s">
        <v>1976</v>
      </c>
      <c r="C28" s="29"/>
      <c r="U28" s="31"/>
    </row>
    <row r="29" spans="1:21" s="30" customFormat="1" ht="30.75" customHeight="1">
      <c r="A29" s="40" t="s">
        <v>1983</v>
      </c>
      <c r="B29" s="42" t="s">
        <v>2321</v>
      </c>
      <c r="C29" s="29"/>
      <c r="U29" s="31"/>
    </row>
    <row r="30" spans="1:21" s="30" customFormat="1" ht="33" customHeight="1">
      <c r="A30" s="40"/>
      <c r="B30" s="42" t="s">
        <v>2391</v>
      </c>
      <c r="C30" s="29"/>
      <c r="U30" s="31"/>
    </row>
    <row r="31" spans="1:21" s="30" customFormat="1" ht="21.75" customHeight="1">
      <c r="A31" s="40"/>
      <c r="B31" s="42" t="s">
        <v>1984</v>
      </c>
      <c r="C31" s="29"/>
      <c r="U31" s="31"/>
    </row>
    <row r="32" spans="1:21">
      <c r="U32" s="32"/>
    </row>
    <row r="33" spans="21:21">
      <c r="U33" s="32"/>
    </row>
    <row r="34" spans="21:21">
      <c r="U34" s="32"/>
    </row>
    <row r="35" spans="21:21">
      <c r="U35" s="32"/>
    </row>
    <row r="36" spans="21:21">
      <c r="U36" s="32"/>
    </row>
    <row r="37" spans="21:21">
      <c r="U37" s="32"/>
    </row>
    <row r="38" spans="21:21">
      <c r="U38" s="32"/>
    </row>
    <row r="39" spans="21:21">
      <c r="U39" s="32"/>
    </row>
    <row r="40" spans="21:21">
      <c r="U40" s="32"/>
    </row>
    <row r="41" spans="21:21">
      <c r="U41" s="32"/>
    </row>
    <row r="42" spans="21:21">
      <c r="U42" s="32"/>
    </row>
    <row r="43" spans="21:21">
      <c r="U43" s="32"/>
    </row>
    <row r="44" spans="21:21">
      <c r="U44" s="32"/>
    </row>
    <row r="45" spans="21:21">
      <c r="U45" s="32"/>
    </row>
    <row r="46" spans="21:21">
      <c r="U46" s="32"/>
    </row>
    <row r="47" spans="21:21">
      <c r="U47" s="32"/>
    </row>
    <row r="48" spans="21:21">
      <c r="U48" s="32"/>
    </row>
    <row r="49" spans="21:21">
      <c r="U49" s="32"/>
    </row>
    <row r="50" spans="21:21">
      <c r="U50" s="32"/>
    </row>
    <row r="51" spans="21:21">
      <c r="U51" s="32"/>
    </row>
    <row r="52" spans="21:21">
      <c r="U52" s="32"/>
    </row>
    <row r="53" spans="21:21">
      <c r="U53" s="32"/>
    </row>
    <row r="54" spans="21:21">
      <c r="U54" s="32"/>
    </row>
    <row r="55" spans="21:21">
      <c r="U55" s="32"/>
    </row>
    <row r="56" spans="21:21">
      <c r="U56" s="32"/>
    </row>
    <row r="57" spans="21:21">
      <c r="U57" s="32"/>
    </row>
    <row r="58" spans="21:21">
      <c r="U58" s="32"/>
    </row>
    <row r="59" spans="21:21">
      <c r="U59" s="32"/>
    </row>
    <row r="60" spans="21:21">
      <c r="U60" s="32"/>
    </row>
    <row r="61" spans="21:21">
      <c r="U61" s="32"/>
    </row>
    <row r="62" spans="21:21">
      <c r="U62" s="32"/>
    </row>
    <row r="63" spans="21:21">
      <c r="U63" s="32"/>
    </row>
    <row r="64" spans="21:21">
      <c r="U64" s="32"/>
    </row>
    <row r="65" spans="21:21">
      <c r="U65" s="32"/>
    </row>
    <row r="66" spans="21:21">
      <c r="U66" s="32"/>
    </row>
    <row r="67" spans="21:21">
      <c r="U67" s="32"/>
    </row>
    <row r="68" spans="21:21">
      <c r="U68" s="32"/>
    </row>
    <row r="69" spans="21:21">
      <c r="U69" s="32"/>
    </row>
    <row r="70" spans="21:21">
      <c r="U70" s="32"/>
    </row>
    <row r="71" spans="21:21">
      <c r="U71" s="32"/>
    </row>
    <row r="72" spans="21:21">
      <c r="U72" s="32"/>
    </row>
    <row r="73" spans="21:21">
      <c r="U73" s="32"/>
    </row>
    <row r="74" spans="21:21">
      <c r="U74" s="32"/>
    </row>
    <row r="75" spans="21:21">
      <c r="U75" s="32"/>
    </row>
    <row r="76" spans="21:21">
      <c r="U76" s="32"/>
    </row>
    <row r="77" spans="21:21">
      <c r="U77" s="32"/>
    </row>
    <row r="78" spans="21:21">
      <c r="U78" s="32"/>
    </row>
    <row r="79" spans="21:21">
      <c r="U79" s="32"/>
    </row>
    <row r="80" spans="21:21">
      <c r="U80" s="32"/>
    </row>
    <row r="81" spans="21:21">
      <c r="U81" s="32"/>
    </row>
    <row r="82" spans="21:21">
      <c r="U82" s="32"/>
    </row>
    <row r="83" spans="21:21">
      <c r="U83" s="32"/>
    </row>
    <row r="84" spans="21:21">
      <c r="U84" s="32"/>
    </row>
    <row r="85" spans="21:21">
      <c r="U85" s="32"/>
    </row>
    <row r="86" spans="21:21">
      <c r="U86" s="32"/>
    </row>
    <row r="87" spans="21:21">
      <c r="U87" s="32"/>
    </row>
    <row r="88" spans="21:21">
      <c r="U88" s="32"/>
    </row>
    <row r="89" spans="21:21">
      <c r="U89" s="32"/>
    </row>
    <row r="90" spans="21:21">
      <c r="U90" s="32"/>
    </row>
    <row r="91" spans="21:21">
      <c r="U91" s="32"/>
    </row>
    <row r="92" spans="21:21">
      <c r="U92" s="32"/>
    </row>
    <row r="93" spans="21:21">
      <c r="U93" s="32"/>
    </row>
    <row r="94" spans="21:21">
      <c r="U94" s="32"/>
    </row>
    <row r="95" spans="21:21">
      <c r="U95" s="32"/>
    </row>
    <row r="96" spans="21:21">
      <c r="U96" s="32"/>
    </row>
    <row r="97" spans="21:21">
      <c r="U97" s="32"/>
    </row>
    <row r="98" spans="21:21">
      <c r="U98" s="32"/>
    </row>
    <row r="99" spans="21:21">
      <c r="U99" s="32"/>
    </row>
    <row r="100" spans="21:21">
      <c r="U100" s="32"/>
    </row>
    <row r="101" spans="21:21">
      <c r="U101" s="32"/>
    </row>
    <row r="102" spans="21:21">
      <c r="U102" s="32"/>
    </row>
    <row r="103" spans="21:21">
      <c r="U103" s="32"/>
    </row>
    <row r="104" spans="21:21">
      <c r="U104" s="32"/>
    </row>
    <row r="105" spans="21:21">
      <c r="U105" s="32"/>
    </row>
    <row r="106" spans="21:21">
      <c r="U106" s="32"/>
    </row>
    <row r="107" spans="21:21">
      <c r="U107" s="32"/>
    </row>
    <row r="108" spans="21:21">
      <c r="U108" s="32"/>
    </row>
    <row r="109" spans="21:21">
      <c r="U109" s="32"/>
    </row>
    <row r="110" spans="21:21">
      <c r="U110" s="32"/>
    </row>
    <row r="111" spans="21:21">
      <c r="U111" s="32"/>
    </row>
    <row r="112" spans="21:21">
      <c r="U112" s="32"/>
    </row>
    <row r="113" spans="21:21">
      <c r="U113" s="32"/>
    </row>
    <row r="114" spans="21:21">
      <c r="U114" s="32"/>
    </row>
    <row r="115" spans="21:21">
      <c r="U115" s="32"/>
    </row>
    <row r="116" spans="21:21">
      <c r="U116" s="32"/>
    </row>
    <row r="117" spans="21:21">
      <c r="U117" s="32"/>
    </row>
    <row r="118" spans="21:21">
      <c r="U118" s="32"/>
    </row>
    <row r="119" spans="21:21">
      <c r="U119" s="32"/>
    </row>
    <row r="120" spans="21:21">
      <c r="U120" s="32"/>
    </row>
    <row r="121" spans="21:21">
      <c r="U121" s="32"/>
    </row>
    <row r="122" spans="21:21">
      <c r="U122" s="32"/>
    </row>
    <row r="123" spans="21:21">
      <c r="U123" s="32"/>
    </row>
    <row r="124" spans="21:21">
      <c r="U124" s="32"/>
    </row>
    <row r="125" spans="21:21">
      <c r="U125" s="32"/>
    </row>
    <row r="126" spans="21:21">
      <c r="U126" s="32"/>
    </row>
    <row r="127" spans="21:21">
      <c r="U127" s="32"/>
    </row>
    <row r="128" spans="21:21">
      <c r="U128" s="32"/>
    </row>
    <row r="129" spans="21:21">
      <c r="U129" s="32"/>
    </row>
    <row r="130" spans="21:21">
      <c r="U130" s="32"/>
    </row>
    <row r="131" spans="21:21">
      <c r="U131" s="32"/>
    </row>
    <row r="132" spans="21:21">
      <c r="U132" s="32"/>
    </row>
    <row r="133" spans="21:21">
      <c r="U133" s="32"/>
    </row>
    <row r="134" spans="21:21">
      <c r="U134" s="32"/>
    </row>
    <row r="135" spans="21:21">
      <c r="U135" s="32"/>
    </row>
    <row r="136" spans="21:21">
      <c r="U136" s="32"/>
    </row>
    <row r="137" spans="21:21">
      <c r="U137" s="32"/>
    </row>
    <row r="138" spans="21:21">
      <c r="U138" s="32"/>
    </row>
    <row r="139" spans="21:21">
      <c r="U139" s="32"/>
    </row>
    <row r="140" spans="21:21">
      <c r="U140" s="32"/>
    </row>
    <row r="141" spans="21:21">
      <c r="U141" s="32"/>
    </row>
    <row r="142" spans="21:21">
      <c r="U142" s="32"/>
    </row>
    <row r="143" spans="21:21">
      <c r="U143" s="32"/>
    </row>
    <row r="144" spans="21:21">
      <c r="U144" s="32"/>
    </row>
    <row r="145" spans="21:21">
      <c r="U145" s="32"/>
    </row>
    <row r="146" spans="21:21">
      <c r="U146" s="32"/>
    </row>
    <row r="147" spans="21:21">
      <c r="U147" s="32"/>
    </row>
    <row r="148" spans="21:21">
      <c r="U148" s="32"/>
    </row>
    <row r="149" spans="21:21">
      <c r="U149" s="32"/>
    </row>
    <row r="150" spans="21:21">
      <c r="U150" s="32"/>
    </row>
    <row r="151" spans="21:21">
      <c r="U151" s="32"/>
    </row>
    <row r="152" spans="21:21">
      <c r="U152" s="32"/>
    </row>
    <row r="153" spans="21:21">
      <c r="U153" s="32"/>
    </row>
    <row r="154" spans="21:21">
      <c r="U154" s="32"/>
    </row>
    <row r="155" spans="21:21">
      <c r="U155" s="32"/>
    </row>
    <row r="156" spans="21:21">
      <c r="U156" s="32"/>
    </row>
    <row r="157" spans="21:21">
      <c r="U157" s="32"/>
    </row>
    <row r="158" spans="21:21">
      <c r="U158" s="32"/>
    </row>
    <row r="159" spans="21:21">
      <c r="U159" s="32"/>
    </row>
    <row r="160" spans="21:21">
      <c r="U160" s="32"/>
    </row>
    <row r="161" spans="21:21">
      <c r="U161" s="32"/>
    </row>
    <row r="162" spans="21:21">
      <c r="U162" s="32"/>
    </row>
    <row r="163" spans="21:21">
      <c r="U163" s="32"/>
    </row>
    <row r="164" spans="21:21">
      <c r="U164" s="32"/>
    </row>
    <row r="165" spans="21:21">
      <c r="U165" s="32"/>
    </row>
    <row r="166" spans="21:21">
      <c r="U166" s="32"/>
    </row>
    <row r="167" spans="21:21">
      <c r="U167" s="32"/>
    </row>
    <row r="168" spans="21:21">
      <c r="U168" s="32"/>
    </row>
    <row r="169" spans="21:21">
      <c r="U169" s="32"/>
    </row>
    <row r="170" spans="21:21">
      <c r="U170" s="32"/>
    </row>
    <row r="171" spans="21:21">
      <c r="U171" s="32"/>
    </row>
    <row r="172" spans="21:21">
      <c r="U172" s="32"/>
    </row>
    <row r="173" spans="21:21">
      <c r="U173" s="32"/>
    </row>
    <row r="174" spans="21:21">
      <c r="U174" s="32"/>
    </row>
    <row r="175" spans="21:21">
      <c r="U175" s="32"/>
    </row>
    <row r="176" spans="21:21">
      <c r="U176" s="32"/>
    </row>
    <row r="177" spans="21:21">
      <c r="U177" s="32"/>
    </row>
    <row r="178" spans="21:21">
      <c r="U178" s="32"/>
    </row>
    <row r="179" spans="21:21">
      <c r="U179" s="32"/>
    </row>
    <row r="180" spans="21:21">
      <c r="U180" s="32"/>
    </row>
    <row r="181" spans="21:21">
      <c r="U181" s="32"/>
    </row>
    <row r="182" spans="21:21">
      <c r="U182" s="32"/>
    </row>
    <row r="183" spans="21:21">
      <c r="U183" s="32"/>
    </row>
    <row r="184" spans="21:21">
      <c r="U184" s="32"/>
    </row>
    <row r="185" spans="21:21">
      <c r="U185" s="32"/>
    </row>
    <row r="186" spans="21:21">
      <c r="U186" s="32"/>
    </row>
    <row r="187" spans="21:21">
      <c r="U187" s="32"/>
    </row>
    <row r="188" spans="21:21">
      <c r="U188" s="32"/>
    </row>
    <row r="189" spans="21:21">
      <c r="U189" s="32"/>
    </row>
    <row r="190" spans="21:21">
      <c r="U190" s="32"/>
    </row>
    <row r="191" spans="21:21">
      <c r="U191" s="32"/>
    </row>
    <row r="192" spans="21:21">
      <c r="U192" s="32"/>
    </row>
    <row r="193" spans="21:21">
      <c r="U193" s="32"/>
    </row>
    <row r="194" spans="21:21">
      <c r="U194" s="32"/>
    </row>
    <row r="195" spans="21:21">
      <c r="U195" s="32"/>
    </row>
    <row r="196" spans="21:21">
      <c r="U196" s="32"/>
    </row>
    <row r="197" spans="21:21">
      <c r="U197" s="32"/>
    </row>
    <row r="198" spans="21:21">
      <c r="U198" s="32"/>
    </row>
    <row r="199" spans="21:21">
      <c r="U199" s="32"/>
    </row>
    <row r="200" spans="21:21">
      <c r="U200" s="32"/>
    </row>
    <row r="201" spans="21:21">
      <c r="U201" s="32"/>
    </row>
    <row r="202" spans="21:21">
      <c r="U202" s="32"/>
    </row>
    <row r="203" spans="21:21">
      <c r="U203" s="32"/>
    </row>
    <row r="204" spans="21:21">
      <c r="U204" s="32"/>
    </row>
    <row r="205" spans="21:21">
      <c r="U205" s="32"/>
    </row>
    <row r="206" spans="21:21">
      <c r="U206" s="32"/>
    </row>
    <row r="207" spans="21:21">
      <c r="U207" s="32"/>
    </row>
    <row r="208" spans="21:21">
      <c r="U208" s="32"/>
    </row>
    <row r="209" spans="21:21">
      <c r="U209" s="32"/>
    </row>
    <row r="210" spans="21:21">
      <c r="U210" s="32"/>
    </row>
    <row r="211" spans="21:21">
      <c r="U211" s="32"/>
    </row>
    <row r="212" spans="21:21">
      <c r="U212" s="32"/>
    </row>
    <row r="213" spans="21:21">
      <c r="U213" s="32"/>
    </row>
    <row r="214" spans="21:21">
      <c r="U214" s="32"/>
    </row>
    <row r="215" spans="21:21">
      <c r="U215" s="32"/>
    </row>
    <row r="216" spans="21:21">
      <c r="U216" s="32"/>
    </row>
    <row r="217" spans="21:21">
      <c r="U217" s="32"/>
    </row>
    <row r="218" spans="21:21">
      <c r="U218" s="32"/>
    </row>
    <row r="219" spans="21:21">
      <c r="U219" s="32"/>
    </row>
    <row r="220" spans="21:21">
      <c r="U220" s="32"/>
    </row>
    <row r="221" spans="21:21">
      <c r="U221" s="32"/>
    </row>
    <row r="222" spans="21:21">
      <c r="U222" s="32"/>
    </row>
    <row r="223" spans="21:21">
      <c r="U223" s="32"/>
    </row>
    <row r="224" spans="21:21">
      <c r="U224" s="32"/>
    </row>
    <row r="225" spans="21:21">
      <c r="U225" s="32"/>
    </row>
    <row r="226" spans="21:21">
      <c r="U226" s="32"/>
    </row>
    <row r="227" spans="21:21">
      <c r="U227" s="32"/>
    </row>
    <row r="228" spans="21:21">
      <c r="U228" s="32"/>
    </row>
    <row r="229" spans="21:21">
      <c r="U229" s="32"/>
    </row>
    <row r="230" spans="21:21">
      <c r="U230" s="32"/>
    </row>
    <row r="231" spans="21:21">
      <c r="U231" s="32"/>
    </row>
    <row r="232" spans="21:21">
      <c r="U232" s="32"/>
    </row>
    <row r="233" spans="21:21">
      <c r="U233" s="32"/>
    </row>
    <row r="234" spans="21:21">
      <c r="U234" s="32"/>
    </row>
    <row r="235" spans="21:21">
      <c r="U235" s="32"/>
    </row>
    <row r="236" spans="21:21">
      <c r="U236" s="32"/>
    </row>
    <row r="237" spans="21:21">
      <c r="U237" s="32"/>
    </row>
    <row r="238" spans="21:21">
      <c r="U238" s="32"/>
    </row>
    <row r="239" spans="21:21">
      <c r="U239" s="32"/>
    </row>
    <row r="240" spans="21:21">
      <c r="U240" s="32"/>
    </row>
    <row r="241" spans="21:21">
      <c r="U241" s="32"/>
    </row>
    <row r="242" spans="21:21">
      <c r="U242" s="32"/>
    </row>
    <row r="243" spans="21:21">
      <c r="U243" s="32"/>
    </row>
    <row r="244" spans="21:21">
      <c r="U244" s="32"/>
    </row>
    <row r="245" spans="21:21">
      <c r="U245" s="32"/>
    </row>
    <row r="246" spans="21:21">
      <c r="U246" s="32"/>
    </row>
    <row r="247" spans="21:21">
      <c r="U247" s="32"/>
    </row>
    <row r="248" spans="21:21">
      <c r="U248" s="32"/>
    </row>
    <row r="249" spans="21:21">
      <c r="U249" s="32"/>
    </row>
    <row r="250" spans="21:21">
      <c r="U250" s="32"/>
    </row>
    <row r="251" spans="21:21">
      <c r="U251" s="32"/>
    </row>
    <row r="252" spans="21:21">
      <c r="U252" s="32"/>
    </row>
    <row r="253" spans="21:21">
      <c r="U253" s="32"/>
    </row>
    <row r="254" spans="21:21">
      <c r="U254" s="32"/>
    </row>
    <row r="255" spans="21:21">
      <c r="U255" s="32"/>
    </row>
    <row r="256" spans="21:21">
      <c r="U256" s="32"/>
    </row>
    <row r="257" spans="21:21">
      <c r="U257" s="32"/>
    </row>
    <row r="258" spans="21:21">
      <c r="U258" s="32"/>
    </row>
    <row r="259" spans="21:21">
      <c r="U259" s="32"/>
    </row>
    <row r="260" spans="21:21">
      <c r="U260" s="32"/>
    </row>
    <row r="261" spans="21:21">
      <c r="U261" s="32"/>
    </row>
    <row r="262" spans="21:21">
      <c r="U262" s="32"/>
    </row>
    <row r="263" spans="21:21">
      <c r="U263" s="32"/>
    </row>
    <row r="264" spans="21:21">
      <c r="U264" s="32"/>
    </row>
    <row r="265" spans="21:21">
      <c r="U265" s="32"/>
    </row>
    <row r="266" spans="21:21">
      <c r="U266" s="32"/>
    </row>
    <row r="267" spans="21:21">
      <c r="U267" s="32"/>
    </row>
    <row r="268" spans="21:21">
      <c r="U268" s="32"/>
    </row>
    <row r="269" spans="21:21">
      <c r="U269" s="32"/>
    </row>
    <row r="270" spans="21:21">
      <c r="U270" s="32"/>
    </row>
    <row r="271" spans="21:21">
      <c r="U271" s="32"/>
    </row>
    <row r="272" spans="21:21">
      <c r="U272" s="32"/>
    </row>
    <row r="273" spans="21:21">
      <c r="U273" s="32"/>
    </row>
    <row r="274" spans="21:21">
      <c r="U274" s="32"/>
    </row>
    <row r="275" spans="21:21">
      <c r="U275" s="32"/>
    </row>
    <row r="276" spans="21:21">
      <c r="U276" s="32"/>
    </row>
    <row r="277" spans="21:21">
      <c r="U277" s="32"/>
    </row>
    <row r="278" spans="21:21">
      <c r="U278" s="32"/>
    </row>
    <row r="279" spans="21:21">
      <c r="U279" s="32"/>
    </row>
    <row r="280" spans="21:21">
      <c r="U280" s="32"/>
    </row>
    <row r="281" spans="21:21">
      <c r="U281" s="32"/>
    </row>
    <row r="282" spans="21:21">
      <c r="U282" s="32"/>
    </row>
    <row r="283" spans="21:21">
      <c r="U283" s="32"/>
    </row>
    <row r="284" spans="21:21">
      <c r="U284" s="32"/>
    </row>
    <row r="285" spans="21:21">
      <c r="U285" s="32"/>
    </row>
    <row r="286" spans="21:21">
      <c r="U286" s="32"/>
    </row>
    <row r="287" spans="21:21">
      <c r="U287" s="32"/>
    </row>
    <row r="288" spans="21:21">
      <c r="U288" s="32"/>
    </row>
    <row r="289" spans="21:21">
      <c r="U289" s="32"/>
    </row>
    <row r="290" spans="21:21">
      <c r="U290" s="32"/>
    </row>
    <row r="291" spans="21:21">
      <c r="U291" s="32"/>
    </row>
    <row r="292" spans="21:21">
      <c r="U292" s="32"/>
    </row>
    <row r="293" spans="21:21">
      <c r="U293" s="32"/>
    </row>
    <row r="294" spans="21:21">
      <c r="U294" s="32"/>
    </row>
    <row r="295" spans="21:21">
      <c r="U295" s="32"/>
    </row>
    <row r="296" spans="21:21">
      <c r="U296" s="32"/>
    </row>
    <row r="297" spans="21:21">
      <c r="U297" s="32"/>
    </row>
    <row r="298" spans="21:21">
      <c r="U298" s="32"/>
    </row>
    <row r="299" spans="21:21">
      <c r="U299" s="32"/>
    </row>
    <row r="300" spans="21:21">
      <c r="U300" s="32"/>
    </row>
    <row r="301" spans="21:21">
      <c r="U301" s="32"/>
    </row>
    <row r="302" spans="21:21">
      <c r="U302" s="32"/>
    </row>
    <row r="303" spans="21:21">
      <c r="U303" s="32"/>
    </row>
    <row r="304" spans="21:21">
      <c r="U304" s="32"/>
    </row>
    <row r="305" spans="21:21">
      <c r="U305" s="32"/>
    </row>
    <row r="306" spans="21:21">
      <c r="U306" s="32"/>
    </row>
    <row r="307" spans="21:21">
      <c r="U307" s="32"/>
    </row>
    <row r="308" spans="21:21">
      <c r="U308" s="32"/>
    </row>
    <row r="309" spans="21:21">
      <c r="U309" s="32"/>
    </row>
    <row r="310" spans="21:21">
      <c r="U310" s="32"/>
    </row>
    <row r="311" spans="21:21">
      <c r="U311" s="32"/>
    </row>
    <row r="312" spans="21:21">
      <c r="U312" s="32"/>
    </row>
    <row r="313" spans="21:21">
      <c r="U313" s="32"/>
    </row>
    <row r="314" spans="21:21">
      <c r="U314" s="32"/>
    </row>
    <row r="315" spans="21:21">
      <c r="U315" s="32"/>
    </row>
    <row r="316" spans="21:21">
      <c r="U316" s="32"/>
    </row>
    <row r="317" spans="21:21">
      <c r="U317" s="32"/>
    </row>
    <row r="318" spans="21:21">
      <c r="U318" s="32"/>
    </row>
    <row r="319" spans="21:21">
      <c r="U319" s="32"/>
    </row>
    <row r="320" spans="21:21">
      <c r="U320" s="32"/>
    </row>
    <row r="321" spans="21:21">
      <c r="U321" s="32"/>
    </row>
    <row r="322" spans="21:21">
      <c r="U322" s="32"/>
    </row>
    <row r="323" spans="21:21">
      <c r="U323" s="32"/>
    </row>
    <row r="324" spans="21:21">
      <c r="U324" s="32"/>
    </row>
    <row r="325" spans="21:21">
      <c r="U325" s="32"/>
    </row>
    <row r="326" spans="21:21">
      <c r="U326" s="32"/>
    </row>
    <row r="327" spans="21:21">
      <c r="U327" s="32"/>
    </row>
    <row r="328" spans="21:21">
      <c r="U328" s="32"/>
    </row>
    <row r="329" spans="21:21">
      <c r="U329" s="32"/>
    </row>
    <row r="330" spans="21:21">
      <c r="U330" s="32"/>
    </row>
    <row r="331" spans="21:21">
      <c r="U331" s="32"/>
    </row>
    <row r="332" spans="21:21">
      <c r="U332" s="32"/>
    </row>
    <row r="333" spans="21:21">
      <c r="U333" s="32"/>
    </row>
    <row r="334" spans="21:21">
      <c r="U334" s="32"/>
    </row>
    <row r="335" spans="21:21">
      <c r="U335" s="32"/>
    </row>
    <row r="336" spans="21:21">
      <c r="U336" s="32"/>
    </row>
    <row r="337" spans="21:21">
      <c r="U337" s="32"/>
    </row>
    <row r="338" spans="21:21">
      <c r="U338" s="32"/>
    </row>
    <row r="339" spans="21:21">
      <c r="U339" s="32"/>
    </row>
    <row r="340" spans="21:21">
      <c r="U340" s="32"/>
    </row>
    <row r="341" spans="21:21">
      <c r="U341" s="32"/>
    </row>
    <row r="342" spans="21:21">
      <c r="U342" s="32"/>
    </row>
    <row r="343" spans="21:21">
      <c r="U343" s="32"/>
    </row>
    <row r="344" spans="21:21">
      <c r="U344" s="32"/>
    </row>
    <row r="345" spans="21:21">
      <c r="U345" s="32"/>
    </row>
    <row r="346" spans="21:21">
      <c r="U346" s="32"/>
    </row>
    <row r="347" spans="21:21">
      <c r="U347" s="32"/>
    </row>
    <row r="348" spans="21:21">
      <c r="U348" s="32"/>
    </row>
    <row r="349" spans="21:21">
      <c r="U349" s="32"/>
    </row>
    <row r="350" spans="21:21">
      <c r="U350" s="32"/>
    </row>
    <row r="351" spans="21:21">
      <c r="U351" s="32"/>
    </row>
    <row r="352" spans="21:21">
      <c r="U352" s="32"/>
    </row>
    <row r="353" spans="21:21">
      <c r="U353" s="32"/>
    </row>
    <row r="354" spans="21:21">
      <c r="U354" s="32"/>
    </row>
    <row r="355" spans="21:21">
      <c r="U355" s="32"/>
    </row>
    <row r="356" spans="21:21">
      <c r="U356" s="32"/>
    </row>
    <row r="357" spans="21:21">
      <c r="U357" s="32"/>
    </row>
    <row r="358" spans="21:21">
      <c r="U358" s="32"/>
    </row>
    <row r="359" spans="21:21">
      <c r="U359" s="32"/>
    </row>
    <row r="360" spans="21:21">
      <c r="U360" s="32"/>
    </row>
    <row r="361" spans="21:21">
      <c r="U361" s="32"/>
    </row>
    <row r="362" spans="21:21">
      <c r="U362" s="32"/>
    </row>
    <row r="363" spans="21:21">
      <c r="U363" s="32"/>
    </row>
    <row r="364" spans="21:21">
      <c r="U364" s="32"/>
    </row>
    <row r="365" spans="21:21">
      <c r="U365" s="32"/>
    </row>
    <row r="366" spans="21:21">
      <c r="U366" s="32"/>
    </row>
    <row r="367" spans="21:21">
      <c r="U367" s="32"/>
    </row>
    <row r="368" spans="21:21">
      <c r="U368" s="32"/>
    </row>
    <row r="369" spans="21:21">
      <c r="U369" s="32"/>
    </row>
    <row r="370" spans="21:21">
      <c r="U370" s="32"/>
    </row>
    <row r="371" spans="21:21">
      <c r="U371" s="32"/>
    </row>
    <row r="372" spans="21:21">
      <c r="U372" s="32"/>
    </row>
    <row r="373" spans="21:21">
      <c r="U373" s="32"/>
    </row>
    <row r="374" spans="21:21">
      <c r="U374" s="32"/>
    </row>
    <row r="375" spans="21:21">
      <c r="U375" s="32"/>
    </row>
    <row r="376" spans="21:21">
      <c r="U376" s="32"/>
    </row>
    <row r="377" spans="21:21">
      <c r="U377" s="32"/>
    </row>
    <row r="378" spans="21:21">
      <c r="U378" s="32"/>
    </row>
    <row r="379" spans="21:21">
      <c r="U379" s="32"/>
    </row>
    <row r="380" spans="21:21">
      <c r="U380" s="32"/>
    </row>
    <row r="381" spans="21:21">
      <c r="U381" s="32"/>
    </row>
    <row r="382" spans="21:21">
      <c r="U382" s="32"/>
    </row>
    <row r="383" spans="21:21">
      <c r="U383" s="32"/>
    </row>
    <row r="384" spans="21:21">
      <c r="U384" s="32"/>
    </row>
    <row r="385" spans="21:21">
      <c r="U385" s="32"/>
    </row>
    <row r="386" spans="21:21">
      <c r="U386" s="32"/>
    </row>
    <row r="387" spans="21:21">
      <c r="U387" s="32"/>
    </row>
    <row r="388" spans="21:21">
      <c r="U388" s="32"/>
    </row>
    <row r="389" spans="21:21">
      <c r="U389" s="32"/>
    </row>
    <row r="390" spans="21:21">
      <c r="U390" s="32"/>
    </row>
    <row r="391" spans="21:21">
      <c r="U391" s="32"/>
    </row>
    <row r="392" spans="21:21">
      <c r="U392" s="32"/>
    </row>
    <row r="393" spans="21:21">
      <c r="U393" s="32"/>
    </row>
    <row r="394" spans="21:21">
      <c r="U394" s="32"/>
    </row>
    <row r="395" spans="21:21">
      <c r="U395" s="32"/>
    </row>
    <row r="396" spans="21:21">
      <c r="U396" s="32"/>
    </row>
    <row r="397" spans="21:21">
      <c r="U397" s="32"/>
    </row>
    <row r="398" spans="21:21">
      <c r="U398" s="32"/>
    </row>
    <row r="399" spans="21:21">
      <c r="U399" s="32"/>
    </row>
    <row r="400" spans="21:21">
      <c r="U400" s="32"/>
    </row>
    <row r="401" spans="21:21">
      <c r="U401" s="32"/>
    </row>
    <row r="402" spans="21:21">
      <c r="U402" s="32"/>
    </row>
    <row r="403" spans="21:21">
      <c r="U403" s="32"/>
    </row>
    <row r="404" spans="21:21">
      <c r="U404" s="32"/>
    </row>
    <row r="405" spans="21:21">
      <c r="U405" s="32"/>
    </row>
    <row r="406" spans="21:21">
      <c r="U406" s="32"/>
    </row>
    <row r="407" spans="21:21">
      <c r="U407" s="32"/>
    </row>
    <row r="408" spans="21:21">
      <c r="U408" s="32"/>
    </row>
    <row r="409" spans="21:21">
      <c r="U409" s="32"/>
    </row>
    <row r="410" spans="21:21">
      <c r="U410" s="32"/>
    </row>
    <row r="411" spans="21:21">
      <c r="U411" s="32"/>
    </row>
    <row r="412" spans="21:21">
      <c r="U412" s="32"/>
    </row>
    <row r="413" spans="21:21">
      <c r="U413" s="32"/>
    </row>
    <row r="414" spans="21:21">
      <c r="U414" s="32"/>
    </row>
    <row r="415" spans="21:21">
      <c r="U415" s="32"/>
    </row>
    <row r="416" spans="21:21">
      <c r="U416" s="32"/>
    </row>
    <row r="417" spans="21:21">
      <c r="U417" s="32"/>
    </row>
    <row r="418" spans="21:21">
      <c r="U418" s="32"/>
    </row>
    <row r="419" spans="21:21">
      <c r="U419" s="32"/>
    </row>
    <row r="420" spans="21:21">
      <c r="U420" s="32"/>
    </row>
    <row r="421" spans="21:21">
      <c r="U421" s="32"/>
    </row>
    <row r="422" spans="21:21">
      <c r="U422" s="32"/>
    </row>
    <row r="423" spans="21:21">
      <c r="U423" s="32"/>
    </row>
    <row r="424" spans="21:21">
      <c r="U424" s="32"/>
    </row>
    <row r="425" spans="21:21">
      <c r="U425" s="32"/>
    </row>
    <row r="426" spans="21:21">
      <c r="U426" s="32"/>
    </row>
    <row r="427" spans="21:21">
      <c r="U427" s="32"/>
    </row>
    <row r="428" spans="21:21">
      <c r="U428" s="32"/>
    </row>
    <row r="429" spans="21:21">
      <c r="U429" s="32"/>
    </row>
    <row r="430" spans="21:21">
      <c r="U430" s="32"/>
    </row>
    <row r="431" spans="21:21">
      <c r="U431" s="32"/>
    </row>
    <row r="432" spans="21:21">
      <c r="U432" s="32"/>
    </row>
    <row r="433" spans="21:21">
      <c r="U433" s="32"/>
    </row>
    <row r="434" spans="21:21">
      <c r="U434" s="32"/>
    </row>
    <row r="435" spans="21:21">
      <c r="U435" s="32"/>
    </row>
    <row r="436" spans="21:21">
      <c r="U436" s="32"/>
    </row>
    <row r="437" spans="21:21">
      <c r="U437" s="32"/>
    </row>
    <row r="438" spans="21:21">
      <c r="U438" s="32"/>
    </row>
    <row r="439" spans="21:21">
      <c r="U439" s="32"/>
    </row>
    <row r="440" spans="21:21">
      <c r="U440" s="32"/>
    </row>
    <row r="441" spans="21:21">
      <c r="U441" s="32"/>
    </row>
    <row r="442" spans="21:21">
      <c r="U442" s="32"/>
    </row>
    <row r="443" spans="21:21">
      <c r="U443" s="32"/>
    </row>
    <row r="444" spans="21:21">
      <c r="U444" s="32"/>
    </row>
    <row r="445" spans="21:21">
      <c r="U445" s="32"/>
    </row>
    <row r="446" spans="21:21">
      <c r="U446" s="32"/>
    </row>
    <row r="447" spans="21:21">
      <c r="U447" s="32"/>
    </row>
    <row r="448" spans="21:21">
      <c r="U448" s="32"/>
    </row>
    <row r="449" spans="21:21">
      <c r="U449" s="32"/>
    </row>
    <row r="450" spans="21:21">
      <c r="U450" s="32"/>
    </row>
    <row r="451" spans="21:21">
      <c r="U451" s="32"/>
    </row>
    <row r="452" spans="21:21">
      <c r="U452" s="32"/>
    </row>
    <row r="453" spans="21:21">
      <c r="U453" s="32"/>
    </row>
    <row r="454" spans="21:21">
      <c r="U454" s="32"/>
    </row>
    <row r="455" spans="21:21">
      <c r="U455" s="32"/>
    </row>
    <row r="456" spans="21:21">
      <c r="U456" s="32"/>
    </row>
    <row r="457" spans="21:21">
      <c r="U457" s="32"/>
    </row>
    <row r="458" spans="21:21">
      <c r="U458" s="32"/>
    </row>
    <row r="459" spans="21:21">
      <c r="U459" s="32"/>
    </row>
    <row r="460" spans="21:21">
      <c r="U460" s="32"/>
    </row>
    <row r="461" spans="21:21">
      <c r="U461" s="32"/>
    </row>
    <row r="462" spans="21:21">
      <c r="U462" s="32"/>
    </row>
    <row r="463" spans="21:21">
      <c r="U463" s="32"/>
    </row>
    <row r="464" spans="21:21">
      <c r="U464" s="32"/>
    </row>
    <row r="465" spans="21:21">
      <c r="U465" s="32"/>
    </row>
    <row r="466" spans="21:21">
      <c r="U466" s="32"/>
    </row>
    <row r="467" spans="21:21">
      <c r="U467" s="32"/>
    </row>
    <row r="468" spans="21:21">
      <c r="U468" s="32"/>
    </row>
    <row r="469" spans="21:21">
      <c r="U469" s="32"/>
    </row>
    <row r="470" spans="21:21">
      <c r="U470" s="32"/>
    </row>
    <row r="471" spans="21:21">
      <c r="U471" s="32"/>
    </row>
    <row r="472" spans="21:21">
      <c r="U472" s="32"/>
    </row>
    <row r="473" spans="21:21">
      <c r="U473" s="32"/>
    </row>
    <row r="474" spans="21:21">
      <c r="U474" s="32"/>
    </row>
    <row r="475" spans="21:21">
      <c r="U475" s="32"/>
    </row>
    <row r="476" spans="21:21">
      <c r="U476" s="32"/>
    </row>
    <row r="477" spans="21:21">
      <c r="U477" s="32"/>
    </row>
    <row r="478" spans="21:21">
      <c r="U478" s="32"/>
    </row>
    <row r="479" spans="21:21">
      <c r="U479" s="32"/>
    </row>
    <row r="480" spans="21:21">
      <c r="U480" s="32"/>
    </row>
    <row r="481" spans="21:21">
      <c r="U481" s="32"/>
    </row>
    <row r="482" spans="21:21">
      <c r="U482" s="32"/>
    </row>
    <row r="483" spans="21:21">
      <c r="U483" s="32"/>
    </row>
    <row r="484" spans="21:21">
      <c r="U484" s="32"/>
    </row>
    <row r="485" spans="21:21">
      <c r="U485" s="32"/>
    </row>
    <row r="486" spans="21:21">
      <c r="U486" s="32"/>
    </row>
    <row r="487" spans="21:21">
      <c r="U487" s="32"/>
    </row>
    <row r="488" spans="21:21">
      <c r="U488" s="32"/>
    </row>
    <row r="489" spans="21:21">
      <c r="U489" s="32"/>
    </row>
    <row r="490" spans="21:21">
      <c r="U490" s="32"/>
    </row>
    <row r="491" spans="21:21">
      <c r="U491" s="32"/>
    </row>
    <row r="492" spans="21:21">
      <c r="U492" s="32"/>
    </row>
    <row r="493" spans="21:21">
      <c r="U493" s="32"/>
    </row>
    <row r="494" spans="21:21">
      <c r="U494" s="32"/>
    </row>
    <row r="495" spans="21:21">
      <c r="U495" s="32"/>
    </row>
    <row r="496" spans="21:21">
      <c r="U496" s="32"/>
    </row>
    <row r="497" spans="21:21">
      <c r="U497" s="32"/>
    </row>
    <row r="498" spans="21:21">
      <c r="U498" s="32"/>
    </row>
    <row r="499" spans="21:21">
      <c r="U499" s="32"/>
    </row>
    <row r="500" spans="21:21">
      <c r="U500" s="32"/>
    </row>
    <row r="501" spans="21:21">
      <c r="U501" s="32"/>
    </row>
    <row r="502" spans="21:21">
      <c r="U502" s="32"/>
    </row>
    <row r="503" spans="21:21">
      <c r="U503" s="32"/>
    </row>
    <row r="504" spans="21:21">
      <c r="U504" s="32"/>
    </row>
    <row r="505" spans="21:21">
      <c r="U505" s="32"/>
    </row>
    <row r="506" spans="21:21">
      <c r="U506" s="32"/>
    </row>
    <row r="507" spans="21:21">
      <c r="U507" s="32"/>
    </row>
    <row r="508" spans="21:21">
      <c r="U508" s="32"/>
    </row>
    <row r="509" spans="21:21">
      <c r="U509" s="32"/>
    </row>
    <row r="510" spans="21:21">
      <c r="U510" s="32"/>
    </row>
    <row r="511" spans="21:21">
      <c r="U511" s="32"/>
    </row>
    <row r="512" spans="21:21">
      <c r="U512" s="32"/>
    </row>
    <row r="513" spans="21:21">
      <c r="U513" s="32"/>
    </row>
    <row r="514" spans="21:21">
      <c r="U514" s="32"/>
    </row>
    <row r="515" spans="21:21">
      <c r="U515" s="32"/>
    </row>
    <row r="516" spans="21:21">
      <c r="U516" s="32"/>
    </row>
    <row r="517" spans="21:21">
      <c r="U517" s="32"/>
    </row>
    <row r="518" spans="21:21">
      <c r="U518" s="32"/>
    </row>
    <row r="519" spans="21:21">
      <c r="U519" s="32"/>
    </row>
    <row r="520" spans="21:21">
      <c r="U520" s="32"/>
    </row>
    <row r="521" spans="21:21">
      <c r="U521" s="32"/>
    </row>
    <row r="522" spans="21:21">
      <c r="U522" s="32"/>
    </row>
    <row r="523" spans="21:21">
      <c r="U523" s="32"/>
    </row>
    <row r="524" spans="21:21">
      <c r="U524" s="32"/>
    </row>
    <row r="525" spans="21:21">
      <c r="U525" s="32"/>
    </row>
    <row r="526" spans="21:21">
      <c r="U526" s="32"/>
    </row>
    <row r="527" spans="21:21">
      <c r="U527" s="32"/>
    </row>
    <row r="528" spans="21:21">
      <c r="U528" s="32"/>
    </row>
    <row r="529" spans="21:21">
      <c r="U529" s="32"/>
    </row>
    <row r="530" spans="21:21">
      <c r="U530" s="32"/>
    </row>
    <row r="531" spans="21:21">
      <c r="U531" s="32"/>
    </row>
    <row r="532" spans="21:21">
      <c r="U532" s="32"/>
    </row>
    <row r="533" spans="21:21">
      <c r="U533" s="32"/>
    </row>
    <row r="534" spans="21:21">
      <c r="U534" s="32"/>
    </row>
    <row r="535" spans="21:21">
      <c r="U535" s="32"/>
    </row>
    <row r="536" spans="21:21">
      <c r="U536" s="32"/>
    </row>
    <row r="537" spans="21:21">
      <c r="U537" s="32"/>
    </row>
    <row r="538" spans="21:21">
      <c r="U538" s="32"/>
    </row>
    <row r="539" spans="21:21">
      <c r="U539" s="32"/>
    </row>
    <row r="540" spans="21:21">
      <c r="U540" s="32"/>
    </row>
    <row r="541" spans="21:21">
      <c r="U541" s="32"/>
    </row>
    <row r="542" spans="21:21">
      <c r="U542" s="32"/>
    </row>
    <row r="543" spans="21:21">
      <c r="U543" s="32"/>
    </row>
    <row r="544" spans="21:21">
      <c r="U544" s="32"/>
    </row>
    <row r="545" spans="21:21">
      <c r="U545" s="32"/>
    </row>
    <row r="546" spans="21:21">
      <c r="U546" s="32"/>
    </row>
    <row r="547" spans="21:21">
      <c r="U547" s="32"/>
    </row>
    <row r="548" spans="21:21">
      <c r="U548" s="32"/>
    </row>
    <row r="549" spans="21:21">
      <c r="U549" s="32"/>
    </row>
    <row r="550" spans="21:21">
      <c r="U550" s="32"/>
    </row>
    <row r="551" spans="21:21">
      <c r="U551" s="32"/>
    </row>
    <row r="552" spans="21:21">
      <c r="U552" s="32"/>
    </row>
    <row r="553" spans="21:21">
      <c r="U553" s="32"/>
    </row>
    <row r="554" spans="21:21">
      <c r="U554" s="32"/>
    </row>
    <row r="555" spans="21:21">
      <c r="U555" s="32"/>
    </row>
    <row r="556" spans="21:21">
      <c r="U556" s="32"/>
    </row>
    <row r="557" spans="21:21">
      <c r="U557" s="32"/>
    </row>
    <row r="558" spans="21:21">
      <c r="U558" s="32"/>
    </row>
    <row r="559" spans="21:21">
      <c r="U559" s="32"/>
    </row>
    <row r="560" spans="21:21">
      <c r="U560" s="32"/>
    </row>
    <row r="561" spans="21:21">
      <c r="U561" s="32"/>
    </row>
    <row r="562" spans="21:21">
      <c r="U562" s="32"/>
    </row>
    <row r="563" spans="21:21">
      <c r="U563" s="32"/>
    </row>
    <row r="564" spans="21:21">
      <c r="U564" s="32"/>
    </row>
    <row r="565" spans="21:21">
      <c r="U565" s="32"/>
    </row>
    <row r="566" spans="21:21">
      <c r="U566" s="32"/>
    </row>
    <row r="567" spans="21:21">
      <c r="U567" s="32"/>
    </row>
    <row r="568" spans="21:21">
      <c r="U568" s="32"/>
    </row>
    <row r="569" spans="21:21">
      <c r="U569" s="32"/>
    </row>
    <row r="570" spans="21:21">
      <c r="U570" s="32"/>
    </row>
    <row r="571" spans="21:21">
      <c r="U571" s="32"/>
    </row>
    <row r="572" spans="21:21">
      <c r="U572" s="32"/>
    </row>
    <row r="573" spans="21:21">
      <c r="U573" s="32"/>
    </row>
    <row r="574" spans="21:21">
      <c r="U574" s="32"/>
    </row>
    <row r="575" spans="21:21">
      <c r="U575" s="32"/>
    </row>
    <row r="576" spans="21:21">
      <c r="U576" s="32"/>
    </row>
    <row r="577" spans="21:21">
      <c r="U577" s="32"/>
    </row>
    <row r="578" spans="21:21">
      <c r="U578" s="32"/>
    </row>
    <row r="579" spans="21:21">
      <c r="U579" s="32"/>
    </row>
    <row r="580" spans="21:21">
      <c r="U580" s="32"/>
    </row>
    <row r="581" spans="21:21">
      <c r="U581" s="32"/>
    </row>
    <row r="582" spans="21:21">
      <c r="U582" s="32"/>
    </row>
    <row r="583" spans="21:21">
      <c r="U583" s="32"/>
    </row>
    <row r="584" spans="21:21">
      <c r="U584" s="32"/>
    </row>
    <row r="585" spans="21:21">
      <c r="U585" s="32"/>
    </row>
    <row r="586" spans="21:21">
      <c r="U586" s="32"/>
    </row>
    <row r="587" spans="21:21">
      <c r="U587" s="32"/>
    </row>
    <row r="588" spans="21:21">
      <c r="U588" s="32"/>
    </row>
    <row r="589" spans="21:21">
      <c r="U589" s="32"/>
    </row>
    <row r="590" spans="21:21">
      <c r="U590" s="32"/>
    </row>
    <row r="591" spans="21:21">
      <c r="U591" s="32"/>
    </row>
    <row r="592" spans="21:21">
      <c r="U592" s="32"/>
    </row>
    <row r="593" spans="21:21">
      <c r="U593" s="32"/>
    </row>
    <row r="594" spans="21:21">
      <c r="U594" s="32"/>
    </row>
    <row r="595" spans="21:21">
      <c r="U595" s="32"/>
    </row>
    <row r="596" spans="21:21">
      <c r="U596" s="32"/>
    </row>
    <row r="597" spans="21:21">
      <c r="U597" s="32"/>
    </row>
    <row r="598" spans="21:21">
      <c r="U598" s="32"/>
    </row>
    <row r="599" spans="21:21">
      <c r="U599" s="32"/>
    </row>
    <row r="600" spans="21:21">
      <c r="U600" s="32"/>
    </row>
    <row r="601" spans="21:21">
      <c r="U601" s="32"/>
    </row>
    <row r="602" spans="21:21">
      <c r="U602" s="32"/>
    </row>
    <row r="603" spans="21:21">
      <c r="U603" s="32"/>
    </row>
    <row r="604" spans="21:21">
      <c r="U604" s="32"/>
    </row>
    <row r="605" spans="21:21">
      <c r="U605" s="32"/>
    </row>
    <row r="606" spans="21:21">
      <c r="U606" s="32"/>
    </row>
    <row r="607" spans="21:21">
      <c r="U607" s="32"/>
    </row>
    <row r="608" spans="21:21">
      <c r="U608" s="32"/>
    </row>
    <row r="609" spans="21:21">
      <c r="U609" s="32"/>
    </row>
    <row r="610" spans="21:21">
      <c r="U610" s="32"/>
    </row>
    <row r="611" spans="21:21">
      <c r="U611" s="32"/>
    </row>
    <row r="612" spans="21:21">
      <c r="U612" s="32"/>
    </row>
    <row r="613" spans="21:21">
      <c r="U613" s="32"/>
    </row>
    <row r="614" spans="21:21">
      <c r="U614" s="32"/>
    </row>
    <row r="615" spans="21:21">
      <c r="U615" s="32"/>
    </row>
    <row r="616" spans="21:21">
      <c r="U616" s="32"/>
    </row>
    <row r="617" spans="21:21">
      <c r="U617" s="32"/>
    </row>
    <row r="618" spans="21:21">
      <c r="U618" s="32"/>
    </row>
    <row r="619" spans="21:21">
      <c r="U619" s="32"/>
    </row>
    <row r="620" spans="21:21">
      <c r="U620" s="32"/>
    </row>
    <row r="621" spans="21:21">
      <c r="U621" s="32"/>
    </row>
    <row r="622" spans="21:21">
      <c r="U622" s="32"/>
    </row>
    <row r="623" spans="21:21">
      <c r="U623" s="32"/>
    </row>
    <row r="624" spans="21:21">
      <c r="U624" s="32"/>
    </row>
    <row r="625" spans="21:21">
      <c r="U625" s="32"/>
    </row>
    <row r="626" spans="21:21">
      <c r="U626" s="32"/>
    </row>
    <row r="627" spans="21:21">
      <c r="U627" s="32"/>
    </row>
    <row r="628" spans="21:21">
      <c r="U628" s="32"/>
    </row>
    <row r="629" spans="21:21">
      <c r="U629" s="32"/>
    </row>
    <row r="630" spans="21:21">
      <c r="U630" s="32"/>
    </row>
    <row r="631" spans="21:21">
      <c r="U631" s="32"/>
    </row>
    <row r="632" spans="21:21">
      <c r="U632" s="32"/>
    </row>
    <row r="633" spans="21:21">
      <c r="U633" s="32"/>
    </row>
    <row r="634" spans="21:21">
      <c r="U634" s="32"/>
    </row>
    <row r="635" spans="21:21">
      <c r="U635" s="32"/>
    </row>
    <row r="636" spans="21:21">
      <c r="U636" s="32"/>
    </row>
    <row r="637" spans="21:21">
      <c r="U637" s="32"/>
    </row>
    <row r="638" spans="21:21">
      <c r="U638" s="32"/>
    </row>
    <row r="639" spans="21:21">
      <c r="U639" s="32"/>
    </row>
    <row r="640" spans="21:21">
      <c r="U640" s="32"/>
    </row>
    <row r="641" spans="21:21">
      <c r="U641" s="32"/>
    </row>
    <row r="642" spans="21:21">
      <c r="U642" s="32"/>
    </row>
    <row r="643" spans="21:21">
      <c r="U643" s="32"/>
    </row>
    <row r="644" spans="21:21">
      <c r="U644" s="32"/>
    </row>
    <row r="645" spans="21:21">
      <c r="U645" s="32"/>
    </row>
    <row r="646" spans="21:21">
      <c r="U646" s="32"/>
    </row>
    <row r="647" spans="21:21">
      <c r="U647" s="32"/>
    </row>
    <row r="648" spans="21:21">
      <c r="U648" s="32"/>
    </row>
    <row r="649" spans="21:21">
      <c r="U649" s="32"/>
    </row>
    <row r="650" spans="21:21">
      <c r="U650" s="32"/>
    </row>
    <row r="651" spans="21:21">
      <c r="U651" s="32"/>
    </row>
    <row r="652" spans="21:21">
      <c r="U652" s="32"/>
    </row>
    <row r="653" spans="21:21">
      <c r="U653" s="32"/>
    </row>
    <row r="654" spans="21:21">
      <c r="U654" s="32"/>
    </row>
    <row r="655" spans="21:21">
      <c r="U655" s="32"/>
    </row>
    <row r="656" spans="21:21">
      <c r="U656" s="32"/>
    </row>
    <row r="657" spans="21:21">
      <c r="U657" s="32"/>
    </row>
    <row r="658" spans="21:21">
      <c r="U658" s="32"/>
    </row>
    <row r="659" spans="21:21">
      <c r="U659" s="32"/>
    </row>
    <row r="660" spans="21:21">
      <c r="U660" s="32"/>
    </row>
    <row r="661" spans="21:21">
      <c r="U661" s="32"/>
    </row>
    <row r="662" spans="21:21">
      <c r="U662" s="32"/>
    </row>
    <row r="663" spans="21:21">
      <c r="U663" s="32"/>
    </row>
    <row r="664" spans="21:21">
      <c r="U664" s="32"/>
    </row>
    <row r="665" spans="21:21">
      <c r="U665" s="32"/>
    </row>
    <row r="666" spans="21:21">
      <c r="U666" s="32"/>
    </row>
    <row r="667" spans="21:21">
      <c r="U667" s="32"/>
    </row>
    <row r="668" spans="21:21">
      <c r="U668" s="32"/>
    </row>
    <row r="669" spans="21:21">
      <c r="U669" s="32"/>
    </row>
    <row r="670" spans="21:21">
      <c r="U670" s="32"/>
    </row>
    <row r="671" spans="21:21">
      <c r="U671" s="32"/>
    </row>
    <row r="672" spans="21:21">
      <c r="U672" s="32"/>
    </row>
    <row r="673" spans="21:21">
      <c r="U673" s="32"/>
    </row>
    <row r="674" spans="21:21">
      <c r="U674" s="32"/>
    </row>
    <row r="675" spans="21:21">
      <c r="U675" s="32"/>
    </row>
    <row r="676" spans="21:21">
      <c r="U676" s="32"/>
    </row>
    <row r="677" spans="21:21">
      <c r="U677" s="32"/>
    </row>
    <row r="678" spans="21:21">
      <c r="U678" s="32"/>
    </row>
    <row r="679" spans="21:21">
      <c r="U679" s="32"/>
    </row>
    <row r="680" spans="21:21">
      <c r="U680" s="32"/>
    </row>
    <row r="681" spans="21:21">
      <c r="U681" s="32"/>
    </row>
    <row r="682" spans="21:21">
      <c r="U682" s="32"/>
    </row>
    <row r="683" spans="21:21">
      <c r="U683" s="32"/>
    </row>
    <row r="684" spans="21:21">
      <c r="U684" s="32"/>
    </row>
    <row r="685" spans="21:21">
      <c r="U685" s="32"/>
    </row>
    <row r="686" spans="21:21">
      <c r="U686" s="32"/>
    </row>
    <row r="687" spans="21:21">
      <c r="U687" s="32"/>
    </row>
    <row r="688" spans="21:21">
      <c r="U688" s="32"/>
    </row>
    <row r="689" spans="21:21">
      <c r="U689" s="32"/>
    </row>
    <row r="690" spans="21:21">
      <c r="U690" s="32"/>
    </row>
    <row r="691" spans="21:21">
      <c r="U691" s="32"/>
    </row>
    <row r="692" spans="21:21">
      <c r="U692" s="32"/>
    </row>
    <row r="693" spans="21:21">
      <c r="U693" s="32"/>
    </row>
    <row r="694" spans="21:21">
      <c r="U694" s="32"/>
    </row>
    <row r="695" spans="21:21">
      <c r="U695" s="32"/>
    </row>
    <row r="696" spans="21:21">
      <c r="U696" s="32"/>
    </row>
    <row r="697" spans="21:21">
      <c r="U697" s="32"/>
    </row>
    <row r="698" spans="21:21">
      <c r="U698" s="32"/>
    </row>
    <row r="699" spans="21:21">
      <c r="U699" s="32"/>
    </row>
    <row r="700" spans="21:21">
      <c r="U700" s="32"/>
    </row>
    <row r="701" spans="21:21">
      <c r="U701" s="32"/>
    </row>
    <row r="702" spans="21:21">
      <c r="U702" s="32"/>
    </row>
    <row r="703" spans="21:21">
      <c r="U703" s="32"/>
    </row>
    <row r="704" spans="21:21">
      <c r="U704" s="32"/>
    </row>
    <row r="705" spans="21:21">
      <c r="U705" s="32"/>
    </row>
    <row r="706" spans="21:21">
      <c r="U706" s="32"/>
    </row>
    <row r="707" spans="21:21">
      <c r="U707" s="32"/>
    </row>
    <row r="708" spans="21:21">
      <c r="U708" s="32"/>
    </row>
    <row r="709" spans="21:21">
      <c r="U709" s="32"/>
    </row>
    <row r="710" spans="21:21">
      <c r="U710" s="32"/>
    </row>
    <row r="711" spans="21:21">
      <c r="U711" s="32"/>
    </row>
    <row r="712" spans="21:21">
      <c r="U712" s="32"/>
    </row>
    <row r="713" spans="21:21">
      <c r="U713" s="32"/>
    </row>
    <row r="714" spans="21:21">
      <c r="U714" s="32"/>
    </row>
    <row r="715" spans="21:21">
      <c r="U715" s="32"/>
    </row>
    <row r="716" spans="21:21">
      <c r="U716" s="32"/>
    </row>
    <row r="717" spans="21:21">
      <c r="U717" s="32"/>
    </row>
    <row r="718" spans="21:21">
      <c r="U718" s="32"/>
    </row>
    <row r="719" spans="21:21">
      <c r="U719" s="32"/>
    </row>
    <row r="720" spans="21:21">
      <c r="U720" s="32"/>
    </row>
    <row r="721" spans="21:21">
      <c r="U721" s="32"/>
    </row>
    <row r="722" spans="21:21">
      <c r="U722" s="32"/>
    </row>
    <row r="723" spans="21:21">
      <c r="U723" s="32"/>
    </row>
    <row r="724" spans="21:21">
      <c r="U724" s="32"/>
    </row>
    <row r="725" spans="21:21">
      <c r="U725" s="32"/>
    </row>
    <row r="726" spans="21:21">
      <c r="U726" s="32"/>
    </row>
    <row r="727" spans="21:21">
      <c r="U727" s="32"/>
    </row>
    <row r="728" spans="21:21">
      <c r="U728" s="32"/>
    </row>
    <row r="729" spans="21:21">
      <c r="U729" s="32"/>
    </row>
    <row r="730" spans="21:21">
      <c r="U730" s="32"/>
    </row>
    <row r="731" spans="21:21">
      <c r="U731" s="32"/>
    </row>
    <row r="732" spans="21:21">
      <c r="U732" s="32"/>
    </row>
    <row r="733" spans="21:21">
      <c r="U733" s="32"/>
    </row>
    <row r="734" spans="21:21">
      <c r="U734" s="32"/>
    </row>
    <row r="735" spans="21:21">
      <c r="U735" s="32"/>
    </row>
    <row r="736" spans="21:21">
      <c r="U736" s="32"/>
    </row>
    <row r="737" spans="21:21">
      <c r="U737" s="32"/>
    </row>
    <row r="738" spans="21:21">
      <c r="U738" s="32"/>
    </row>
    <row r="739" spans="21:21">
      <c r="U739" s="32"/>
    </row>
    <row r="740" spans="21:21">
      <c r="U740" s="32"/>
    </row>
    <row r="741" spans="21:21">
      <c r="U741" s="32"/>
    </row>
    <row r="742" spans="21:21">
      <c r="U742" s="32"/>
    </row>
    <row r="743" spans="21:21">
      <c r="U743" s="32"/>
    </row>
    <row r="744" spans="21:21">
      <c r="U744" s="32"/>
    </row>
    <row r="745" spans="21:21">
      <c r="U745" s="32"/>
    </row>
    <row r="746" spans="21:21">
      <c r="U746" s="32"/>
    </row>
    <row r="747" spans="21:21">
      <c r="U747" s="32"/>
    </row>
    <row r="748" spans="21:21">
      <c r="U748" s="32"/>
    </row>
    <row r="749" spans="21:21">
      <c r="U749" s="32"/>
    </row>
    <row r="750" spans="21:21">
      <c r="U750" s="32"/>
    </row>
    <row r="751" spans="21:21">
      <c r="U751" s="32"/>
    </row>
    <row r="752" spans="21:21">
      <c r="U752" s="32"/>
    </row>
    <row r="753" spans="21:21">
      <c r="U753" s="32"/>
    </row>
    <row r="754" spans="21:21">
      <c r="U754" s="32"/>
    </row>
    <row r="755" spans="21:21">
      <c r="U755" s="32"/>
    </row>
    <row r="756" spans="21:21">
      <c r="U756" s="32"/>
    </row>
    <row r="757" spans="21:21">
      <c r="U757" s="32"/>
    </row>
    <row r="758" spans="21:21">
      <c r="U758" s="32"/>
    </row>
    <row r="759" spans="21:21">
      <c r="U759" s="32"/>
    </row>
    <row r="760" spans="21:21">
      <c r="U760" s="32"/>
    </row>
    <row r="761" spans="21:21">
      <c r="U761" s="32"/>
    </row>
    <row r="762" spans="21:21">
      <c r="U762" s="32"/>
    </row>
    <row r="763" spans="21:21">
      <c r="U763" s="32"/>
    </row>
    <row r="764" spans="21:21">
      <c r="U764" s="32"/>
    </row>
    <row r="765" spans="21:21">
      <c r="U765" s="32"/>
    </row>
    <row r="766" spans="21:21">
      <c r="U766" s="32"/>
    </row>
    <row r="767" spans="21:21">
      <c r="U767" s="32"/>
    </row>
    <row r="768" spans="21:21">
      <c r="U768" s="32"/>
    </row>
    <row r="769" spans="21:21">
      <c r="U769" s="32"/>
    </row>
    <row r="770" spans="21:21">
      <c r="U770" s="32"/>
    </row>
    <row r="771" spans="21:21">
      <c r="U771" s="32"/>
    </row>
    <row r="772" spans="21:21">
      <c r="U772" s="32"/>
    </row>
    <row r="773" spans="21:21">
      <c r="U773" s="32"/>
    </row>
    <row r="774" spans="21:21">
      <c r="U774" s="32"/>
    </row>
    <row r="775" spans="21:21">
      <c r="U775" s="32"/>
    </row>
    <row r="776" spans="21:21">
      <c r="U776" s="32"/>
    </row>
    <row r="777" spans="21:21">
      <c r="U777" s="32"/>
    </row>
    <row r="778" spans="21:21">
      <c r="U778" s="32"/>
    </row>
    <row r="779" spans="21:21">
      <c r="U779" s="32"/>
    </row>
    <row r="780" spans="21:21">
      <c r="U780" s="32"/>
    </row>
    <row r="781" spans="21:21">
      <c r="U781" s="32"/>
    </row>
    <row r="782" spans="21:21">
      <c r="U782" s="32"/>
    </row>
    <row r="783" spans="21:21">
      <c r="U783" s="32"/>
    </row>
    <row r="784" spans="21:21">
      <c r="U784" s="32"/>
    </row>
    <row r="785" spans="21:21">
      <c r="U785" s="32"/>
    </row>
    <row r="786" spans="21:21">
      <c r="U786" s="32"/>
    </row>
    <row r="787" spans="21:21">
      <c r="U787" s="32"/>
    </row>
    <row r="788" spans="21:21">
      <c r="U788" s="32"/>
    </row>
    <row r="789" spans="21:21">
      <c r="U789" s="32"/>
    </row>
    <row r="790" spans="21:21">
      <c r="U790" s="32"/>
    </row>
    <row r="791" spans="21:21">
      <c r="U791" s="32"/>
    </row>
    <row r="792" spans="21:21">
      <c r="U792" s="32"/>
    </row>
    <row r="793" spans="21:21">
      <c r="U793" s="32"/>
    </row>
    <row r="794" spans="21:21">
      <c r="U794" s="32"/>
    </row>
    <row r="795" spans="21:21">
      <c r="U795" s="32"/>
    </row>
    <row r="796" spans="21:21">
      <c r="U796" s="32"/>
    </row>
    <row r="797" spans="21:21">
      <c r="U797" s="32"/>
    </row>
    <row r="798" spans="21:21">
      <c r="U798" s="32"/>
    </row>
    <row r="799" spans="21:21">
      <c r="U799" s="32"/>
    </row>
    <row r="800" spans="21:21">
      <c r="U800" s="32"/>
    </row>
    <row r="801" spans="21:21">
      <c r="U801" s="32"/>
    </row>
    <row r="802" spans="21:21">
      <c r="U802" s="32"/>
    </row>
    <row r="803" spans="21:21">
      <c r="U803" s="32"/>
    </row>
    <row r="804" spans="21:21">
      <c r="U804" s="32"/>
    </row>
    <row r="805" spans="21:21">
      <c r="U805" s="32"/>
    </row>
    <row r="806" spans="21:21">
      <c r="U806" s="32"/>
    </row>
    <row r="807" spans="21:21">
      <c r="U807" s="32"/>
    </row>
    <row r="808" spans="21:21">
      <c r="U808" s="32"/>
    </row>
    <row r="809" spans="21:21">
      <c r="U809" s="32"/>
    </row>
    <row r="810" spans="21:21">
      <c r="U810" s="32"/>
    </row>
    <row r="811" spans="21:21">
      <c r="U811" s="32"/>
    </row>
    <row r="812" spans="21:21">
      <c r="U812" s="32"/>
    </row>
    <row r="813" spans="21:21">
      <c r="U813" s="32"/>
    </row>
    <row r="814" spans="21:21">
      <c r="U814" s="32"/>
    </row>
    <row r="815" spans="21:21">
      <c r="U815" s="32"/>
    </row>
    <row r="816" spans="21:21">
      <c r="U816" s="32"/>
    </row>
    <row r="817" spans="21:21">
      <c r="U817" s="32"/>
    </row>
    <row r="818" spans="21:21">
      <c r="U818" s="32"/>
    </row>
    <row r="819" spans="21:21">
      <c r="U819" s="32"/>
    </row>
    <row r="820" spans="21:21">
      <c r="U820" s="32"/>
    </row>
    <row r="821" spans="21:21">
      <c r="U821" s="32"/>
    </row>
    <row r="822" spans="21:21">
      <c r="U822" s="32"/>
    </row>
    <row r="823" spans="21:21">
      <c r="U823" s="32"/>
    </row>
    <row r="824" spans="21:21">
      <c r="U824" s="32"/>
    </row>
    <row r="825" spans="21:21">
      <c r="U825" s="32"/>
    </row>
    <row r="826" spans="21:21">
      <c r="U826" s="32"/>
    </row>
    <row r="827" spans="21:21">
      <c r="U827" s="32"/>
    </row>
    <row r="828" spans="21:21">
      <c r="U828" s="32"/>
    </row>
    <row r="829" spans="21:21">
      <c r="U829" s="32"/>
    </row>
    <row r="830" spans="21:21">
      <c r="U830" s="32"/>
    </row>
    <row r="831" spans="21:21">
      <c r="U831" s="32"/>
    </row>
    <row r="832" spans="21:21">
      <c r="U832" s="32"/>
    </row>
    <row r="833" spans="21:21">
      <c r="U833" s="32"/>
    </row>
    <row r="834" spans="21:21">
      <c r="U834" s="32"/>
    </row>
    <row r="835" spans="21:21">
      <c r="U835" s="32"/>
    </row>
    <row r="836" spans="21:21">
      <c r="U836" s="32"/>
    </row>
    <row r="837" spans="21:21">
      <c r="U837" s="32"/>
    </row>
    <row r="838" spans="21:21">
      <c r="U838" s="32"/>
    </row>
    <row r="839" spans="21:21">
      <c r="U839" s="32"/>
    </row>
    <row r="840" spans="21:21">
      <c r="U840" s="32"/>
    </row>
    <row r="841" spans="21:21">
      <c r="U841" s="32"/>
    </row>
  </sheetData>
  <pageMargins left="0.70866141732283472" right="0.70866141732283472" top="0.74803149606299213" bottom="0.74803149606299213" header="0.31496062992125984" footer="0.31496062992125984"/>
  <pageSetup paperSize="9" scale="81" fitToHeight="0" orientation="landscape" r:id="rId1"/>
  <headerFooter>
    <oddHeader>&amp;L&amp;12Government construction pipeline April 2012 update</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90FFCE5D-0034-4EBF-809B-510725367E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Govt construction cover notes</vt:lpstr>
      <vt:lpstr>Govt construction colour key</vt:lpstr>
      <vt:lpstr>Summary Govt construction</vt:lpstr>
      <vt:lpstr>Govt Construction</vt:lpstr>
      <vt:lpstr>LOOKUP</vt:lpstr>
      <vt:lpstr>Additional_notes</vt:lpstr>
      <vt:lpstr>Additional_notes!Print_Area</vt:lpstr>
      <vt:lpstr>'Govt construction colour key'!Print_Area</vt:lpstr>
      <vt:lpstr>Introduction!Print_Area</vt:lpstr>
      <vt:lpstr>'Summary Govt construction'!Print_Area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Information collated by Barbour ABI (www.barbour-abi.com) on behalf of Government</dc:description>
  <cp:lastModifiedBy>EMMA WHARTON</cp:lastModifiedBy>
  <cp:lastPrinted>2013-08-05T11:11:11Z</cp:lastPrinted>
  <dcterms:created xsi:type="dcterms:W3CDTF">2013-07-26T15:02:38Z</dcterms:created>
  <dcterms:modified xsi:type="dcterms:W3CDTF">2013-08-16T11:05:45Z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fdc4835e-b333-44af-8f58-abe61202352e</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