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<sst xmlns="http://schemas.openxmlformats.org/spreadsheetml/2006/main" count="164" uniqueCount="51">
  <si>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</si>
  <si>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</si>
  <si>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</si>
  <si>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</si>
  <si>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</si>
  <si>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</si>
  <si>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</si>
  <si>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</si>
  <si>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</si>
  <si>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</si>
  <si>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</si>
  <si>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</si>
  <si>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</si>
  <si>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</si>
  <si>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</si>
  <si>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</si>
  <si>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</si>
  <si>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</si>
  <si>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</si>
  <si>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</si>
  <si>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</si>
  <si>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</si>
  <si>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</si>
  <si>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</si>
  <si>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</si>
  <si>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</si>
  <si>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</si>
  <si>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</si>
  <si>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</si>
  <si>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</si>
  <si>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</si>
  <si>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</si>
  <si>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</si>
  <si>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</si>
  <si>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</si>
  <si>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</si>
  <si>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</si>
  <si>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</si>
  <si>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</si>
  <si>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</si>
  <si>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</si>
  <si>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</si>
  <si>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</si>
  <si>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</si>
  <si>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</si>
  <si>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</si>
  <si>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Remploy do not use Civil Service Grades</t>
  </si>
  <si>
    <t>TPR and ECR Costs</t>
  </si>
  <si>
    <t>OTHER</t>
  </si>
  <si>
    <t>Information is in respect of DWP as Jobcentre Plus and Pensions, Disability and Carers Service ceased to have legal status from 2 October 2011</t>
  </si>
  <si>
    <t>30 May 2012 - revised consultant numbers and non-payroll staff costs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</si>
</sst>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dd\-mmm\-yyyy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O11" sqref="A4:AO11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9" t="s">
        <v>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8" t="s">
        <v>15</v>
      </c>
      <c r="S1" s="49"/>
      <c r="T1" s="49"/>
      <c r="U1" s="49"/>
      <c r="V1" s="49"/>
      <c r="W1" s="49"/>
      <c r="X1" s="49"/>
      <c r="Y1" s="49"/>
      <c r="Z1" s="49"/>
      <c r="AA1" s="39"/>
      <c r="AB1" s="45" t="s">
        <v>25</v>
      </c>
      <c r="AC1" s="46"/>
      <c r="AD1" s="42" t="s">
        <v>11</v>
      </c>
      <c r="AE1" s="43"/>
      <c r="AF1" s="43"/>
      <c r="AG1" s="43"/>
      <c r="AH1" s="43"/>
      <c r="AI1" s="43"/>
      <c r="AJ1" s="44"/>
      <c r="AK1" s="37" t="s">
        <v>32</v>
      </c>
      <c r="AL1" s="37"/>
      <c r="AM1" s="37"/>
      <c r="AN1" s="34" t="s">
        <v>24</v>
      </c>
      <c r="AO1" s="26" t="s">
        <v>33</v>
      </c>
    </row>
    <row r="2" spans="1:41" s="1" customFormat="1" ht="53.25" customHeight="1">
      <c r="A2" s="40"/>
      <c r="B2" s="40"/>
      <c r="C2" s="40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29" t="s">
        <v>9</v>
      </c>
      <c r="Q2" s="31"/>
      <c r="R2" s="29" t="s">
        <v>13</v>
      </c>
      <c r="S2" s="39"/>
      <c r="T2" s="38" t="s">
        <v>3</v>
      </c>
      <c r="U2" s="39"/>
      <c r="V2" s="38" t="s">
        <v>4</v>
      </c>
      <c r="W2" s="39"/>
      <c r="X2" s="38" t="s">
        <v>14</v>
      </c>
      <c r="Y2" s="39"/>
      <c r="Z2" s="29" t="s">
        <v>10</v>
      </c>
      <c r="AA2" s="31"/>
      <c r="AB2" s="47"/>
      <c r="AC2" s="48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50" t="s">
        <v>23</v>
      </c>
      <c r="AK2" s="26" t="s">
        <v>26</v>
      </c>
      <c r="AL2" s="26" t="s">
        <v>27</v>
      </c>
      <c r="AM2" s="26" t="s">
        <v>22</v>
      </c>
      <c r="AN2" s="35"/>
      <c r="AO2" s="27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28"/>
      <c r="AE3" s="28"/>
      <c r="AF3" s="28"/>
      <c r="AG3" s="28"/>
      <c r="AH3" s="28"/>
      <c r="AI3" s="28"/>
      <c r="AJ3" s="50"/>
      <c r="AK3" s="28"/>
      <c r="AL3" s="28"/>
      <c r="AM3" s="28"/>
      <c r="AN3" s="36"/>
      <c r="AO3" s="28"/>
    </row>
    <row r="4" spans="1:41" ht="15">
      <c r="A4" s="3" t="s">
        <v>48</v>
      </c>
      <c r="B4" s="3" t="s">
        <v>34</v>
      </c>
      <c r="C4" s="3" t="s">
        <v>35</v>
      </c>
      <c r="D4" s="12">
        <v>50102</v>
      </c>
      <c r="E4" s="12">
        <v>43409.21</v>
      </c>
      <c r="F4" s="12">
        <v>39199</v>
      </c>
      <c r="G4" s="12">
        <v>35061.35</v>
      </c>
      <c r="H4" s="12">
        <v>10090</v>
      </c>
      <c r="I4" s="12">
        <v>9663.18</v>
      </c>
      <c r="J4" s="12">
        <v>2061</v>
      </c>
      <c r="K4" s="12">
        <v>2000.68</v>
      </c>
      <c r="L4" s="12">
        <v>219</v>
      </c>
      <c r="M4" s="12">
        <v>213.71</v>
      </c>
      <c r="N4" s="12">
        <v>17</v>
      </c>
      <c r="O4" s="12">
        <v>16.41</v>
      </c>
      <c r="P4" s="13">
        <f>SUM(N4,L4,J4,H4,F4,D4)</f>
        <v>101688</v>
      </c>
      <c r="Q4" s="13">
        <f>SUM(O4,M4,K4,I4,G4,E4)</f>
        <v>90364.54000000001</v>
      </c>
      <c r="R4" s="20" t="s">
        <v>45</v>
      </c>
      <c r="S4" s="20" t="s">
        <v>45</v>
      </c>
      <c r="T4" s="20" t="s">
        <v>45</v>
      </c>
      <c r="U4" s="20" t="s">
        <v>45</v>
      </c>
      <c r="V4" s="12">
        <v>98</v>
      </c>
      <c r="W4" s="12">
        <v>98</v>
      </c>
      <c r="X4" s="20" t="s">
        <v>45</v>
      </c>
      <c r="Y4" s="20" t="s">
        <v>45</v>
      </c>
      <c r="Z4" s="14">
        <f>SUM(X4,V4,,T4,R4)</f>
        <v>98</v>
      </c>
      <c r="AA4" s="14">
        <f>SUM(Y4,W4,,U4,S4)</f>
        <v>98</v>
      </c>
      <c r="AB4" s="4">
        <f>Z4+P4</f>
        <v>101786</v>
      </c>
      <c r="AC4" s="4">
        <f>AA4+Q4</f>
        <v>90462.54000000001</v>
      </c>
      <c r="AD4" s="21">
        <v>173116646.57999998</v>
      </c>
      <c r="AE4" s="22">
        <v>1850063.02</v>
      </c>
      <c r="AF4" s="22">
        <v>603651.26</v>
      </c>
      <c r="AG4" s="22">
        <v>1536316.89</v>
      </c>
      <c r="AH4" s="22">
        <v>30963626.270000003</v>
      </c>
      <c r="AI4" s="22">
        <v>11476165.18</v>
      </c>
      <c r="AJ4" s="23">
        <f>SUM(AD4:AI4)</f>
        <v>219546469.2</v>
      </c>
      <c r="AK4" s="21">
        <v>1104237.35</v>
      </c>
      <c r="AL4" s="21">
        <v>122730</v>
      </c>
      <c r="AM4" s="24">
        <f>SUM(AK4:AL4)</f>
        <v>1226967.35</v>
      </c>
      <c r="AN4" s="8">
        <f>AM4+AJ4</f>
        <v>220773436.54999998</v>
      </c>
      <c r="AO4" s="18" t="s">
        <v>49</v>
      </c>
    </row>
    <row r="5" spans="1:41" ht="45">
      <c r="A5" s="3" t="s">
        <v>36</v>
      </c>
      <c r="B5" s="3" t="s">
        <v>37</v>
      </c>
      <c r="C5" s="3" t="s">
        <v>35</v>
      </c>
      <c r="D5" s="12">
        <v>5602</v>
      </c>
      <c r="E5" s="12">
        <v>4764.82</v>
      </c>
      <c r="F5" s="12">
        <v>2383</v>
      </c>
      <c r="G5" s="12">
        <v>2130.22</v>
      </c>
      <c r="H5" s="12">
        <v>592</v>
      </c>
      <c r="I5" s="12">
        <v>561.93</v>
      </c>
      <c r="J5" s="12">
        <v>136</v>
      </c>
      <c r="K5" s="12">
        <v>134.15</v>
      </c>
      <c r="L5" s="12">
        <v>20</v>
      </c>
      <c r="M5" s="12">
        <v>20</v>
      </c>
      <c r="N5" s="12">
        <v>183</v>
      </c>
      <c r="O5" s="12">
        <v>181.65</v>
      </c>
      <c r="P5" s="13">
        <f aca="true" t="shared" si="0" ref="P5:P11">SUM(N5,L5,J5,H5,F5,D5)</f>
        <v>8916</v>
      </c>
      <c r="Q5" s="13">
        <f aca="true" t="shared" si="1" ref="Q5:Q11">SUM(O5,M5,K5,I5,G5,E5)</f>
        <v>7792.7699999999995</v>
      </c>
      <c r="R5" s="20" t="s">
        <v>45</v>
      </c>
      <c r="S5" s="20" t="s">
        <v>45</v>
      </c>
      <c r="T5" s="20" t="s">
        <v>45</v>
      </c>
      <c r="U5" s="20" t="s">
        <v>45</v>
      </c>
      <c r="V5" s="12">
        <v>5</v>
      </c>
      <c r="W5" s="12">
        <v>5</v>
      </c>
      <c r="X5" s="20">
        <v>10</v>
      </c>
      <c r="Y5" s="20">
        <v>10</v>
      </c>
      <c r="Z5" s="14">
        <f aca="true" t="shared" si="2" ref="Z5:Z11">SUM(X5,V5,,T5,R5)</f>
        <v>15</v>
      </c>
      <c r="AA5" s="14">
        <f aca="true" t="shared" si="3" ref="AA5:AA11">SUM(Y5,W5,,U5,S5)</f>
        <v>15</v>
      </c>
      <c r="AB5" s="4">
        <f aca="true" t="shared" si="4" ref="AB5:AB11">Z5+P5</f>
        <v>8931</v>
      </c>
      <c r="AC5" s="4">
        <f aca="true" t="shared" si="5" ref="AC5:AC11">AA5+Q5</f>
        <v>7807.7699999999995</v>
      </c>
      <c r="AD5" s="22">
        <v>14053288.370395146</v>
      </c>
      <c r="AE5" s="22">
        <v>284883.78</v>
      </c>
      <c r="AF5" s="22">
        <v>35670.055</v>
      </c>
      <c r="AG5" s="22">
        <v>641261.5</v>
      </c>
      <c r="AH5" s="22">
        <v>2584399.4502439303</v>
      </c>
      <c r="AI5" s="22">
        <v>963057.944360924</v>
      </c>
      <c r="AJ5" s="23">
        <f aca="true" t="shared" si="6" ref="AJ5:AJ11">SUM(AD5:AI5)</f>
        <v>18562561.099999998</v>
      </c>
      <c r="AK5" s="21">
        <v>74301.26</v>
      </c>
      <c r="AL5" s="22">
        <v>120750</v>
      </c>
      <c r="AM5" s="24">
        <f aca="true" t="shared" si="7" ref="AM5:AM11">SUM(AK5:AL5)</f>
        <v>195051.26</v>
      </c>
      <c r="AN5" s="8">
        <f aca="true" t="shared" si="8" ref="AN5:AN11">AM5+AJ5</f>
        <v>18757612.36</v>
      </c>
      <c r="AO5" s="18" t="s">
        <v>50</v>
      </c>
    </row>
    <row r="6" spans="1:41" ht="30">
      <c r="A6" s="3" t="s">
        <v>38</v>
      </c>
      <c r="B6" s="3" t="s">
        <v>37</v>
      </c>
      <c r="C6" s="3" t="s">
        <v>35</v>
      </c>
      <c r="D6" s="12">
        <v>546</v>
      </c>
      <c r="E6" s="12">
        <v>477.94</v>
      </c>
      <c r="F6" s="12">
        <v>507</v>
      </c>
      <c r="G6" s="12">
        <v>469.13</v>
      </c>
      <c r="H6" s="12">
        <v>1758</v>
      </c>
      <c r="I6" s="12">
        <v>1661.77</v>
      </c>
      <c r="J6" s="12">
        <v>682</v>
      </c>
      <c r="K6" s="12">
        <v>653.6</v>
      </c>
      <c r="L6" s="12">
        <v>46</v>
      </c>
      <c r="M6" s="12">
        <v>44.63</v>
      </c>
      <c r="N6" s="20" t="s">
        <v>45</v>
      </c>
      <c r="O6" s="20" t="s">
        <v>45</v>
      </c>
      <c r="P6" s="13">
        <f t="shared" si="0"/>
        <v>3539</v>
      </c>
      <c r="Q6" s="13">
        <f t="shared" si="1"/>
        <v>3307.07</v>
      </c>
      <c r="R6" s="12">
        <v>20</v>
      </c>
      <c r="S6" s="12">
        <v>16.72</v>
      </c>
      <c r="T6" s="12">
        <v>11</v>
      </c>
      <c r="U6" s="12">
        <v>7.28</v>
      </c>
      <c r="V6" s="12">
        <v>14</v>
      </c>
      <c r="W6" s="12">
        <v>14</v>
      </c>
      <c r="X6" s="20" t="s">
        <v>45</v>
      </c>
      <c r="Y6" s="20" t="s">
        <v>45</v>
      </c>
      <c r="Z6" s="14">
        <f t="shared" si="2"/>
        <v>45</v>
      </c>
      <c r="AA6" s="14">
        <f t="shared" si="3"/>
        <v>38</v>
      </c>
      <c r="AB6" s="4">
        <f t="shared" si="4"/>
        <v>3584</v>
      </c>
      <c r="AC6" s="4">
        <f t="shared" si="5"/>
        <v>3345.07</v>
      </c>
      <c r="AD6" s="22">
        <v>10862876.360000001</v>
      </c>
      <c r="AE6" s="22">
        <v>202242.29</v>
      </c>
      <c r="AF6" s="22">
        <v>3775</v>
      </c>
      <c r="AG6" s="22">
        <v>58365.52</v>
      </c>
      <c r="AH6" s="22">
        <v>2218255.3</v>
      </c>
      <c r="AI6" s="22">
        <v>960922.9</v>
      </c>
      <c r="AJ6" s="23">
        <f t="shared" si="6"/>
        <v>14306437.37</v>
      </c>
      <c r="AK6" s="21">
        <v>237712</v>
      </c>
      <c r="AL6" s="22">
        <v>7226</v>
      </c>
      <c r="AM6" s="24">
        <f t="shared" si="7"/>
        <v>244938</v>
      </c>
      <c r="AN6" s="8">
        <f t="shared" si="8"/>
        <v>14551375.37</v>
      </c>
      <c r="AO6" s="9"/>
    </row>
    <row r="7" spans="1:41" ht="30">
      <c r="A7" s="3" t="s">
        <v>39</v>
      </c>
      <c r="B7" s="3" t="s">
        <v>40</v>
      </c>
      <c r="C7" s="3" t="s">
        <v>35</v>
      </c>
      <c r="D7" s="12">
        <v>71</v>
      </c>
      <c r="E7" s="12">
        <v>59.9</v>
      </c>
      <c r="F7" s="12">
        <v>29</v>
      </c>
      <c r="G7" s="12">
        <v>25.8</v>
      </c>
      <c r="H7" s="12">
        <v>14</v>
      </c>
      <c r="I7" s="12">
        <v>13.1</v>
      </c>
      <c r="J7" s="12">
        <v>7</v>
      </c>
      <c r="K7" s="12">
        <v>6.7</v>
      </c>
      <c r="L7" s="12">
        <v>1</v>
      </c>
      <c r="M7" s="12">
        <v>1</v>
      </c>
      <c r="N7" s="20" t="s">
        <v>45</v>
      </c>
      <c r="O7" s="20" t="s">
        <v>45</v>
      </c>
      <c r="P7" s="13">
        <f t="shared" si="0"/>
        <v>122</v>
      </c>
      <c r="Q7" s="13">
        <f t="shared" si="1"/>
        <v>106.5</v>
      </c>
      <c r="R7" s="20">
        <v>1</v>
      </c>
      <c r="S7" s="20">
        <v>1</v>
      </c>
      <c r="T7" s="20">
        <v>1</v>
      </c>
      <c r="U7" s="20">
        <v>1</v>
      </c>
      <c r="V7" s="20" t="s">
        <v>45</v>
      </c>
      <c r="W7" s="20" t="s">
        <v>45</v>
      </c>
      <c r="X7" s="20" t="s">
        <v>45</v>
      </c>
      <c r="Y7" s="20" t="s">
        <v>45</v>
      </c>
      <c r="Z7" s="14">
        <f t="shared" si="2"/>
        <v>2</v>
      </c>
      <c r="AA7" s="14">
        <f t="shared" si="3"/>
        <v>2</v>
      </c>
      <c r="AB7" s="4">
        <f t="shared" si="4"/>
        <v>124</v>
      </c>
      <c r="AC7" s="4">
        <f t="shared" si="5"/>
        <v>108.5</v>
      </c>
      <c r="AD7" s="22">
        <v>226516.81</v>
      </c>
      <c r="AE7" s="22">
        <v>4548.78</v>
      </c>
      <c r="AF7" s="22">
        <v>0</v>
      </c>
      <c r="AG7" s="22">
        <v>0</v>
      </c>
      <c r="AH7" s="22">
        <v>41519.93</v>
      </c>
      <c r="AI7" s="22">
        <v>16214.27</v>
      </c>
      <c r="AJ7" s="23">
        <f t="shared" si="6"/>
        <v>288799.79000000004</v>
      </c>
      <c r="AK7" s="21">
        <v>7113.31</v>
      </c>
      <c r="AL7" s="22">
        <v>0</v>
      </c>
      <c r="AM7" s="24">
        <f t="shared" si="7"/>
        <v>7113.31</v>
      </c>
      <c r="AN7" s="8">
        <f t="shared" si="8"/>
        <v>295913.10000000003</v>
      </c>
      <c r="AO7" s="25"/>
    </row>
    <row r="8" spans="1:41" ht="45">
      <c r="A8" s="3" t="s">
        <v>41</v>
      </c>
      <c r="B8" s="3" t="s">
        <v>40</v>
      </c>
      <c r="C8" s="3" t="s">
        <v>35</v>
      </c>
      <c r="D8" s="20" t="s">
        <v>45</v>
      </c>
      <c r="E8" s="20" t="s">
        <v>45</v>
      </c>
      <c r="F8" s="20" t="s">
        <v>45</v>
      </c>
      <c r="G8" s="20" t="s">
        <v>45</v>
      </c>
      <c r="H8" s="20" t="s">
        <v>45</v>
      </c>
      <c r="I8" s="20" t="s">
        <v>45</v>
      </c>
      <c r="J8" s="20" t="s">
        <v>45</v>
      </c>
      <c r="K8" s="20" t="s">
        <v>45</v>
      </c>
      <c r="L8" s="20" t="s">
        <v>45</v>
      </c>
      <c r="M8" s="20" t="s">
        <v>45</v>
      </c>
      <c r="N8" s="12">
        <v>224</v>
      </c>
      <c r="O8" s="12">
        <v>197.44</v>
      </c>
      <c r="P8" s="13">
        <f t="shared" si="0"/>
        <v>224</v>
      </c>
      <c r="Q8" s="13">
        <f t="shared" si="1"/>
        <v>197.44</v>
      </c>
      <c r="R8" s="20">
        <v>6</v>
      </c>
      <c r="S8" s="20">
        <v>4.52</v>
      </c>
      <c r="T8" s="20">
        <v>33</v>
      </c>
      <c r="U8" s="20">
        <v>26.48</v>
      </c>
      <c r="V8" s="20" t="s">
        <v>45</v>
      </c>
      <c r="W8" s="20" t="s">
        <v>45</v>
      </c>
      <c r="X8" s="20">
        <v>24</v>
      </c>
      <c r="Y8" s="20">
        <v>14.82</v>
      </c>
      <c r="Z8" s="14">
        <f t="shared" si="2"/>
        <v>63</v>
      </c>
      <c r="AA8" s="14">
        <f t="shared" si="3"/>
        <v>45.81999999999999</v>
      </c>
      <c r="AB8" s="4">
        <f t="shared" si="4"/>
        <v>287</v>
      </c>
      <c r="AC8" s="4">
        <f t="shared" si="5"/>
        <v>243.26</v>
      </c>
      <c r="AD8" s="22">
        <v>1041501.66</v>
      </c>
      <c r="AE8" s="22">
        <v>11532.13</v>
      </c>
      <c r="AF8" s="22">
        <v>1724.09</v>
      </c>
      <c r="AG8" s="22">
        <v>0</v>
      </c>
      <c r="AH8" s="22">
        <v>71303.1</v>
      </c>
      <c r="AI8" s="22">
        <v>126008.12</v>
      </c>
      <c r="AJ8" s="23">
        <f t="shared" si="6"/>
        <v>1252069.1</v>
      </c>
      <c r="AK8" s="22">
        <v>341545.3080000001</v>
      </c>
      <c r="AL8" s="22">
        <v>318365.6</v>
      </c>
      <c r="AM8" s="24">
        <f t="shared" si="7"/>
        <v>659910.908</v>
      </c>
      <c r="AN8" s="8">
        <f t="shared" si="8"/>
        <v>1911980.0080000001</v>
      </c>
      <c r="AO8" s="18"/>
    </row>
    <row r="9" spans="1:41" ht="30">
      <c r="A9" s="3" t="s">
        <v>42</v>
      </c>
      <c r="B9" s="3" t="s">
        <v>40</v>
      </c>
      <c r="C9" s="3" t="s">
        <v>35</v>
      </c>
      <c r="D9" s="20" t="s">
        <v>45</v>
      </c>
      <c r="E9" s="20" t="s">
        <v>45</v>
      </c>
      <c r="F9" s="20" t="s">
        <v>45</v>
      </c>
      <c r="G9" s="20" t="s">
        <v>45</v>
      </c>
      <c r="H9" s="20" t="s">
        <v>45</v>
      </c>
      <c r="I9" s="20" t="s">
        <v>45</v>
      </c>
      <c r="J9" s="20" t="s">
        <v>45</v>
      </c>
      <c r="K9" s="20" t="s">
        <v>45</v>
      </c>
      <c r="L9" s="20" t="s">
        <v>45</v>
      </c>
      <c r="M9" s="20" t="s">
        <v>45</v>
      </c>
      <c r="N9" s="20">
        <v>3894</v>
      </c>
      <c r="O9" s="20">
        <v>3776.18</v>
      </c>
      <c r="P9" s="13">
        <f t="shared" si="0"/>
        <v>3894</v>
      </c>
      <c r="Q9" s="13">
        <f t="shared" si="1"/>
        <v>3776.18</v>
      </c>
      <c r="R9" s="20">
        <v>175</v>
      </c>
      <c r="S9" s="20">
        <v>167.6</v>
      </c>
      <c r="T9" s="12">
        <v>1</v>
      </c>
      <c r="U9" s="12">
        <v>0.8</v>
      </c>
      <c r="V9" s="20" t="s">
        <v>45</v>
      </c>
      <c r="W9" s="20" t="s">
        <v>45</v>
      </c>
      <c r="X9" s="20" t="s">
        <v>45</v>
      </c>
      <c r="Y9" s="20" t="s">
        <v>45</v>
      </c>
      <c r="Z9" s="14">
        <f t="shared" si="2"/>
        <v>176</v>
      </c>
      <c r="AA9" s="14">
        <f t="shared" si="3"/>
        <v>168.4</v>
      </c>
      <c r="AB9" s="4">
        <f t="shared" si="4"/>
        <v>4070</v>
      </c>
      <c r="AC9" s="4">
        <f t="shared" si="5"/>
        <v>3944.58</v>
      </c>
      <c r="AD9" s="22">
        <v>6217664</v>
      </c>
      <c r="AE9" s="22">
        <v>0</v>
      </c>
      <c r="AF9" s="22">
        <v>128317</v>
      </c>
      <c r="AG9" s="22">
        <v>60946</v>
      </c>
      <c r="AH9" s="22">
        <v>544514</v>
      </c>
      <c r="AI9" s="22">
        <v>398830</v>
      </c>
      <c r="AJ9" s="23">
        <f t="shared" si="6"/>
        <v>7350271</v>
      </c>
      <c r="AK9" s="21">
        <v>415998</v>
      </c>
      <c r="AL9" s="22">
        <v>0</v>
      </c>
      <c r="AM9" s="24">
        <f t="shared" si="7"/>
        <v>415998</v>
      </c>
      <c r="AN9" s="8">
        <f t="shared" si="8"/>
        <v>7766269</v>
      </c>
      <c r="AO9" s="9" t="s">
        <v>46</v>
      </c>
    </row>
    <row r="10" spans="1:41" ht="30">
      <c r="A10" s="3" t="s">
        <v>43</v>
      </c>
      <c r="B10" s="3" t="s">
        <v>40</v>
      </c>
      <c r="C10" s="3" t="s">
        <v>35</v>
      </c>
      <c r="D10" s="20" t="s">
        <v>45</v>
      </c>
      <c r="E10" s="20" t="s">
        <v>45</v>
      </c>
      <c r="F10" s="20" t="s">
        <v>45</v>
      </c>
      <c r="G10" s="20" t="s">
        <v>45</v>
      </c>
      <c r="H10" s="20" t="s">
        <v>45</v>
      </c>
      <c r="I10" s="20" t="s">
        <v>45</v>
      </c>
      <c r="J10" s="20" t="s">
        <v>45</v>
      </c>
      <c r="K10" s="20" t="s">
        <v>45</v>
      </c>
      <c r="L10" s="20" t="s">
        <v>45</v>
      </c>
      <c r="M10" s="20" t="s">
        <v>45</v>
      </c>
      <c r="N10" s="12">
        <v>38</v>
      </c>
      <c r="O10" s="12">
        <v>36.9</v>
      </c>
      <c r="P10" s="13">
        <f t="shared" si="0"/>
        <v>38</v>
      </c>
      <c r="Q10" s="13">
        <f t="shared" si="1"/>
        <v>36.9</v>
      </c>
      <c r="R10" s="20" t="s">
        <v>45</v>
      </c>
      <c r="S10" s="20" t="s">
        <v>45</v>
      </c>
      <c r="T10" s="20" t="s">
        <v>45</v>
      </c>
      <c r="U10" s="20" t="s">
        <v>45</v>
      </c>
      <c r="V10" s="20" t="s">
        <v>45</v>
      </c>
      <c r="W10" s="20" t="s">
        <v>45</v>
      </c>
      <c r="X10" s="20" t="s">
        <v>45</v>
      </c>
      <c r="Y10" s="20" t="s">
        <v>45</v>
      </c>
      <c r="Z10" s="14">
        <f t="shared" si="2"/>
        <v>0</v>
      </c>
      <c r="AA10" s="14">
        <f t="shared" si="3"/>
        <v>0</v>
      </c>
      <c r="AB10" s="4">
        <f t="shared" si="4"/>
        <v>38</v>
      </c>
      <c r="AC10" s="4">
        <f t="shared" si="5"/>
        <v>36.9</v>
      </c>
      <c r="AD10" s="22">
        <v>122924.12</v>
      </c>
      <c r="AE10" s="22">
        <v>0</v>
      </c>
      <c r="AF10" s="22">
        <v>0</v>
      </c>
      <c r="AG10" s="22">
        <v>0</v>
      </c>
      <c r="AH10" s="22">
        <v>24323.66</v>
      </c>
      <c r="AI10" s="22">
        <v>10669.89</v>
      </c>
      <c r="AJ10" s="23">
        <f t="shared" si="6"/>
        <v>157917.66999999998</v>
      </c>
      <c r="AK10" s="22">
        <v>0</v>
      </c>
      <c r="AL10" s="22">
        <v>0</v>
      </c>
      <c r="AM10" s="24">
        <f t="shared" si="7"/>
        <v>0</v>
      </c>
      <c r="AN10" s="8">
        <f t="shared" si="8"/>
        <v>157917.66999999998</v>
      </c>
      <c r="AO10" s="19"/>
    </row>
    <row r="11" spans="1:41" ht="30">
      <c r="A11" s="3" t="s">
        <v>44</v>
      </c>
      <c r="B11" s="3" t="s">
        <v>40</v>
      </c>
      <c r="C11" s="3" t="s">
        <v>35</v>
      </c>
      <c r="D11" s="20" t="s">
        <v>45</v>
      </c>
      <c r="E11" s="20" t="s">
        <v>45</v>
      </c>
      <c r="F11" s="20" t="s">
        <v>45</v>
      </c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12">
        <v>309</v>
      </c>
      <c r="O11" s="12">
        <v>292.8</v>
      </c>
      <c r="P11" s="13">
        <f t="shared" si="0"/>
        <v>309</v>
      </c>
      <c r="Q11" s="13">
        <f t="shared" si="1"/>
        <v>292.8</v>
      </c>
      <c r="R11" s="12">
        <v>34</v>
      </c>
      <c r="S11" s="12">
        <v>29.2</v>
      </c>
      <c r="T11" s="20" t="s">
        <v>45</v>
      </c>
      <c r="U11" s="20" t="s">
        <v>45</v>
      </c>
      <c r="V11" s="20">
        <v>13</v>
      </c>
      <c r="W11" s="20">
        <v>11.5</v>
      </c>
      <c r="X11" s="20" t="s">
        <v>45</v>
      </c>
      <c r="Y11" s="20" t="s">
        <v>45</v>
      </c>
      <c r="Z11" s="14">
        <f t="shared" si="2"/>
        <v>47</v>
      </c>
      <c r="AA11" s="14">
        <f t="shared" si="3"/>
        <v>40.7</v>
      </c>
      <c r="AB11" s="4">
        <f t="shared" si="4"/>
        <v>356</v>
      </c>
      <c r="AC11" s="4">
        <f t="shared" si="5"/>
        <v>333.5</v>
      </c>
      <c r="AD11" s="22">
        <v>1209923.11</v>
      </c>
      <c r="AE11" s="22">
        <v>0</v>
      </c>
      <c r="AF11" s="22">
        <v>0</v>
      </c>
      <c r="AG11" s="22">
        <v>0</v>
      </c>
      <c r="AH11" s="22">
        <v>231232.33</v>
      </c>
      <c r="AI11" s="22">
        <v>114772.7</v>
      </c>
      <c r="AJ11" s="23">
        <f t="shared" si="6"/>
        <v>1555928.1400000001</v>
      </c>
      <c r="AK11" s="21">
        <v>339388</v>
      </c>
      <c r="AL11" s="22">
        <v>0</v>
      </c>
      <c r="AM11" s="24">
        <f t="shared" si="7"/>
        <v>339388</v>
      </c>
      <c r="AN11" s="8">
        <f t="shared" si="8"/>
        <v>1895316.1400000001</v>
      </c>
      <c r="AO11" s="18" t="s">
        <v>47</v>
      </c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O4:O100 U4:U100 W4:W100 Y4:Y100 S4:S100 M4:M100 G4:G100 I4:I100 K4:K100 E4:E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F4:F100 H4:H100 J4:J100 L4:L100 D4:D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F10:AF13 AF4:AF8 AG4:AG13 AE4:AE13 AK4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2012-05-30T09:12:24Z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-1888194627</vt:i4>
  </property>
  <property fmtid="{D5CDD505-2E9C-101B-9397-08002B2CF9AE}" pid="16" name="_NewReviewCycle">
    <vt:lpwstr/>
  </property>
  <property fmtid="{D5CDD505-2E9C-101B-9397-08002B2CF9AE}" pid="17" name="_EmailSubject">
    <vt:lpwstr>Dev req 749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606965415</vt:i4>
  </property>
</Properties>
</file>