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3720" windowWidth="19260" windowHeight="3765" activeTab="13"/>
  </bookViews>
  <sheets>
    <sheet name="1.1" sheetId="42" r:id="rId1"/>
    <sheet name="1.2 " sheetId="43" r:id="rId2"/>
    <sheet name="1.3" sheetId="44" r:id="rId3"/>
    <sheet name="1.3a" sheetId="45" r:id="rId4"/>
    <sheet name="1.4" sheetId="46" r:id="rId5"/>
    <sheet name="1.5" sheetId="47" r:id="rId6"/>
    <sheet name="1.6" sheetId="48" r:id="rId7"/>
    <sheet name="1.7" sheetId="49" r:id="rId8"/>
    <sheet name="1.8" sheetId="50" r:id="rId9"/>
    <sheet name="1.9" sheetId="51" r:id="rId10"/>
    <sheet name="1.10a" sheetId="40" r:id="rId11"/>
    <sheet name="1.10b" sheetId="39" r:id="rId12"/>
    <sheet name="1.10c" sheetId="38" r:id="rId13"/>
    <sheet name="1.11" sheetId="41" r:id="rId14"/>
    <sheet name="1.12" sheetId="52" r:id="rId15"/>
    <sheet name="1.13" sheetId="53" r:id="rId16"/>
    <sheet name="1.14" sheetId="54" r:id="rId17"/>
    <sheet name="2.5" sheetId="21" state="hidden" r:id="rId18"/>
  </sheets>
  <externalReferences>
    <externalReference r:id="rId19"/>
  </externalReferences>
  <definedNames>
    <definedName name="CapAME" localSheetId="15">'[1]Dept AMEsum'!#REF!</definedName>
    <definedName name="CapAME" localSheetId="16">'[1]Dept AMEsum'!#REF!</definedName>
    <definedName name="CapAME" localSheetId="1">'[1]Dept AMEsum'!#REF!</definedName>
    <definedName name="CapAME" localSheetId="4">'[1]Dept AMEsum'!#REF!</definedName>
    <definedName name="CapAME" localSheetId="7">'[1]Dept AMEsum'!#REF!</definedName>
    <definedName name="CapAME" localSheetId="9">'[1]Dept AMEsum'!#REF!</definedName>
    <definedName name="CapAME">'[1]Dept AMEsum'!#REF!</definedName>
    <definedName name="CapDEL" localSheetId="15">[1]DELsum!#REF!</definedName>
    <definedName name="CapDEL" localSheetId="16">[1]DELsum!#REF!</definedName>
    <definedName name="CapDEL" localSheetId="1">[1]DELsum!#REF!</definedName>
    <definedName name="CapDEL" localSheetId="4">[1]DELsum!#REF!</definedName>
    <definedName name="CapDEL" localSheetId="7">[1]DELsum!#REF!</definedName>
    <definedName name="CapDEL" localSheetId="9">[1]DELsum!#REF!</definedName>
    <definedName name="CapDEL">[1]DELsum!#REF!</definedName>
    <definedName name="CGCapDEL" localSheetId="15">#REF!</definedName>
    <definedName name="CGCapDEL" localSheetId="16">#REF!</definedName>
    <definedName name="CGCapDEL" localSheetId="1">#REF!</definedName>
    <definedName name="CGCapDEL" localSheetId="4">#REF!</definedName>
    <definedName name="CGCapDEL" localSheetId="7">#REF!</definedName>
    <definedName name="CGCapDEL" localSheetId="9">#REF!</definedName>
    <definedName name="CGCapDEL">#REF!</definedName>
    <definedName name="PCCapDEL" localSheetId="15">#REF!</definedName>
    <definedName name="PCCapDEL" localSheetId="16">#REF!</definedName>
    <definedName name="PCCapDEL" localSheetId="1">#REF!</definedName>
    <definedName name="PCCapDEL" localSheetId="4">#REF!</definedName>
    <definedName name="PCCapDEL" localSheetId="7">#REF!</definedName>
    <definedName name="PCCapDEL" localSheetId="9">#REF!</definedName>
    <definedName name="PCCapDEL">#REF!</definedName>
    <definedName name="_xlnm.Print_Area" localSheetId="0">'1.1'!$B$1:$J$62</definedName>
    <definedName name="_xlnm.Print_Area" localSheetId="10">'1.10a'!$B$1:$J$56</definedName>
    <definedName name="_xlnm.Print_Area" localSheetId="11">'1.10b'!$B$1:$J$62</definedName>
    <definedName name="_xlnm.Print_Area" localSheetId="12">'1.10c'!$B$1:$J$69</definedName>
    <definedName name="_xlnm.Print_Area" localSheetId="14">'1.12'!$B$1:$J$68</definedName>
    <definedName name="_xlnm.Print_Area" localSheetId="15">'1.13'!$B$1:$J$38</definedName>
    <definedName name="_xlnm.Print_Area" localSheetId="16">'1.14'!$B$1:$J$38</definedName>
    <definedName name="_xlnm.Print_Area" localSheetId="1">'1.2 '!$B$1:$J$63</definedName>
    <definedName name="_xlnm.Print_Area" localSheetId="2">'1.3'!$B$1:$J$61</definedName>
    <definedName name="_xlnm.Print_Area" localSheetId="3">'1.3a'!$B$1:$J$35</definedName>
    <definedName name="_xlnm.Print_Area" localSheetId="4">'1.4'!$B$1:$J$61</definedName>
    <definedName name="_xlnm.Print_Area" localSheetId="5">'1.5'!$B$1:$J$37</definedName>
    <definedName name="_xlnm.Print_Area" localSheetId="6">'1.6'!$B$1:$J$51</definedName>
    <definedName name="_xlnm.Print_Area" localSheetId="7">'1.7'!$B$1:$J$52</definedName>
    <definedName name="_xlnm.Print_Area" localSheetId="8">'1.8'!$B$1:$J$37</definedName>
    <definedName name="_xlnm.Print_Area" localSheetId="9">'1.9'!$B$1:$J$39</definedName>
    <definedName name="ResAME" localSheetId="15">'[1]Dept AMEsum'!#REF!</definedName>
    <definedName name="ResAME" localSheetId="16">'[1]Dept AMEsum'!#REF!</definedName>
    <definedName name="ResAME" localSheetId="1">'[1]Dept AMEsum'!#REF!</definedName>
    <definedName name="ResAME" localSheetId="4">'[1]Dept AMEsum'!#REF!</definedName>
    <definedName name="ResAME" localSheetId="7">'[1]Dept AMEsum'!#REF!</definedName>
    <definedName name="ResAME" localSheetId="9">'[1]Dept AMEsum'!#REF!</definedName>
    <definedName name="ResAME">'[1]Dept AMEsum'!#REF!</definedName>
    <definedName name="ResDEL" localSheetId="15">[1]DELsum!#REF!</definedName>
    <definedName name="ResDEL" localSheetId="16">[1]DELsum!#REF!</definedName>
    <definedName name="ResDEL" localSheetId="1">[1]DELsum!#REF!</definedName>
    <definedName name="ResDEL" localSheetId="4">[1]DELsum!#REF!</definedName>
    <definedName name="ResDEL" localSheetId="7">[1]DELsum!#REF!</definedName>
    <definedName name="ResDEL" localSheetId="9">[1]DELsum!#REF!</definedName>
    <definedName name="ResDEL">[1]DELsum!#REF!</definedName>
    <definedName name="rngTable1" localSheetId="15">#REF!</definedName>
    <definedName name="rngTable1" localSheetId="16">#REF!</definedName>
    <definedName name="rngTable1" localSheetId="1">#REF!</definedName>
    <definedName name="rngTable1" localSheetId="4">#REF!</definedName>
    <definedName name="rngTable1" localSheetId="7">#REF!</definedName>
    <definedName name="rngTable1" localSheetId="9">#REF!</definedName>
    <definedName name="rngTable1">#REF!</definedName>
    <definedName name="rngTable2" localSheetId="15">#REF!</definedName>
    <definedName name="rngTable2" localSheetId="16">#REF!</definedName>
    <definedName name="rngTable2" localSheetId="1">#REF!</definedName>
    <definedName name="rngTable2" localSheetId="4">#REF!</definedName>
    <definedName name="rngTable2" localSheetId="7">#REF!</definedName>
    <definedName name="rngTable2" localSheetId="9">#REF!</definedName>
    <definedName name="rngTable2">#REF!</definedName>
    <definedName name="rngTable20" localSheetId="15">#REF!</definedName>
    <definedName name="rngTable20" localSheetId="16">#REF!</definedName>
    <definedName name="rngTable20" localSheetId="1">#REF!</definedName>
    <definedName name="rngTable20" localSheetId="4">#REF!</definedName>
    <definedName name="rngTable20" localSheetId="7">#REF!</definedName>
    <definedName name="rngTable20" localSheetId="9">#REF!</definedName>
    <definedName name="rngTable20">#REF!</definedName>
    <definedName name="rngTable3" localSheetId="15">#REF!</definedName>
    <definedName name="rngTable3" localSheetId="16">#REF!</definedName>
    <definedName name="rngTable3" localSheetId="1">#REF!</definedName>
    <definedName name="rngTable3" localSheetId="4">#REF!</definedName>
    <definedName name="rngTable3" localSheetId="7">#REF!</definedName>
    <definedName name="rngTable3" localSheetId="9">#REF!</definedName>
    <definedName name="rngTable3">#REF!</definedName>
    <definedName name="rngTable4" localSheetId="15">#REF!</definedName>
    <definedName name="rngTable4" localSheetId="16">#REF!</definedName>
    <definedName name="rngTable4" localSheetId="1">#REF!</definedName>
    <definedName name="rngTable4" localSheetId="4">#REF!</definedName>
    <definedName name="rngTable4" localSheetId="7">#REF!</definedName>
    <definedName name="rngTable4" localSheetId="9">#REF!</definedName>
    <definedName name="rngTable4">#REF!</definedName>
    <definedName name="rngTable5" localSheetId="15">#REF!</definedName>
    <definedName name="rngTable5" localSheetId="16">#REF!</definedName>
    <definedName name="rngTable5" localSheetId="1">#REF!</definedName>
    <definedName name="rngTable5" localSheetId="4">#REF!</definedName>
    <definedName name="rngTable5" localSheetId="7">#REF!</definedName>
    <definedName name="rngTable5" localSheetId="9">#REF!</definedName>
    <definedName name="rngTable5">#REF!</definedName>
    <definedName name="rngTable6" localSheetId="15">#REF!</definedName>
    <definedName name="rngTable6" localSheetId="16">#REF!</definedName>
    <definedName name="rngTable6" localSheetId="1">#REF!</definedName>
    <definedName name="rngTable6" localSheetId="4">#REF!</definedName>
    <definedName name="rngTable6" localSheetId="7">#REF!</definedName>
    <definedName name="rngTable6" localSheetId="9">#REF!</definedName>
    <definedName name="rngTable6">#REF!</definedName>
    <definedName name="rngTable7" localSheetId="15">#REF!</definedName>
    <definedName name="rngTable7" localSheetId="16">#REF!</definedName>
    <definedName name="rngTable7" localSheetId="1">#REF!</definedName>
    <definedName name="rngTable7" localSheetId="4">#REF!</definedName>
    <definedName name="rngTable7" localSheetId="7">#REF!</definedName>
    <definedName name="rngTable7" localSheetId="9">#REF!</definedName>
    <definedName name="rngTable7">#REF!</definedName>
    <definedName name="Table" localSheetId="0">'1.1'!#REF!,'1.1'!$C$12:$J$20,'1.1'!$C$23:$J$25,'1.1'!$C$29:$J$29,'1.1'!$C$33:$J$33,'1.1'!$C$35:$J$39,'1.1'!$C$42:$J$44,'1.1'!$C$47:$J$47,'1.1'!$C$48:$J$48,'1.1'!$C$52:$J$54</definedName>
    <definedName name="Table" localSheetId="14">'1.12'!$B$7:$E$29,'1.12'!$B$34:$E$34,'1.12'!#REF!,'1.12'!$B$44:$E$44</definedName>
    <definedName name="Table" localSheetId="15">'1.13'!$B$7:$E$29,'1.13'!$B$34:$E$34,'1.13'!#REF!,'1.13'!#REF!</definedName>
    <definedName name="Table" localSheetId="16">'1.14'!$B$7:$F$29,'1.14'!$B$30:$F$30,'1.14'!#REF!,'1.14'!#REF!</definedName>
    <definedName name="Table" localSheetId="1">'1.2 '!#REF!,'1.2 '!$C$12:$J$20,'1.2 '!$C$23:$J$25,'1.2 '!$C$29:$J$29,'1.2 '!$C$33:$J$33,'1.2 '!$C$35:$J$39,'1.2 '!$C$42:$J$44,'1.2 '!$C$47:$J$47,'1.2 '!$C$48:$J$48,'1.2 '!$C$52:$J$54</definedName>
    <definedName name="Table" localSheetId="2">'1.3'!$B$7:$J$31,'1.3'!$B$32:$J$37,'1.3'!$B$39:$J$60,'1.3'!$B$91:$J$91</definedName>
    <definedName name="Table" localSheetId="4">'1.4'!$B$7:$J$31,'1.4'!$B$32:$J$37,'1.4'!$B$39:$J$60,'1.4'!$B$93:$J$93</definedName>
    <definedName name="Table" localSheetId="5">'1.5'!$B$6:$J$29,'1.5'!$B$30:$J$30</definedName>
    <definedName name="Table" localSheetId="6">'1.6'!$B$7:$J$30,'1.6'!$B$31:$J$32,'1.6'!$B$36:$J$51,'1.6'!$B$95:$J$95</definedName>
    <definedName name="Table" localSheetId="7">'1.7'!$B$7:$J$30,'1.7'!$B$31:$J$32,'1.7'!$B$36:$J$52,'1.7'!$B$96:$J$96</definedName>
    <definedName name="Table" localSheetId="8">'1.8'!$B$7:$J$29,'1.8'!$B$30:$J$32,'1.8'!#REF!,'1.8'!$B$96:$J$96</definedName>
    <definedName name="Table" localSheetId="9">'1.9'!$B$7:$J$29,'1.9'!$B$30:$J$32,'1.9'!#REF!,'1.9'!$B$98:$J$98</definedName>
    <definedName name="Table" localSheetId="17">'2.5'!$B$7:$J$30,'2.5'!$B$33:$J$36,'2.5'!$B$38:$J$50</definedName>
    <definedName name="Table">#REF!</definedName>
  </definedNames>
  <calcPr calcId="125725"/>
</workbook>
</file>

<file path=xl/calcChain.xml><?xml version="1.0" encoding="utf-8"?>
<calcChain xmlns="http://schemas.openxmlformats.org/spreadsheetml/2006/main">
  <c r="J33" i="52"/>
  <c r="I33"/>
  <c r="J32"/>
  <c r="I32"/>
  <c r="J31"/>
  <c r="I31"/>
  <c r="J30"/>
  <c r="I30"/>
  <c r="H33"/>
  <c r="H32"/>
  <c r="H31"/>
  <c r="H30"/>
  <c r="J32" i="48"/>
  <c r="I32"/>
  <c r="H32"/>
  <c r="G32"/>
  <c r="F32"/>
  <c r="E32"/>
  <c r="D32"/>
  <c r="C32"/>
  <c r="H46" i="42"/>
  <c r="H45"/>
  <c r="H44"/>
  <c r="I26"/>
  <c r="I27"/>
  <c r="I28"/>
  <c r="H27"/>
  <c r="H26"/>
  <c r="H28"/>
  <c r="J28"/>
  <c r="J27"/>
  <c r="J26"/>
</calcChain>
</file>

<file path=xl/sharedStrings.xml><?xml version="1.0" encoding="utf-8"?>
<sst xmlns="http://schemas.openxmlformats.org/spreadsheetml/2006/main" count="1610" uniqueCount="374">
  <si>
    <t>£ million</t>
  </si>
  <si>
    <t>National Statistics</t>
  </si>
  <si>
    <t>2003-04</t>
  </si>
  <si>
    <t>2004-05</t>
  </si>
  <si>
    <t>2005-06</t>
  </si>
  <si>
    <t>2006-07</t>
  </si>
  <si>
    <t>2007-08</t>
  </si>
  <si>
    <t>2008-09</t>
  </si>
  <si>
    <t>2009-10</t>
  </si>
  <si>
    <t>2010-11</t>
  </si>
  <si>
    <t>2011-12</t>
  </si>
  <si>
    <t>outturn</t>
  </si>
  <si>
    <t>estimated
outturn</t>
  </si>
  <si>
    <t>plans</t>
  </si>
  <si>
    <t>Resource DEL</t>
  </si>
  <si>
    <t>Total resource DEL</t>
  </si>
  <si>
    <t>Resource departmental AME</t>
  </si>
  <si>
    <t>Total resource departmental AME</t>
  </si>
  <si>
    <t>Public corporations' own-financed capital expenditure</t>
  </si>
  <si>
    <t>Capital DEL</t>
  </si>
  <si>
    <t>Total capital DEL</t>
  </si>
  <si>
    <t>Capital departmental AME</t>
  </si>
  <si>
    <t>Total capital departmental AME</t>
  </si>
  <si>
    <t>of which:</t>
  </si>
  <si>
    <t>Children, Schools and Families</t>
  </si>
  <si>
    <t>Health</t>
  </si>
  <si>
    <t>Transport</t>
  </si>
  <si>
    <t>Innovation, Universities and Skills</t>
  </si>
  <si>
    <t>Communities and Local Government</t>
  </si>
  <si>
    <t>Local Government</t>
  </si>
  <si>
    <t>Home Office</t>
  </si>
  <si>
    <t>Justice</t>
  </si>
  <si>
    <t>Law Officers' Departments</t>
  </si>
  <si>
    <t>Defence</t>
  </si>
  <si>
    <t>Foreign and Commonwealth Office</t>
  </si>
  <si>
    <t>International Development</t>
  </si>
  <si>
    <t>Business, Enterprise and Regulatory Reform</t>
  </si>
  <si>
    <t>Culture, Media and Sport</t>
  </si>
  <si>
    <t>Work and Pensions</t>
  </si>
  <si>
    <t>Scotland</t>
  </si>
  <si>
    <t>Wales</t>
  </si>
  <si>
    <t>Northern Ireland Executive</t>
  </si>
  <si>
    <t>Northern Ireland Office</t>
  </si>
  <si>
    <t>Chancellor's Departments</t>
  </si>
  <si>
    <t>Cabinet Office</t>
  </si>
  <si>
    <t>Independent Bodies</t>
  </si>
  <si>
    <t>Not allocated to a departmental group</t>
  </si>
  <si>
    <t>Other</t>
  </si>
  <si>
    <t>Resource AME</t>
  </si>
  <si>
    <t>Capital AME</t>
  </si>
  <si>
    <t>Table 2.5 Central Government own expenditure on tangible and intangible fixed assets in budgets net of sales and depreciation, 2003-04 to 2011-12</t>
  </si>
  <si>
    <t>Net capital expenditure in budgets</t>
  </si>
  <si>
    <t>Environment Food and Rural Affairs</t>
  </si>
  <si>
    <t>Total Net capital expenditure in budgets</t>
  </si>
  <si>
    <t>and of which:</t>
  </si>
  <si>
    <t>Gross capital expenditure on fixed assets</t>
  </si>
  <si>
    <t>Less Net book value of sales</t>
  </si>
  <si>
    <t>Less/plus/Profit/loss on disposal</t>
  </si>
  <si>
    <t>Less Depreciation</t>
  </si>
  <si>
    <t>Less Impairements, of which</t>
  </si>
  <si>
    <t>Normal course of business</t>
  </si>
  <si>
    <t>Loss caused by catastrophe</t>
  </si>
  <si>
    <t>Abandonment of assets under construction</t>
  </si>
  <si>
    <t>Unforeseen obsolescence</t>
  </si>
  <si>
    <t>Over-specification</t>
  </si>
  <si>
    <t>Plus release from donated assets reserve</t>
  </si>
  <si>
    <t>Plus release from government grant reserve</t>
  </si>
  <si>
    <t>2012-13</t>
  </si>
  <si>
    <t>2013-14</t>
  </si>
  <si>
    <t>2014-15</t>
  </si>
  <si>
    <t xml:space="preserve"> </t>
  </si>
  <si>
    <t>Net expenditure transfers to the EU</t>
  </si>
  <si>
    <t>Green Investment Bank</t>
  </si>
  <si>
    <t>£ billion</t>
  </si>
  <si>
    <t>2007-08 outturn</t>
  </si>
  <si>
    <t>2008-09 outturn</t>
  </si>
  <si>
    <t>2009-10 outturn</t>
  </si>
  <si>
    <t>2010-11 outturn</t>
  </si>
  <si>
    <t>2011-12 outturn</t>
  </si>
  <si>
    <t>2012-13 plans</t>
  </si>
  <si>
    <t>2013-14 plans</t>
  </si>
  <si>
    <t>2014-15 plans</t>
  </si>
  <si>
    <t>Remove data in budgets which form part of public sector current expenditure but where a different source is used for National Accounts</t>
  </si>
  <si>
    <t>Capital consumption (excluding NHS)</t>
  </si>
  <si>
    <t>NHS capital consumption</t>
  </si>
  <si>
    <t>Interest</t>
  </si>
  <si>
    <t>Capital consumption</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</si>
  <si>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</si>
  <si>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</si>
  <si>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</si>
  <si>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</si>
  <si>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</si>
  <si>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</si>
  <si>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</si>
  <si>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</si>
  <si>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</si>
  <si>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</si>
  <si>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</si>
  <si>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Bad debts</t>
  </si>
  <si>
    <t>Provisions</t>
  </si>
  <si>
    <t>Unwinding of discount rate on pension scheme liabilities</t>
  </si>
  <si>
    <t>Release of provisions covering payments of pension benefits</t>
  </si>
  <si>
    <t>Fee income treated as capital in National Accounts</t>
  </si>
  <si>
    <t>Total resource budget data not in public sector current expenditure</t>
  </si>
  <si>
    <t>Table 1.10 Accounting adjustments, 2007-08 to 2014-15 (continued)</t>
  </si>
  <si>
    <t>Central government adjustments in National Accounts</t>
  </si>
  <si>
    <t>Expenditure on goods and services</t>
  </si>
  <si>
    <t>of which: VAT refunds</t>
  </si>
  <si>
    <t>of which: payment from EU for tax collection costs</t>
  </si>
  <si>
    <t>of which: capital consumption</t>
  </si>
  <si>
    <t>of which: other</t>
  </si>
  <si>
    <t>Net current grants abroad</t>
  </si>
  <si>
    <t>of which: attributed aid</t>
  </si>
  <si>
    <t>of which: DfID funding for capital projects scored in resource DEL</t>
  </si>
  <si>
    <t>of which: EU receipts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</si>
  <si>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</si>
  <si>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</si>
  <si>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</si>
  <si>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</si>
  <si>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</si>
  <si>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</si>
  <si>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</si>
  <si>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</si>
  <si>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</si>
  <si>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</si>
  <si>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</si>
  <si>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</si>
  <si>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</si>
  <si>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</si>
  <si>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</si>
  <si>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</si>
  <si>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</si>
  <si>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</si>
  <si>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</si>
  <si>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</si>
  <si>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</si>
  <si>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</si>
  <si>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</si>
  <si>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</si>
  <si>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</si>
  <si>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</si>
  <si>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</si>
  <si>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</si>
  <si>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</si>
  <si>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</si>
  <si>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</si>
  <si>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</si>
  <si>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</si>
  <si>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</si>
  <si>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</si>
  <si>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</si>
  <si>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</si>
  <si>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</si>
  <si>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Gross fixed capital formation</t>
  </si>
  <si>
    <t>of which: profit or loss - sale of other assets (from resource budgets)</t>
  </si>
  <si>
    <t>Capital grants to and from the private sector</t>
  </si>
  <si>
    <t>of which: Nigerian debt write-off</t>
  </si>
  <si>
    <t>of which: fee income (from resource budgets)</t>
  </si>
  <si>
    <t>Total central government capital adjustments</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</si>
  <si>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</si>
  <si>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</si>
  <si>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</si>
  <si>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</si>
  <si>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</si>
  <si>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</si>
  <si>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</si>
  <si>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Total other capital adjustments</t>
  </si>
  <si>
    <t>Total capital adjustments</t>
  </si>
  <si>
    <t>Table 1.11 Total Managed Expenditure by spending sector, 2007-08 to 2014-15</t>
  </si>
  <si>
    <t>Central government own expenditure</t>
  </si>
  <si>
    <t>Locally financed support in Northern Ireland</t>
  </si>
  <si>
    <t>Central government debt interest</t>
  </si>
  <si>
    <t>Accounting and other adjustments</t>
  </si>
  <si>
    <t>Total central government own expenditure</t>
  </si>
  <si>
    <t>Local government expenditure</t>
  </si>
  <si>
    <t>Locally financed support in Scotland</t>
  </si>
  <si>
    <t>Local authority self-financed expenditure</t>
  </si>
  <si>
    <r>
      <t>Accounting and other adjustments</t>
    </r>
    <r>
      <rPr>
        <vertAlign val="superscript"/>
        <sz val="8"/>
        <rFont val="Humnst777 Lt BT"/>
        <family val="2"/>
      </rPr>
      <t>(2)</t>
    </r>
  </si>
  <si>
    <t>Total local government expenditure</t>
  </si>
  <si>
    <t>Total Managed Expenditure</t>
  </si>
  <si>
    <t>Subsidy element of renewable obligation certificates</t>
  </si>
  <si>
    <t>Subsidy element of other environmental levies</t>
  </si>
  <si>
    <t>NNDR outturn adjustment</t>
  </si>
  <si>
    <t>Adjustment for different data used by OBR in PSCE forecast</t>
  </si>
  <si>
    <t>of which DEL</t>
  </si>
  <si>
    <t>of which AME</t>
  </si>
  <si>
    <t>Imputed tax element of renewable obligation certificates</t>
  </si>
  <si>
    <t>Imputed tax element of other environmental levies</t>
  </si>
  <si>
    <t>Tax credits</t>
  </si>
  <si>
    <t>of which: Single Use Military Equipment</t>
  </si>
  <si>
    <t>of which: switch between benefits and other current grants</t>
  </si>
  <si>
    <t>of which: public service pensions contributions uprate</t>
  </si>
  <si>
    <t>of which: switch between other current grants and benefits</t>
  </si>
  <si>
    <t>Adjustment for different data used by OBR in PSGI forecast</t>
  </si>
  <si>
    <t>Single Use Military Equipment</t>
  </si>
  <si>
    <t>of which: overhanging debt</t>
  </si>
  <si>
    <t>Housing Revenue Account reform receipts</t>
  </si>
  <si>
    <t>Other current grants</t>
  </si>
  <si>
    <t>Public corporations' expenditure</t>
  </si>
  <si>
    <t>Total public corporations' expenditure</t>
  </si>
  <si>
    <r>
      <t>Northern Ireland Executive transfers between DEL and AME</t>
    </r>
    <r>
      <rPr>
        <vertAlign val="superscript"/>
        <sz val="8"/>
        <color theme="1"/>
        <rFont val="Humnst777 Lt BT"/>
        <family val="2"/>
      </rPr>
      <t>(2)</t>
    </r>
  </si>
  <si>
    <r>
      <t>Timing adjustments</t>
    </r>
    <r>
      <rPr>
        <vertAlign val="superscript"/>
        <sz val="8"/>
        <color theme="1"/>
        <rFont val="Humnst777 Lt BT"/>
        <family val="2"/>
      </rPr>
      <t>(3)</t>
    </r>
  </si>
  <si>
    <t>(1) The accounting adjustments are described in Annex D</t>
  </si>
  <si>
    <t>(2) Offsets with Northern Ireland domestic rates (part of other AME and thus not in budgets) in local government adjustments in National Accounts below.</t>
  </si>
  <si>
    <t>(3) Reflects timing difference between the latest COINS and other source data and the data underlying the Public Sector Finances statistical bulletin. These mainly result from revisions policy and issues with late corrections to COINS data in the early years.</t>
  </si>
  <si>
    <r>
      <t>DEL</t>
    </r>
    <r>
      <rPr>
        <vertAlign val="superscript"/>
        <sz val="8"/>
        <rFont val="Humnst777 Lt BT"/>
        <family val="2"/>
      </rPr>
      <t>(1)</t>
    </r>
  </si>
  <si>
    <r>
      <t>Departmental AME</t>
    </r>
    <r>
      <rPr>
        <vertAlign val="superscript"/>
        <sz val="8"/>
        <rFont val="Humnst777 Lt BT"/>
        <family val="2"/>
      </rPr>
      <t>(1)(2)</t>
    </r>
  </si>
  <si>
    <r>
      <t>Central government support in DEL</t>
    </r>
    <r>
      <rPr>
        <vertAlign val="superscript"/>
        <sz val="8"/>
        <rFont val="Humnst777 Lt BT"/>
        <family val="2"/>
      </rPr>
      <t>(1)</t>
    </r>
  </si>
  <si>
    <r>
      <t>Central government support in departmental AME</t>
    </r>
    <r>
      <rPr>
        <vertAlign val="superscript"/>
        <sz val="8"/>
        <rFont val="Humnst777 Lt BT"/>
        <family val="2"/>
      </rPr>
      <t>(1)</t>
    </r>
  </si>
  <si>
    <r>
      <t>Departmental AME</t>
    </r>
    <r>
      <rPr>
        <vertAlign val="superscript"/>
        <sz val="8"/>
        <rFont val="Humnst777 Lt BT"/>
        <family val="2"/>
      </rPr>
      <t>(1)</t>
    </r>
  </si>
  <si>
    <t>(1) Full resource budgeting basis, i.e. Resource plus capital less depreciation. See Table 2.1</t>
  </si>
  <si>
    <t>(2) Transactions from 2008-09 onwards have been affected by financial sector interventions. See Box 2.A in Chapter 2.</t>
  </si>
  <si>
    <t>Table 1.1 Total Managed Expenditure, 2007-08 to 2014-15</t>
  </si>
  <si>
    <t>CURRENT EXPENDITURE</t>
  </si>
  <si>
    <r>
      <t>Resource DEL excluding depreciation</t>
    </r>
    <r>
      <rPr>
        <vertAlign val="superscript"/>
        <sz val="8"/>
        <rFont val="Humnst777 Lt BT"/>
        <family val="2"/>
      </rPr>
      <t>(1)</t>
    </r>
  </si>
  <si>
    <r>
      <t>Depreciation in resource DEL</t>
    </r>
    <r>
      <rPr>
        <vertAlign val="superscript"/>
        <sz val="8"/>
        <rFont val="Humnst777 Lt BT"/>
        <family val="2"/>
      </rPr>
      <t>(1)</t>
    </r>
  </si>
  <si>
    <t>Social security benefits</t>
  </si>
  <si>
    <r>
      <t xml:space="preserve">Tax credits </t>
    </r>
    <r>
      <rPr>
        <vertAlign val="superscript"/>
        <sz val="8"/>
        <rFont val="Humnst777 Lt BT"/>
        <family val="2"/>
      </rPr>
      <t>(2)</t>
    </r>
  </si>
  <si>
    <r>
      <t xml:space="preserve">Net public service pensions </t>
    </r>
    <r>
      <rPr>
        <vertAlign val="superscript"/>
        <sz val="8"/>
        <rFont val="Humnst777 Lt BT"/>
        <family val="2"/>
      </rPr>
      <t>(3)</t>
    </r>
  </si>
  <si>
    <t>National lottery</t>
  </si>
  <si>
    <t>BBC domestic services</t>
  </si>
  <si>
    <t>Student loans</t>
  </si>
  <si>
    <t>Non-cash items</t>
  </si>
  <si>
    <t>Financial sector interventions</t>
  </si>
  <si>
    <t>Other departmental expenditure</t>
  </si>
  <si>
    <t>Resource other AME</t>
  </si>
  <si>
    <t>Locally financed expenditure</t>
  </si>
  <si>
    <t>Central government gross debt interest</t>
  </si>
  <si>
    <r>
      <t xml:space="preserve">Accounting adjustments </t>
    </r>
    <r>
      <rPr>
        <vertAlign val="superscript"/>
        <sz val="8"/>
        <rFont val="Humnst777 Lt BT"/>
        <family val="2"/>
      </rPr>
      <t>(4)</t>
    </r>
  </si>
  <si>
    <t>Total resource other AME</t>
  </si>
  <si>
    <t>Total resource AME</t>
  </si>
  <si>
    <t>Public sector current expenditure</t>
  </si>
  <si>
    <t>CAPITAL EXPENDITURE</t>
  </si>
  <si>
    <t>Capital other AME</t>
  </si>
  <si>
    <t>Total capital other AME</t>
  </si>
  <si>
    <t>Total capital AME</t>
  </si>
  <si>
    <r>
      <t xml:space="preserve">Public sector gross investment </t>
    </r>
    <r>
      <rPr>
        <vertAlign val="superscript"/>
        <sz val="8"/>
        <rFont val="Humnst777 BlkCn BT"/>
        <family val="2"/>
      </rPr>
      <t>(5)</t>
    </r>
  </si>
  <si>
    <r>
      <t>less</t>
    </r>
    <r>
      <rPr>
        <sz val="8"/>
        <rFont val="Humnst777 Lt BT"/>
        <family val="2"/>
      </rPr>
      <t xml:space="preserve"> public sector depreciation </t>
    </r>
    <r>
      <rPr>
        <vertAlign val="superscript"/>
        <sz val="8"/>
        <rFont val="Humnst777 Lt BT"/>
        <family val="2"/>
      </rPr>
      <t>(5)</t>
    </r>
  </si>
  <si>
    <r>
      <t xml:space="preserve">Public sector net investment </t>
    </r>
    <r>
      <rPr>
        <vertAlign val="superscript"/>
        <sz val="8"/>
        <rFont val="Humnst777 BlkCn BT"/>
        <family val="2"/>
      </rPr>
      <t>(5)</t>
    </r>
  </si>
  <si>
    <r>
      <t xml:space="preserve">TOTAL MANAGED EXPENDITURE </t>
    </r>
    <r>
      <rPr>
        <vertAlign val="superscript"/>
        <sz val="8"/>
        <rFont val="Humnst777 BlkCn BT"/>
        <family val="2"/>
      </rPr>
      <t>(5)</t>
    </r>
  </si>
  <si>
    <r>
      <t xml:space="preserve">Total DEL </t>
    </r>
    <r>
      <rPr>
        <vertAlign val="superscript"/>
        <sz val="8"/>
        <rFont val="Humnst777 Lt BT"/>
        <family val="2"/>
      </rPr>
      <t>(6)</t>
    </r>
  </si>
  <si>
    <t>Departmental AME</t>
  </si>
  <si>
    <t>Other AME</t>
  </si>
  <si>
    <t>(1) As part of the Spending Review 2010 DEL was presented less depreciation. This is continued in this table to allow comparison</t>
  </si>
  <si>
    <t>(2)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 see Box 1.A.</t>
  </si>
  <si>
    <t>(3) The main pension schemes are reported under FRS17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 ost in 2010-11 in accordance with IAS19.</t>
  </si>
  <si>
    <t>(4) Transactions from 2008-09 onwards have been affected by financial sector interventions, see Box 2.A in Chapter 2.</t>
  </si>
  <si>
    <t>(6) Total DEL is given by resource DEL excluding depreciation plus capital DEL</t>
  </si>
  <si>
    <r>
      <t>Resource DEL excluding depreciation</t>
    </r>
    <r>
      <rPr>
        <vertAlign val="superscript"/>
        <sz val="8"/>
        <rFont val="Humnst777 Lt BT"/>
        <family val="2"/>
      </rPr>
      <t>(2)</t>
    </r>
  </si>
  <si>
    <r>
      <t>Depreciation in resource DEL</t>
    </r>
    <r>
      <rPr>
        <vertAlign val="superscript"/>
        <sz val="8"/>
        <rFont val="Humnst777 Lt BT"/>
        <family val="2"/>
      </rPr>
      <t>(2)</t>
    </r>
  </si>
  <si>
    <r>
      <t xml:space="preserve">Tax credits </t>
    </r>
    <r>
      <rPr>
        <vertAlign val="superscript"/>
        <sz val="8"/>
        <rFont val="Humnst777 Lt BT"/>
        <family val="2"/>
      </rPr>
      <t>(3)</t>
    </r>
  </si>
  <si>
    <r>
      <t xml:space="preserve">Net public service pensions </t>
    </r>
    <r>
      <rPr>
        <vertAlign val="superscript"/>
        <sz val="8"/>
        <rFont val="Humnst777 Lt BT"/>
        <family val="2"/>
      </rPr>
      <t>(4)</t>
    </r>
  </si>
  <si>
    <r>
      <t xml:space="preserve">Accounting adjustments </t>
    </r>
    <r>
      <rPr>
        <vertAlign val="superscript"/>
        <sz val="8"/>
        <rFont val="Humnst777 Lt BT"/>
        <family val="2"/>
      </rPr>
      <t>(5)</t>
    </r>
  </si>
  <si>
    <r>
      <t xml:space="preserve">Public sector gross investment </t>
    </r>
    <r>
      <rPr>
        <vertAlign val="superscript"/>
        <sz val="8"/>
        <rFont val="Humnst777 BlkCn BT"/>
        <family val="2"/>
      </rPr>
      <t>(6)</t>
    </r>
  </si>
  <si>
    <r>
      <t>less</t>
    </r>
    <r>
      <rPr>
        <sz val="8"/>
        <rFont val="Humnst777 Lt BT"/>
        <family val="2"/>
      </rPr>
      <t xml:space="preserve"> public sector depreciation </t>
    </r>
    <r>
      <rPr>
        <vertAlign val="superscript"/>
        <sz val="8"/>
        <rFont val="Humnst777 Lt BT"/>
        <family val="2"/>
      </rPr>
      <t>(6)</t>
    </r>
  </si>
  <si>
    <r>
      <t xml:space="preserve">Public sector net investment </t>
    </r>
    <r>
      <rPr>
        <vertAlign val="superscript"/>
        <sz val="8"/>
        <rFont val="Humnst777 BlkCn BT"/>
        <family val="2"/>
      </rPr>
      <t>(6)</t>
    </r>
  </si>
  <si>
    <r>
      <t xml:space="preserve">TOTAL MANAGED EXPENDITURE </t>
    </r>
    <r>
      <rPr>
        <vertAlign val="superscript"/>
        <sz val="8"/>
        <rFont val="Humnst777 BlkCn BT"/>
        <family val="2"/>
      </rPr>
      <t>(6)</t>
    </r>
  </si>
  <si>
    <r>
      <t xml:space="preserve">Total DEL </t>
    </r>
    <r>
      <rPr>
        <vertAlign val="superscript"/>
        <sz val="8"/>
        <rFont val="Humnst777 Lt BT"/>
        <family val="2"/>
      </rPr>
      <t>(7)</t>
    </r>
  </si>
  <si>
    <t>(1) Real terms figures are the cash figures adjusted to 2011-12 price levels using GDP deflators. The deflators are calculated from data released by the Office for National Statistics on 28 June 2012. The forecasts are consistent with the Financial Statement and Budget Report 2012.</t>
  </si>
  <si>
    <t>(2) As part of the Spending Review 2010 DEL was presented less depreciation. This is continued in this table to allow comparison</t>
  </si>
  <si>
    <t>(3)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 see Box 1.A.</t>
  </si>
  <si>
    <t>(4) The main pension schemes are reported under FRS17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 ost in 2010-11 in accordance with IAS19.</t>
  </si>
  <si>
    <t>(5) Transactions from 2008-09 onwards have been affected by financial sector interventions, see Box 2.A in Chapter 2.</t>
  </si>
  <si>
    <t>(7) Total DEL is given by resource DEL excluding depreciation plus capital DEL</t>
  </si>
  <si>
    <t>Table 1.3 Resource budgets, 2007-08 to 2014-15</t>
  </si>
  <si>
    <t>Resource DEL by departmental group</t>
  </si>
  <si>
    <t xml:space="preserve">Education </t>
  </si>
  <si>
    <r>
      <t xml:space="preserve">NHS (Health) </t>
    </r>
    <r>
      <rPr>
        <vertAlign val="superscript"/>
        <sz val="8"/>
        <rFont val="Humnst777 Lt BT"/>
        <family val="2"/>
      </rPr>
      <t>(1)</t>
    </r>
  </si>
  <si>
    <r>
      <t xml:space="preserve">Personal Social Services (Health) </t>
    </r>
    <r>
      <rPr>
        <vertAlign val="superscript"/>
        <sz val="8"/>
        <rFont val="Humnst777 Lt BT"/>
        <family val="2"/>
      </rPr>
      <t>(2)</t>
    </r>
  </si>
  <si>
    <t>CLG Communities</t>
  </si>
  <si>
    <t>CLG Local Government</t>
  </si>
  <si>
    <t>Business, Innovation and Skills</t>
  </si>
  <si>
    <t>Energy and Climate Change</t>
  </si>
  <si>
    <t>Environment, Food and Rural Affairs</t>
  </si>
  <si>
    <t xml:space="preserve">Northern Ireland </t>
  </si>
  <si>
    <t>Reserve</t>
  </si>
  <si>
    <t>Special Reserve</t>
  </si>
  <si>
    <r>
      <t>Adjustment for Budget Exchange</t>
    </r>
    <r>
      <rPr>
        <vertAlign val="superscript"/>
        <sz val="8"/>
        <rFont val="Humnst777 Lt BT"/>
        <family val="2"/>
      </rPr>
      <t xml:space="preserve"> (3)</t>
    </r>
  </si>
  <si>
    <t>Resource departmental AME by departmental group</t>
  </si>
  <si>
    <r>
      <t>Education</t>
    </r>
    <r>
      <rPr>
        <vertAlign val="superscript"/>
        <sz val="8"/>
        <rFont val="Humnst777 Lt BT"/>
        <family val="2"/>
      </rPr>
      <t xml:space="preserve"> (4)</t>
    </r>
  </si>
  <si>
    <r>
      <t>NHS (Health)</t>
    </r>
    <r>
      <rPr>
        <vertAlign val="superscript"/>
        <sz val="8"/>
        <rFont val="Humnst777 Lt BT"/>
        <family val="2"/>
      </rPr>
      <t xml:space="preserve"> (4)</t>
    </r>
  </si>
  <si>
    <r>
      <t xml:space="preserve">Defence </t>
    </r>
    <r>
      <rPr>
        <vertAlign val="superscript"/>
        <sz val="8"/>
        <rFont val="Humnst777 Lt BT"/>
        <family val="2"/>
      </rPr>
      <t>(4)</t>
    </r>
  </si>
  <si>
    <r>
      <t xml:space="preserve">Cabinet Office </t>
    </r>
    <r>
      <rPr>
        <vertAlign val="superscript"/>
        <sz val="8"/>
        <rFont val="Humnst777 Lt BT"/>
        <family val="2"/>
      </rPr>
      <t>(4)</t>
    </r>
  </si>
  <si>
    <t>Total resource budget</t>
  </si>
  <si>
    <t>(1) NHS (Health) includes Food Standards Agency, see Annex B.</t>
  </si>
  <si>
    <t>(2) Personal Social Services (Health) are grants previously paid by the Department of Health that are now included in CLG Local Government's budget, see paragraph 1.7.</t>
  </si>
  <si>
    <t>(3) Departmental budgets in 2012-13 include £0.6 billion RDEL carried forward from 2011-12 through the system of Budget Exchange, which was voted at Main Estimates. These increases will be offset at Supplementary Estimates and so are excluded from spending totals.</t>
  </si>
  <si>
    <t>Resource DEL less depreciation by departmental group</t>
  </si>
  <si>
    <r>
      <t>Personal Social Services (Health)</t>
    </r>
    <r>
      <rPr>
        <vertAlign val="superscript"/>
        <sz val="8"/>
        <rFont val="Humnst777 Lt BT"/>
        <family val="2"/>
      </rPr>
      <t xml:space="preserve"> (3)</t>
    </r>
  </si>
  <si>
    <r>
      <t>Adjustment for Budget Exchange</t>
    </r>
    <r>
      <rPr>
        <vertAlign val="superscript"/>
        <sz val="8"/>
        <rFont val="Humnst777 Lt BT"/>
        <family val="2"/>
      </rPr>
      <t xml:space="preserve"> (4)</t>
    </r>
  </si>
  <si>
    <t>Total resource DEL less depreciation</t>
  </si>
  <si>
    <t>(1) As part of the Spending Review 2010 DEL was presented less depreciation. This is continued in this table to allow comparison.</t>
  </si>
  <si>
    <t>(2) NHS (Health) includes Food Standards Agency, see Annex B.</t>
  </si>
  <si>
    <t>(3) Personal Social Services (Health) are grants previously paid by the Department of Health that are now included in CLG Local Government's budget, see paragraph 1.7.</t>
  </si>
  <si>
    <t>(4) Departmental budgets in 2012-13 include £0.6 billion RDEL excluding depreciation carried forward from 2011-12 through the system of Budget Exchange, which was voted at Main Estimates. These increases will be offset at Supplementary Estimates and so are excluded from spending totals.</t>
  </si>
  <si>
    <r>
      <t xml:space="preserve">NHS (Health) </t>
    </r>
    <r>
      <rPr>
        <vertAlign val="superscript"/>
        <sz val="8"/>
        <rFont val="Humnst777 Lt BT"/>
        <family val="2"/>
      </rPr>
      <t>(2)</t>
    </r>
  </si>
  <si>
    <r>
      <t>Education</t>
    </r>
    <r>
      <rPr>
        <vertAlign val="superscript"/>
        <sz val="8"/>
        <rFont val="Humnst777 Lt BT"/>
        <family val="2"/>
      </rPr>
      <t xml:space="preserve"> (5)</t>
    </r>
  </si>
  <si>
    <r>
      <t>NHS (Health)</t>
    </r>
    <r>
      <rPr>
        <vertAlign val="superscript"/>
        <sz val="8"/>
        <rFont val="Humnst777 Lt BT"/>
        <family val="2"/>
      </rPr>
      <t xml:space="preserve"> (5)</t>
    </r>
  </si>
  <si>
    <r>
      <t xml:space="preserve">Defence </t>
    </r>
    <r>
      <rPr>
        <vertAlign val="superscript"/>
        <sz val="8"/>
        <rFont val="Humnst777 Lt BT"/>
        <family val="2"/>
      </rPr>
      <t>(5)</t>
    </r>
  </si>
  <si>
    <r>
      <t xml:space="preserve">Cabinet Office </t>
    </r>
    <r>
      <rPr>
        <vertAlign val="superscript"/>
        <sz val="8"/>
        <rFont val="Humnst777 Lt BT"/>
        <family val="2"/>
      </rPr>
      <t>(5)</t>
    </r>
  </si>
  <si>
    <t>(1) Real terms figures are the cash figures adjusted to 2011-12 price levels using GDP deflators. The deflators are calculated from data released by the                                                     Office for National Statistics on 28 June 2012. The forecasts are consistent with the Financial Statement and Budget Report 2012.</t>
  </si>
  <si>
    <t>(2) NHS (Health) includes Food standards Agency, see Annex B.</t>
  </si>
  <si>
    <t>(4) Departmental budgets in 2012-13 include £0.6 billion RDEL carried forward from 2011-12 through the system of Budget Exchange, which was voted at Main Estimates. These increases will be offset at Supplementary Estimates and so are excluded from spending totals.</t>
  </si>
  <si>
    <t>(5) The main pension schemes are reported under FRS17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 ost in 2010-11 in accordance with IAS19.</t>
  </si>
  <si>
    <r>
      <t>2011-12</t>
    </r>
    <r>
      <rPr>
        <vertAlign val="superscript"/>
        <sz val="8"/>
        <rFont val="Humnst777 BlkCn BT"/>
        <family val="2"/>
      </rPr>
      <t xml:space="preserve"> </t>
    </r>
  </si>
  <si>
    <t>Education</t>
  </si>
  <si>
    <t xml:space="preserve">NHS (Health) </t>
  </si>
  <si>
    <r>
      <t xml:space="preserve">Defence </t>
    </r>
    <r>
      <rPr>
        <vertAlign val="superscript"/>
        <sz val="8"/>
        <rFont val="Humnst777 Lt BT"/>
        <family val="2"/>
      </rPr>
      <t>(2)</t>
    </r>
  </si>
  <si>
    <r>
      <t xml:space="preserve">Work and Pensions </t>
    </r>
    <r>
      <rPr>
        <vertAlign val="superscript"/>
        <sz val="8"/>
        <rFont val="Humnst777 Lt BT"/>
        <family val="2"/>
      </rPr>
      <t>(3)</t>
    </r>
  </si>
  <si>
    <t>Northern Ireland</t>
  </si>
  <si>
    <r>
      <t xml:space="preserve">Chancellor's Departments </t>
    </r>
    <r>
      <rPr>
        <vertAlign val="superscript"/>
        <sz val="8"/>
        <rFont val="Humnst777 Lt BT"/>
        <family val="2"/>
      </rPr>
      <t>(3)</t>
    </r>
  </si>
  <si>
    <r>
      <t xml:space="preserve">of which: Security and Intelligence Agencies </t>
    </r>
    <r>
      <rPr>
        <i/>
        <vertAlign val="superscript"/>
        <sz val="8"/>
        <rFont val="Humnst777 Lt BT"/>
        <family val="2"/>
      </rPr>
      <t>(2)</t>
    </r>
  </si>
  <si>
    <t>Total administration budgets</t>
  </si>
  <si>
    <t>of which: administration costs paybill</t>
  </si>
  <si>
    <t>(1) Administration budgets now include Non-Departmental Public Bodies, see paragraph 1.20.</t>
  </si>
  <si>
    <t>(2) The historical data for Defence and Security and Intelligence Agencies are estimates. The former joined the administration budgets regime in the 2007 Comprehensive Spending Review, the latter have estimated the historical impact of reclassifications at the 2007 CSR.</t>
  </si>
  <si>
    <t>(3) As part of SR2010, the elements of HM Revenue and Customs and Work and Pensions directly involved in service delivery have been reclassified as programme rather than administration spending from 2011-12, to better reflect central government administration costs.</t>
  </si>
  <si>
    <t>(4) Departmental budgets in 2012-13 include £0.2 billion administration carried forward from 2011-12 through the system of Budget Exchange, which was voted at Main Estimates. These increases will be offset at Supplementary Estimates and so are excluded from spending totals.</t>
  </si>
  <si>
    <t>Table 1.6 Capital budgets, 2007-08 to 2014-15</t>
  </si>
  <si>
    <t>Capital DEL by departmental group</t>
  </si>
  <si>
    <r>
      <t>Adjustment for Budget Exchange</t>
    </r>
    <r>
      <rPr>
        <vertAlign val="superscript"/>
        <sz val="8"/>
        <rFont val="Humnst777 Lt BT"/>
        <family val="2"/>
      </rPr>
      <t xml:space="preserve"> (1)</t>
    </r>
  </si>
  <si>
    <t>Capital departmental AME by departmental group</t>
  </si>
  <si>
    <r>
      <t xml:space="preserve">Chancellor's Departments </t>
    </r>
    <r>
      <rPr>
        <vertAlign val="superscript"/>
        <sz val="8"/>
        <rFont val="Humnst777 Lt BT"/>
        <family val="2"/>
      </rPr>
      <t>(2)</t>
    </r>
  </si>
  <si>
    <t>Total capital budget</t>
  </si>
  <si>
    <t>(1) Departmental budgets in 2012-13 include £0.2 billion capital DEL carried forward from 2011-12 through the system of Budget Exchange, which was voted at Main Estimates. These increases will be offset at Supplementary Estimates and so are excluded from spending totals.</t>
  </si>
  <si>
    <t>(2) Transactions from 2008-09 onwards have been affected by financial sector interventions, see Box 2.A in Chapter 2.</t>
  </si>
  <si>
    <r>
      <t>Adjustment for Budget Exchange</t>
    </r>
    <r>
      <rPr>
        <vertAlign val="superscript"/>
        <sz val="8"/>
        <rFont val="Humnst777 Lt BT"/>
        <family val="2"/>
      </rPr>
      <t xml:space="preserve"> (2)</t>
    </r>
  </si>
  <si>
    <t>(2) Departmental budgets in 2012-13 include £0.2 billion capital DEL carried forward from 2011-12 through the system of Budget Exchange, which was voted at Main Estimates. These increases will be offset at Supplementary Estimates and so are excluded from spending totals.</t>
  </si>
  <si>
    <t>(3) Transactions from 2008-09 onwards have been affected by financial sector interventions, see Box 2.A in Chapter 2.</t>
  </si>
  <si>
    <r>
      <t>Total DEL by departmental group</t>
    </r>
    <r>
      <rPr>
        <vertAlign val="superscript"/>
        <sz val="8"/>
        <color indexed="30"/>
        <rFont val="Humnst777 BlkCn BT"/>
        <family val="2"/>
      </rPr>
      <t>(1)</t>
    </r>
  </si>
  <si>
    <t>Total DEL</t>
  </si>
  <si>
    <t>(1) Total DEL is given by Resource DEL excluding depreciation (Table 1.3a) plus Capital DEL (Table 1.6).</t>
  </si>
  <si>
    <t>(4) Departmental budgets in 2012-13 include £0.6 billion RDEL excluding depreciation and £0.2 billion capital DEL carried forward from 2011-12 through the system of Budget Exchange, which was voted at Main Estimates. These increases will be offset at Supplementary Estimates and so are excluded from spending totals.</t>
  </si>
  <si>
    <r>
      <t xml:space="preserve">NHS (Health) </t>
    </r>
    <r>
      <rPr>
        <vertAlign val="superscript"/>
        <sz val="8"/>
        <rFont val="Humnst777 Lt BT"/>
        <family val="2"/>
      </rPr>
      <t>(3)</t>
    </r>
  </si>
  <si>
    <r>
      <t>Personal Social Services (Health)</t>
    </r>
    <r>
      <rPr>
        <vertAlign val="superscript"/>
        <sz val="8"/>
        <rFont val="Humnst777 Lt BT"/>
        <family val="2"/>
      </rPr>
      <t xml:space="preserve"> (4)</t>
    </r>
  </si>
  <si>
    <r>
      <t>Adjustment for Budget Exchange</t>
    </r>
    <r>
      <rPr>
        <vertAlign val="superscript"/>
        <sz val="8"/>
        <rFont val="Humnst777 Lt BT"/>
        <family val="2"/>
      </rPr>
      <t xml:space="preserve"> (5)</t>
    </r>
  </si>
  <si>
    <t>(2) Real terms figures are the cash figures adjusted to 2011-12 price levels using GDP deflators. The deflators are calculated from data released by the                                                     Office for National Statistics on 28 June 2012. The forecasts are consistent with the Financial Statement and Budget Report 2012.</t>
  </si>
  <si>
    <t>(3) NHS (Health) includes Food standards Agency, see Annex B.</t>
  </si>
  <si>
    <t>(4) Personal Social Services (Health) are grants previously paid by the Department of Health that are now included in CLG Local Government's budget, see paragraph 1.7.</t>
  </si>
  <si>
    <t>(5) Departmental budgets in 2012-13 include £0.6 billion RDEL excluding depreciation and £0.2 billion capital DEL carried forward from 2011-12 through the system of Budget Exchange, which was voted at Main Estimates. These increases will be offset at Supplementary Estimates and so are excluded from spending totals.</t>
  </si>
  <si>
    <r>
      <t xml:space="preserve">Resource DEL excluding depreciation </t>
    </r>
    <r>
      <rPr>
        <vertAlign val="superscript"/>
        <sz val="8"/>
        <color indexed="30"/>
        <rFont val="Humnst777 BlkCn BT"/>
        <family val="2"/>
      </rPr>
      <t>(2)</t>
    </r>
  </si>
  <si>
    <t>NHS (Health)</t>
  </si>
  <si>
    <t>Personal Social Services (Health)</t>
  </si>
  <si>
    <t xml:space="preserve">CLG Local Government </t>
  </si>
  <si>
    <t>Small and Independent Bodies</t>
  </si>
  <si>
    <t>Special reserve</t>
  </si>
  <si>
    <r>
      <t xml:space="preserve">Total resource DEL excluding depreciation </t>
    </r>
    <r>
      <rPr>
        <vertAlign val="superscript"/>
        <sz val="8"/>
        <rFont val="Humnst777 BlkCn BT"/>
        <family val="2"/>
      </rPr>
      <t>(2)</t>
    </r>
  </si>
  <si>
    <r>
      <t xml:space="preserve">Total DEL </t>
    </r>
    <r>
      <rPr>
        <vertAlign val="superscript"/>
        <sz val="8"/>
        <rFont val="Humnst777 BlkCn BT"/>
        <family val="2"/>
      </rPr>
      <t>(3)(4)</t>
    </r>
  </si>
  <si>
    <t>(1) The departmental breakdown in this table is consistent with the Budget 2012 presentation not the PESA departmental groups in Annex B.</t>
  </si>
  <si>
    <t>(3) Departmental budgets in 2012-13 include £0.6 billion RDEL excluding depreciation and £0.2 billion capital DEL carried forward from 2011-12 through the system of Budget Exchange, which was voted at Main Estimates. These increases will be offset at Supplementary Estimates and so are excluded from spending totals.</t>
  </si>
  <si>
    <t>(4) Total DEL is given by resource DEL excluding depreciation plus capital DEL.</t>
  </si>
  <si>
    <r>
      <t xml:space="preserve">Table 1.13 Spending Review 2010 presentation </t>
    </r>
    <r>
      <rPr>
        <vertAlign val="superscript"/>
        <sz val="11"/>
        <color indexed="30"/>
        <rFont val="Humnst777 BlkCn BT"/>
        <family val="2"/>
      </rPr>
      <t>(1)</t>
    </r>
    <r>
      <rPr>
        <sz val="11"/>
        <color indexed="30"/>
        <rFont val="Humnst777 BlkCn BT"/>
        <family val="2"/>
      </rPr>
      <t xml:space="preserve"> of Total DEL </t>
    </r>
    <r>
      <rPr>
        <vertAlign val="superscript"/>
        <sz val="11"/>
        <color indexed="30"/>
        <rFont val="Humnst777 BlkCn BT"/>
        <family val="2"/>
      </rPr>
      <t>(2)</t>
    </r>
    <r>
      <rPr>
        <sz val="11"/>
        <color indexed="30"/>
        <rFont val="Humnst777 BlkCn BT"/>
        <family val="2"/>
      </rPr>
      <t>, 2007-08 to 2014-15</t>
    </r>
  </si>
  <si>
    <t xml:space="preserve">Total DEL </t>
  </si>
  <si>
    <r>
      <t xml:space="preserve">Total DEL </t>
    </r>
    <r>
      <rPr>
        <vertAlign val="superscript"/>
        <sz val="8"/>
        <rFont val="Humnst777 BlkCn BT"/>
        <family val="2"/>
      </rPr>
      <t>(2)</t>
    </r>
  </si>
  <si>
    <t>(2) Total DEL is given by resource DEL excluding depreciation plus capital DEL.</t>
  </si>
  <si>
    <t xml:space="preserve">  </t>
  </si>
  <si>
    <t>(5) This excludes the temporary effects of banks being classified to the public sector. See Box 2.A in Chapter 2.</t>
  </si>
  <si>
    <t>-</t>
  </si>
  <si>
    <t>(6) This excludes the temporary effects of banks being classified to the public sector. See Box 2.A in Chapter 2.</t>
  </si>
  <si>
    <r>
      <t>NHS (Health)</t>
    </r>
    <r>
      <rPr>
        <vertAlign val="superscript"/>
        <sz val="8"/>
        <rFont val="Humnst777 Lt BT"/>
        <family val="2"/>
      </rPr>
      <t xml:space="preserve"> (2)</t>
    </r>
  </si>
  <si>
    <t>(5) TME excludes the temporary effects of banks being classified to the public sector. See Box 2.A for details.</t>
  </si>
  <si>
    <t>(2) As part of the Spending Review 2010 DEL was presented less depreciation. This is continued in this table to allow comparison.</t>
  </si>
  <si>
    <t>(3) Real terms figures are the cash figures adjusted to 2011-12 price levels using GDP deflators. The deflators are calculated from data released by the  Office for National Statistics on 28 June 2012.  See Annex F.</t>
  </si>
  <si>
    <r>
      <t>Table 1.2 Total Managed Expenditure in real terms</t>
    </r>
    <r>
      <rPr>
        <vertAlign val="superscript"/>
        <sz val="12"/>
        <color indexed="30"/>
        <rFont val="Humnst777 BlkCn BT"/>
        <family val="2"/>
      </rPr>
      <t xml:space="preserve"> (1)</t>
    </r>
    <r>
      <rPr>
        <sz val="12"/>
        <color indexed="30"/>
        <rFont val="Humnst777 BlkCn BT"/>
        <family val="2"/>
      </rPr>
      <t>, 2007-08 to 2014-15</t>
    </r>
  </si>
  <si>
    <r>
      <t>Table 1.3a Resource DEL less depreciation</t>
    </r>
    <r>
      <rPr>
        <vertAlign val="superscript"/>
        <sz val="12"/>
        <color indexed="30"/>
        <rFont val="Humnst777 BlkCn BT"/>
        <family val="2"/>
      </rPr>
      <t>(1)</t>
    </r>
    <r>
      <rPr>
        <sz val="12"/>
        <color indexed="30"/>
        <rFont val="Humnst777 BlkCn BT"/>
        <family val="2"/>
      </rPr>
      <t>, 2007-08 to 2014-15</t>
    </r>
  </si>
  <si>
    <r>
      <t>Table 1.4 Resource budgets in real terms</t>
    </r>
    <r>
      <rPr>
        <vertAlign val="superscript"/>
        <sz val="12"/>
        <color indexed="30"/>
        <rFont val="Humnst777 BlkCn BT"/>
        <family val="2"/>
      </rPr>
      <t xml:space="preserve"> (1)</t>
    </r>
    <r>
      <rPr>
        <sz val="12"/>
        <color indexed="30"/>
        <rFont val="Humnst777 BlkCn BT"/>
        <family val="2"/>
      </rPr>
      <t>, 2007-08 to 2014-15</t>
    </r>
  </si>
  <si>
    <r>
      <t>Table 1.5 Administration budgets</t>
    </r>
    <r>
      <rPr>
        <vertAlign val="superscript"/>
        <sz val="12"/>
        <color indexed="30"/>
        <rFont val="Humnst777 BlkCn BT"/>
        <family val="2"/>
      </rPr>
      <t>(1)</t>
    </r>
    <r>
      <rPr>
        <sz val="12"/>
        <color indexed="30"/>
        <rFont val="Humnst777 BlkCn BT"/>
        <family val="2"/>
      </rPr>
      <t>, 2007-08 to 2014-15</t>
    </r>
  </si>
  <si>
    <r>
      <t xml:space="preserve">Administration budgets as a percentage of Total Managed Expenditure </t>
    </r>
    <r>
      <rPr>
        <b/>
        <vertAlign val="superscript"/>
        <sz val="8"/>
        <rFont val="Humnst777 Lt BT"/>
        <family val="2"/>
      </rPr>
      <t>(5)</t>
    </r>
  </si>
  <si>
    <r>
      <t xml:space="preserve">Table 1.7 Capital budgets in real terms </t>
    </r>
    <r>
      <rPr>
        <vertAlign val="superscript"/>
        <sz val="12"/>
        <color indexed="30"/>
        <rFont val="Humnst777 BlkCn BT"/>
        <family val="2"/>
      </rPr>
      <t>(1)</t>
    </r>
    <r>
      <rPr>
        <sz val="12"/>
        <color indexed="30"/>
        <rFont val="Humnst777 BlkCn BT"/>
        <family val="2"/>
      </rPr>
      <t xml:space="preserve"> , 2007-08 to 2014-15</t>
    </r>
  </si>
  <si>
    <r>
      <t xml:space="preserve">Table 1.8 Total Departmental Expenditure Limits </t>
    </r>
    <r>
      <rPr>
        <vertAlign val="superscript"/>
        <sz val="12"/>
        <color indexed="30"/>
        <rFont val="Humnst777 BlkCn BT"/>
        <family val="2"/>
      </rPr>
      <t>(1)</t>
    </r>
    <r>
      <rPr>
        <sz val="12"/>
        <color indexed="30"/>
        <rFont val="Humnst777 BlkCn BT"/>
        <family val="2"/>
      </rPr>
      <t>, 2007-08 to 2014-15</t>
    </r>
  </si>
  <si>
    <r>
      <t>Table 1.10 Accounting adjustments</t>
    </r>
    <r>
      <rPr>
        <vertAlign val="superscript"/>
        <sz val="12"/>
        <color rgb="FF0070C0"/>
        <rFont val="Humnst777 BlkCn BT"/>
        <family val="2"/>
      </rPr>
      <t>(1)</t>
    </r>
    <r>
      <rPr>
        <sz val="12"/>
        <color rgb="FF0070C0"/>
        <rFont val="Humnst777 BlkCn BT"/>
        <family val="2"/>
      </rPr>
      <t>, 2007-08 to 2014-15</t>
    </r>
  </si>
  <si>
    <r>
      <t xml:space="preserve">Table 1.9 Total Departmental Expenditure Limits </t>
    </r>
    <r>
      <rPr>
        <vertAlign val="superscript"/>
        <sz val="12"/>
        <color indexed="30"/>
        <rFont val="Humnst777 BlkCn BT"/>
        <family val="2"/>
      </rPr>
      <t xml:space="preserve">(1) </t>
    </r>
    <r>
      <rPr>
        <sz val="12"/>
        <color indexed="30"/>
        <rFont val="Humnst777 BlkCn BT"/>
        <family val="2"/>
      </rPr>
      <t>in real terms</t>
    </r>
    <r>
      <rPr>
        <vertAlign val="superscript"/>
        <sz val="12"/>
        <color indexed="30"/>
        <rFont val="Humnst777 BlkCn BT"/>
        <family val="2"/>
      </rPr>
      <t xml:space="preserve"> (2) </t>
    </r>
    <r>
      <rPr>
        <sz val="12"/>
        <color indexed="30"/>
        <rFont val="Humnst777 BlkCn BT"/>
        <family val="2"/>
      </rPr>
      <t>, 2007-08 to 2014-15</t>
    </r>
  </si>
  <si>
    <r>
      <t xml:space="preserve">Table 1.12 Spending Review 2010 presentation </t>
    </r>
    <r>
      <rPr>
        <vertAlign val="superscript"/>
        <sz val="12"/>
        <color indexed="30"/>
        <rFont val="Humnst777 BlkCn BT"/>
        <family val="2"/>
      </rPr>
      <t>(1)</t>
    </r>
    <r>
      <rPr>
        <sz val="12"/>
        <color indexed="30"/>
        <rFont val="Humnst777 BlkCn BT"/>
        <family val="2"/>
      </rPr>
      <t xml:space="preserve"> of Departmental Expenditure Limits, 2007-08 to 2014-15</t>
    </r>
  </si>
  <si>
    <r>
      <t xml:space="preserve">Table 1.14 Spending Review 2010 presentation </t>
    </r>
    <r>
      <rPr>
        <vertAlign val="superscript"/>
        <sz val="12"/>
        <color indexed="30"/>
        <rFont val="Humnst777 BlkCn BT"/>
        <family val="2"/>
      </rPr>
      <t>(1)</t>
    </r>
    <r>
      <rPr>
        <sz val="12"/>
        <color indexed="30"/>
        <rFont val="Humnst777 BlkCn BT"/>
        <family val="2"/>
      </rPr>
      <t xml:space="preserve"> of Total DEL </t>
    </r>
    <r>
      <rPr>
        <vertAlign val="superscript"/>
        <sz val="12"/>
        <color indexed="30"/>
        <rFont val="Humnst777 BlkCn BT"/>
        <family val="2"/>
      </rPr>
      <t>(2)</t>
    </r>
    <r>
      <rPr>
        <sz val="12"/>
        <color indexed="30"/>
        <rFont val="Humnst777 BlkCn BT"/>
        <family val="2"/>
      </rPr>
      <t xml:space="preserve"> in real terms </t>
    </r>
    <r>
      <rPr>
        <vertAlign val="superscript"/>
        <sz val="12"/>
        <color indexed="30"/>
        <rFont val="Humnst777 BlkCn BT"/>
        <family val="2"/>
      </rPr>
      <t>(3)</t>
    </r>
    <r>
      <rPr>
        <sz val="12"/>
        <color indexed="30"/>
        <rFont val="Humnst777 BlkCn BT"/>
        <family val="2"/>
      </rPr>
      <t>, 2007-08 to 2014-15</t>
    </r>
  </si>
</sst>
</file>

<file path=xl/styles.xml><?xml version="1.0" encoding="utf-8"?>
<styleSheet xmlns="http://schemas.openxmlformats.org/spreadsheetml/2006/main">
  <numFmts count="12">
    <numFmt numFmtId="43" formatCode="_-* #,##0.00_-;\-* #,##0.00_-;_-* &quot;-&quot;??_-;_-@_-"/>
    <numFmt numFmtId="164" formatCode="#,##0.0,,;\-#,##0.0,,;\-"/>
    <numFmt numFmtId="165" formatCode="#,##0,;\-#,##0,;\-"/>
    <numFmt numFmtId="166" formatCode="0.0%;\-0.0%;\-"/>
    <numFmt numFmtId="167" formatCode="#,##0.0,,;\-#,##0.0,,"/>
    <numFmt numFmtId="168" formatCode="#,##0,;\-#,##0,"/>
    <numFmt numFmtId="169" formatCode="0.0%;\-0.0%"/>
    <numFmt numFmtId="170" formatCode="0.0"/>
    <numFmt numFmtId="171" formatCode="#,##0.0"/>
    <numFmt numFmtId="172" formatCode="0.0%"/>
    <numFmt numFmtId="173" formatCode="#,##0.000,;\-#,##0.000,;\-"/>
    <numFmt numFmtId="174" formatCode="#,##0.000,;\-#,##0.000,"/>
  </numFmts>
  <fonts count="72">
    <font>
      <sz val="8"/>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color indexed="12"/>
      <name val="Arial"/>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b/>
      <sz val="11"/>
      <color indexed="63"/>
      <name val="Calibri"/>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name val="Arial"/>
      <family val="2"/>
    </font>
    <font>
      <b/>
      <sz val="18"/>
      <name val="Arial"/>
      <family val="2"/>
    </font>
    <font>
      <b/>
      <sz val="11"/>
      <color indexed="8"/>
      <name val="Calibri"/>
      <family val="2"/>
    </font>
    <font>
      <sz val="11"/>
      <color indexed="10"/>
      <name val="Calibri"/>
      <family val="2"/>
    </font>
    <font>
      <sz val="8"/>
      <name val="Humnst777 Lt BT"/>
      <family val="2"/>
    </font>
    <font>
      <vertAlign val="superscript"/>
      <sz val="8"/>
      <name val="Humnst777 Lt BT"/>
      <family val="2"/>
    </font>
    <font>
      <sz val="8"/>
      <name val="Arial"/>
      <family val="2"/>
    </font>
    <font>
      <b/>
      <sz val="12"/>
      <color indexed="12"/>
      <name val="Arial"/>
      <family val="2"/>
    </font>
    <font>
      <sz val="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8"/>
      <name val="Humnst777 Lt BT"/>
      <family val="2"/>
    </font>
    <font>
      <b/>
      <sz val="11"/>
      <color rgb="FF0070C0"/>
      <name val="Humnst777 Lt BT"/>
      <family val="2"/>
    </font>
    <font>
      <sz val="8"/>
      <color theme="1"/>
      <name val="Humnst777 Lt BT"/>
      <family val="2"/>
    </font>
    <font>
      <b/>
      <sz val="8"/>
      <color rgb="FF0070C0"/>
      <name val="Humnst777 Lt BT"/>
      <family val="2"/>
    </font>
    <font>
      <b/>
      <sz val="8"/>
      <color theme="1"/>
      <name val="Humnst777 Lt BT"/>
      <family val="2"/>
    </font>
    <font>
      <vertAlign val="superscript"/>
      <sz val="8"/>
      <color theme="1"/>
      <name val="Humnst777 Lt BT"/>
      <family val="2"/>
    </font>
    <font>
      <i/>
      <sz val="8"/>
      <color theme="1"/>
      <name val="Humnst777 Lt BT"/>
      <family val="2"/>
    </font>
    <font>
      <b/>
      <sz val="8"/>
      <color indexed="12"/>
      <name val="Humnst777 Lt BT"/>
      <family val="2"/>
    </font>
    <font>
      <sz val="11"/>
      <color theme="1"/>
      <name val="Humnst777 Lt BT"/>
      <family val="2"/>
    </font>
    <font>
      <sz val="11"/>
      <color indexed="30"/>
      <name val="Humnst777 BlkCn BT"/>
      <family val="2"/>
    </font>
    <font>
      <sz val="8"/>
      <name val="Humnst777 BlkCn BT"/>
      <family val="2"/>
    </font>
    <font>
      <sz val="8"/>
      <color indexed="12"/>
      <name val="Humnst777 BlkCn BT"/>
      <family val="2"/>
    </font>
    <font>
      <sz val="8"/>
      <color indexed="30"/>
      <name val="Humnst777 BlkCn BT"/>
      <family val="2"/>
    </font>
    <font>
      <i/>
      <sz val="8"/>
      <color indexed="30"/>
      <name val="Humnst777 Lt BT"/>
      <family val="2"/>
    </font>
    <font>
      <sz val="8"/>
      <color indexed="12"/>
      <name val="Humnst777 Lt BT"/>
      <family val="2"/>
    </font>
    <font>
      <i/>
      <sz val="8"/>
      <color indexed="12"/>
      <name val="Humnst777 Lt BT"/>
      <family val="2"/>
    </font>
    <font>
      <vertAlign val="superscript"/>
      <sz val="8"/>
      <name val="Humnst777 BlkCn BT"/>
      <family val="2"/>
    </font>
    <font>
      <i/>
      <sz val="8"/>
      <name val="Humnst777 Lt BT"/>
      <family val="2"/>
    </font>
    <font>
      <vertAlign val="superscript"/>
      <sz val="11"/>
      <color indexed="30"/>
      <name val="Humnst777 BlkCn BT"/>
      <family val="2"/>
    </font>
    <font>
      <b/>
      <sz val="12"/>
      <color rgb="FFFF0000"/>
      <name val="Humnst777 Lt BT"/>
      <family val="2"/>
    </font>
    <font>
      <sz val="11"/>
      <color indexed="12"/>
      <name val="Humnst777 BlkCn BT"/>
      <family val="2"/>
    </font>
    <font>
      <i/>
      <vertAlign val="superscript"/>
      <sz val="8"/>
      <name val="Humnst777 Lt BT"/>
      <family val="2"/>
    </font>
    <font>
      <i/>
      <sz val="8"/>
      <name val="Humnst777 BlkCn BT"/>
      <family val="2"/>
    </font>
    <font>
      <vertAlign val="superscript"/>
      <sz val="8"/>
      <color indexed="30"/>
      <name val="Humnst777 BlkCn BT"/>
      <family val="2"/>
    </font>
    <font>
      <b/>
      <sz val="15"/>
      <color theme="3"/>
      <name val="Calibri"/>
      <family val="2"/>
      <scheme val="minor"/>
    </font>
    <font>
      <sz val="10"/>
      <name val="MS Sans Serif"/>
      <family val="2"/>
    </font>
    <font>
      <b/>
      <sz val="12"/>
      <name val="Humnst777 Lt BT"/>
      <family val="2"/>
    </font>
    <font>
      <sz val="12"/>
      <color indexed="30"/>
      <name val="Humnst777 BlkCn BT"/>
      <family val="2"/>
    </font>
    <font>
      <vertAlign val="superscript"/>
      <sz val="12"/>
      <color indexed="30"/>
      <name val="Humnst777 BlkCn BT"/>
      <family val="2"/>
    </font>
    <font>
      <b/>
      <vertAlign val="superscript"/>
      <sz val="8"/>
      <name val="Humnst777 Lt BT"/>
      <family val="2"/>
    </font>
    <font>
      <sz val="12"/>
      <color rgb="FF0070C0"/>
      <name val="Humnst777 BlkCn BT"/>
      <family val="2"/>
    </font>
    <font>
      <vertAlign val="superscript"/>
      <sz val="12"/>
      <color rgb="FF0070C0"/>
      <name val="Humnst777 BlkCn BT"/>
      <family val="2"/>
    </font>
    <font>
      <sz val="8"/>
      <color theme="1"/>
      <name val="Humnst777 BlkCn BT"/>
      <family val="2"/>
    </font>
    <font>
      <sz val="8"/>
      <color rgb="FF0070C0"/>
      <name val="Humnst777 BlkCn BT"/>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4"/>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rgb="FFCCCCFF"/>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12"/>
      </top>
      <bottom/>
      <diagonal/>
    </border>
    <border>
      <left/>
      <right/>
      <top/>
      <bottom style="thin">
        <color indexed="30"/>
      </bottom>
      <diagonal/>
    </border>
    <border>
      <left/>
      <right/>
      <top/>
      <bottom style="medium">
        <color indexed="64"/>
      </bottom>
      <diagonal/>
    </border>
    <border>
      <left/>
      <right/>
      <top/>
      <bottom style="thin">
        <color rgb="FF0070C0"/>
      </bottom>
      <diagonal/>
    </border>
    <border>
      <left/>
      <right/>
      <top style="thin">
        <color indexed="30"/>
      </top>
      <bottom/>
      <diagonal/>
    </border>
    <border>
      <left/>
      <right/>
      <top style="medium">
        <color indexed="30"/>
      </top>
      <bottom/>
      <diagonal/>
    </border>
    <border>
      <left/>
      <right/>
      <top style="thin">
        <color indexed="30"/>
      </top>
      <bottom style="thin">
        <color indexed="30"/>
      </bottom>
      <diagonal/>
    </border>
    <border>
      <left/>
      <right/>
      <top/>
      <bottom style="thick">
        <color theme="4"/>
      </bottom>
      <diagonal/>
    </border>
    <border>
      <left/>
      <right/>
      <top style="medium">
        <color rgb="FF0070C0"/>
      </top>
      <bottom/>
      <diagonal/>
    </border>
    <border>
      <left/>
      <right/>
      <top style="thin">
        <color rgb="FF0070C0"/>
      </top>
      <bottom style="thin">
        <color rgb="FF0070C0"/>
      </bottom>
      <diagonal/>
    </border>
    <border>
      <left/>
      <right/>
      <top style="thin">
        <color rgb="FF0070C0"/>
      </top>
      <bottom/>
      <diagonal/>
    </border>
    <border>
      <left/>
      <right/>
      <top style="thin">
        <color indexed="30"/>
      </top>
      <bottom style="medium">
        <color indexed="30"/>
      </bottom>
      <diagonal/>
    </border>
    <border>
      <left/>
      <right/>
      <top/>
      <bottom style="medium">
        <color rgb="FF0070C0"/>
      </bottom>
      <diagonal/>
    </border>
    <border>
      <left/>
      <right/>
      <top style="thin">
        <color rgb="FF0070C0"/>
      </top>
      <bottom style="medium">
        <color indexed="30"/>
      </bottom>
      <diagonal/>
    </border>
    <border>
      <left/>
      <right/>
      <top style="thin">
        <color indexed="30"/>
      </top>
      <bottom style="medium">
        <color rgb="FF0070C0"/>
      </bottom>
      <diagonal/>
    </border>
    <border>
      <left/>
      <right/>
      <top style="medium">
        <color indexed="30"/>
      </top>
      <bottom style="thin">
        <color indexed="30"/>
      </bottom>
      <diagonal/>
    </border>
  </borders>
  <cellStyleXfs count="174">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2" fillId="0" borderId="0"/>
    <xf numFmtId="0" fontId="15" fillId="22" borderId="0" applyNumberFormat="0" applyBorder="0" applyAlignment="0" applyProtection="0"/>
    <xf numFmtId="0" fontId="16" fillId="23" borderId="6" applyNumberFormat="0" applyFont="0" applyAlignment="0" applyProtection="0"/>
    <xf numFmtId="0" fontId="17" fillId="20" borderId="7" applyNumberFormat="0" applyAlignment="0" applyProtection="0"/>
    <xf numFmtId="0" fontId="18" fillId="0" borderId="0">
      <alignment wrapText="1"/>
    </xf>
    <xf numFmtId="0" fontId="19" fillId="24" borderId="0">
      <alignment horizontal="right" vertical="top" wrapText="1"/>
    </xf>
    <xf numFmtId="0" fontId="20" fillId="0" borderId="0"/>
    <xf numFmtId="0" fontId="21" fillId="0" borderId="0"/>
    <xf numFmtId="0" fontId="22" fillId="0" borderId="0"/>
    <xf numFmtId="164" fontId="16" fillId="0" borderId="0">
      <alignment wrapText="1"/>
      <protection locked="0"/>
    </xf>
    <xf numFmtId="164" fontId="23" fillId="25" borderId="0">
      <alignment wrapText="1"/>
      <protection locked="0"/>
    </xf>
    <xf numFmtId="165" fontId="16" fillId="0" borderId="0">
      <alignment wrapText="1"/>
      <protection locked="0"/>
    </xf>
    <xf numFmtId="165" fontId="23" fillId="25" borderId="0">
      <alignment wrapText="1"/>
      <protection locked="0"/>
    </xf>
    <xf numFmtId="166" fontId="16" fillId="0" borderId="0">
      <alignment wrapText="1"/>
      <protection locked="0"/>
    </xf>
    <xf numFmtId="166" fontId="23" fillId="25" borderId="0">
      <alignment wrapText="1"/>
      <protection locked="0"/>
    </xf>
    <xf numFmtId="167" fontId="19" fillId="24" borderId="8">
      <alignment wrapText="1"/>
    </xf>
    <xf numFmtId="168" fontId="19" fillId="24" borderId="8">
      <alignment wrapText="1"/>
    </xf>
    <xf numFmtId="169" fontId="19" fillId="24" borderId="8">
      <alignment wrapText="1"/>
    </xf>
    <xf numFmtId="0" fontId="20" fillId="0" borderId="9">
      <alignment horizontal="right"/>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0" fontId="29"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30" fillId="0" borderId="0">
      <alignment vertical="top" wrapText="1"/>
    </xf>
    <xf numFmtId="0" fontId="30" fillId="0" borderId="0">
      <alignment vertical="top" wrapText="1"/>
    </xf>
    <xf numFmtId="0" fontId="30" fillId="0" borderId="0">
      <alignment vertical="top" wrapText="1"/>
    </xf>
    <xf numFmtId="0" fontId="30"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31" fillId="0" borderId="0"/>
    <xf numFmtId="0" fontId="15" fillId="22" borderId="0" applyNumberFormat="0" applyBorder="0" applyAlignment="0" applyProtection="0"/>
    <xf numFmtId="0" fontId="3" fillId="0" borderId="0"/>
    <xf numFmtId="0" fontId="29" fillId="0" borderId="0"/>
    <xf numFmtId="0" fontId="29" fillId="23" borderId="6" applyNumberFormat="0" applyFont="0" applyAlignment="0" applyProtection="0"/>
    <xf numFmtId="0" fontId="17" fillId="20" borderId="7" applyNumberFormat="0" applyAlignment="0" applyProtection="0"/>
    <xf numFmtId="0" fontId="32" fillId="26" borderId="13">
      <alignment horizontal="center"/>
    </xf>
    <xf numFmtId="3" fontId="33" fillId="26" borderId="0"/>
    <xf numFmtId="3" fontId="32" fillId="26" borderId="0"/>
    <xf numFmtId="0" fontId="33" fillId="26" borderId="0"/>
    <xf numFmtId="0" fontId="32" fillId="26" borderId="0"/>
    <xf numFmtId="0" fontId="33" fillId="26" borderId="0">
      <alignment horizontal="center"/>
    </xf>
    <xf numFmtId="0" fontId="34" fillId="0" borderId="0">
      <alignment wrapText="1"/>
    </xf>
    <xf numFmtId="0" fontId="34" fillId="0" borderId="0">
      <alignment wrapText="1"/>
    </xf>
    <xf numFmtId="0" fontId="34" fillId="0" borderId="0">
      <alignment wrapText="1"/>
    </xf>
    <xf numFmtId="0" fontId="23" fillId="24" borderId="0">
      <alignment horizontal="right" vertical="top" wrapText="1"/>
    </xf>
    <xf numFmtId="0" fontId="23" fillId="24" borderId="0">
      <alignment horizontal="right" vertical="top" wrapText="1"/>
    </xf>
    <xf numFmtId="0" fontId="23" fillId="24" borderId="0">
      <alignment horizontal="right" vertical="top" wrapText="1"/>
    </xf>
    <xf numFmtId="0" fontId="35" fillId="0" borderId="0"/>
    <xf numFmtId="0" fontId="35" fillId="0" borderId="0"/>
    <xf numFmtId="0" fontId="35" fillId="0" borderId="0"/>
    <xf numFmtId="0" fontId="36" fillId="0" borderId="0"/>
    <xf numFmtId="0" fontId="36" fillId="0" borderId="0"/>
    <xf numFmtId="0" fontId="37" fillId="0" borderId="0"/>
    <xf numFmtId="0" fontId="37" fillId="0" borderId="0"/>
    <xf numFmtId="164" fontId="29" fillId="0" borderId="0">
      <alignment wrapText="1"/>
      <protection locked="0"/>
    </xf>
    <xf numFmtId="164" fontId="23" fillId="25" borderId="0">
      <alignment wrapText="1"/>
      <protection locked="0"/>
    </xf>
    <xf numFmtId="164" fontId="23" fillId="25" borderId="0">
      <alignment wrapText="1"/>
      <protection locked="0"/>
    </xf>
    <xf numFmtId="164" fontId="29" fillId="0" borderId="0">
      <alignment wrapText="1"/>
      <protection locked="0"/>
    </xf>
    <xf numFmtId="165" fontId="29" fillId="0" borderId="0">
      <alignment wrapText="1"/>
      <protection locked="0"/>
    </xf>
    <xf numFmtId="165" fontId="29" fillId="0"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9" fillId="0" borderId="0">
      <alignment wrapText="1"/>
      <protection locked="0"/>
    </xf>
    <xf numFmtId="166" fontId="29" fillId="0" borderId="0">
      <alignment wrapText="1"/>
      <protection locked="0"/>
    </xf>
    <xf numFmtId="166" fontId="23" fillId="25" borderId="0">
      <alignment wrapText="1"/>
      <protection locked="0"/>
    </xf>
    <xf numFmtId="166" fontId="23" fillId="25" borderId="0">
      <alignment wrapText="1"/>
      <protection locked="0"/>
    </xf>
    <xf numFmtId="166" fontId="29" fillId="0" borderId="0">
      <alignment wrapText="1"/>
      <protection locked="0"/>
    </xf>
    <xf numFmtId="167" fontId="23" fillId="24" borderId="8">
      <alignment wrapText="1"/>
    </xf>
    <xf numFmtId="167" fontId="23" fillId="24" borderId="8">
      <alignment wrapText="1"/>
    </xf>
    <xf numFmtId="168" fontId="23" fillId="24" borderId="8">
      <alignment wrapText="1"/>
    </xf>
    <xf numFmtId="168" fontId="23" fillId="24" borderId="8">
      <alignment wrapText="1"/>
    </xf>
    <xf numFmtId="168" fontId="23" fillId="24" borderId="8">
      <alignment wrapText="1"/>
    </xf>
    <xf numFmtId="169" fontId="23" fillId="24" borderId="8">
      <alignment wrapText="1"/>
    </xf>
    <xf numFmtId="169" fontId="23" fillId="24" borderId="8">
      <alignment wrapText="1"/>
    </xf>
    <xf numFmtId="0" fontId="35" fillId="0" borderId="9">
      <alignment horizontal="right"/>
    </xf>
    <xf numFmtId="0" fontId="35" fillId="0" borderId="9">
      <alignment horizontal="right"/>
    </xf>
    <xf numFmtId="0" fontId="35" fillId="0" borderId="9">
      <alignment horizontal="right"/>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43" fontId="31" fillId="0" borderId="0" applyFont="0" applyFill="0" applyBorder="0" applyAlignment="0" applyProtection="0"/>
    <xf numFmtId="0" fontId="31" fillId="0" borderId="0"/>
    <xf numFmtId="0" fontId="2" fillId="0" borderId="0"/>
    <xf numFmtId="0" fontId="16" fillId="0" borderId="0"/>
    <xf numFmtId="0" fontId="16" fillId="0" borderId="0"/>
    <xf numFmtId="165" fontId="19" fillId="25" borderId="0">
      <alignment wrapText="1"/>
      <protection locked="0"/>
    </xf>
    <xf numFmtId="0" fontId="16" fillId="0" borderId="0"/>
    <xf numFmtId="0" fontId="16" fillId="0" borderId="0"/>
    <xf numFmtId="43" fontId="16" fillId="0" borderId="0" applyFont="0" applyFill="0" applyBorder="0" applyAlignment="0" applyProtection="0"/>
    <xf numFmtId="43" fontId="1" fillId="0" borderId="0" applyFont="0" applyFill="0" applyBorder="0" applyAlignment="0" applyProtection="0"/>
    <xf numFmtId="0" fontId="62" fillId="0" borderId="18" applyNumberFormat="0" applyFill="0" applyAlignment="0" applyProtection="0"/>
    <xf numFmtId="0" fontId="63" fillId="0" borderId="0"/>
    <xf numFmtId="0" fontId="16" fillId="0" borderId="0"/>
    <xf numFmtId="0" fontId="1" fillId="0" borderId="0"/>
    <xf numFmtId="0" fontId="2" fillId="0" borderId="0"/>
    <xf numFmtId="0" fontId="10" fillId="0" borderId="0">
      <alignment vertical="top" wrapText="1"/>
    </xf>
    <xf numFmtId="0" fontId="20" fillId="0" borderId="9">
      <alignment horizontal="right"/>
    </xf>
    <xf numFmtId="0" fontId="19" fillId="24" borderId="0">
      <alignment horizontal="right" vertical="top" wrapText="1"/>
    </xf>
    <xf numFmtId="0" fontId="20" fillId="0" borderId="0"/>
    <xf numFmtId="165" fontId="16" fillId="0" borderId="0">
      <alignment wrapText="1"/>
      <protection locked="0"/>
    </xf>
    <xf numFmtId="168" fontId="19" fillId="24" borderId="8">
      <alignment wrapText="1"/>
    </xf>
  </cellStyleXfs>
  <cellXfs count="366">
    <xf numFmtId="0" fontId="0" fillId="0" borderId="0" xfId="0"/>
    <xf numFmtId="165" fontId="16" fillId="0" borderId="0" xfId="48" applyAlignment="1" applyProtection="1">
      <protection locked="0"/>
    </xf>
    <xf numFmtId="165" fontId="16" fillId="0" borderId="0" xfId="48" applyProtection="1">
      <alignment wrapText="1"/>
      <protection locked="0"/>
    </xf>
    <xf numFmtId="165" fontId="16" fillId="0" borderId="0" xfId="48" applyFont="1">
      <alignment wrapText="1"/>
      <protection locked="0"/>
    </xf>
    <xf numFmtId="165" fontId="23" fillId="25" borderId="0" xfId="49">
      <alignment wrapText="1"/>
      <protection locked="0"/>
    </xf>
    <xf numFmtId="165" fontId="16" fillId="0" borderId="0" xfId="48">
      <alignment wrapText="1"/>
      <protection locked="0"/>
    </xf>
    <xf numFmtId="0" fontId="10" fillId="0" borderId="0" xfId="31">
      <alignment vertical="top" wrapText="1"/>
    </xf>
    <xf numFmtId="0" fontId="20" fillId="0" borderId="9" xfId="55">
      <alignment horizontal="right"/>
    </xf>
    <xf numFmtId="0" fontId="19" fillId="24" borderId="11" xfId="42" applyBorder="1">
      <alignment horizontal="right" vertical="top" wrapText="1"/>
    </xf>
    <xf numFmtId="0" fontId="19" fillId="24" borderId="0" xfId="42">
      <alignment horizontal="right" vertical="top" wrapText="1"/>
    </xf>
    <xf numFmtId="0" fontId="19" fillId="24" borderId="0" xfId="42" applyBorder="1">
      <alignment horizontal="right" vertical="top" wrapText="1"/>
    </xf>
    <xf numFmtId="0" fontId="19" fillId="24" borderId="0" xfId="42" applyFont="1" applyBorder="1" applyProtection="1">
      <alignment horizontal="right" vertical="top" wrapText="1"/>
    </xf>
    <xf numFmtId="0" fontId="19" fillId="24" borderId="9" xfId="42" applyBorder="1">
      <alignment horizontal="right" vertical="top" wrapText="1"/>
    </xf>
    <xf numFmtId="0" fontId="19" fillId="24" borderId="9" xfId="42" applyFont="1" applyBorder="1">
      <alignment horizontal="right" vertical="top" wrapText="1"/>
    </xf>
    <xf numFmtId="0" fontId="20" fillId="0" borderId="0" xfId="43"/>
    <xf numFmtId="168" fontId="19" fillId="24" borderId="8" xfId="53">
      <alignment wrapText="1"/>
    </xf>
    <xf numFmtId="0" fontId="20" fillId="0" borderId="0" xfId="43" applyFont="1"/>
    <xf numFmtId="168" fontId="19" fillId="24" borderId="8" xfId="53" applyFont="1">
      <alignment wrapText="1"/>
    </xf>
    <xf numFmtId="0" fontId="22" fillId="0" borderId="0" xfId="45"/>
    <xf numFmtId="165" fontId="16" fillId="0" borderId="0" xfId="48" applyFont="1" applyAlignment="1">
      <alignment horizontal="left" wrapText="1" indent="1"/>
      <protection locked="0"/>
    </xf>
    <xf numFmtId="165" fontId="16" fillId="0" borderId="0" xfId="48" applyAlignment="1">
      <protection locked="0"/>
    </xf>
    <xf numFmtId="0" fontId="0" fillId="0" borderId="0" xfId="0" applyAlignment="1">
      <alignment horizontal="left" indent="1"/>
    </xf>
    <xf numFmtId="0" fontId="0" fillId="0" borderId="0" xfId="0" applyAlignment="1"/>
    <xf numFmtId="0" fontId="40" fillId="0" borderId="0" xfId="0" applyFont="1"/>
    <xf numFmtId="0" fontId="40" fillId="0" borderId="0" xfId="0" applyFont="1" applyBorder="1"/>
    <xf numFmtId="3" fontId="38" fillId="28" borderId="0" xfId="42" applyNumberFormat="1" applyFont="1" applyFill="1" applyBorder="1" applyProtection="1">
      <alignment horizontal="right" vertical="top" wrapText="1"/>
      <protection locked="0"/>
    </xf>
    <xf numFmtId="170" fontId="40" fillId="0" borderId="0" xfId="0" applyNumberFormat="1" applyFont="1" applyBorder="1"/>
    <xf numFmtId="0" fontId="40" fillId="0" borderId="0" xfId="0" applyFont="1" applyBorder="1" applyAlignment="1">
      <alignment horizontal="left"/>
    </xf>
    <xf numFmtId="170" fontId="42" fillId="28" borderId="0" xfId="0" applyNumberFormat="1" applyFont="1" applyFill="1" applyBorder="1"/>
    <xf numFmtId="171" fontId="40" fillId="0" borderId="0" xfId="0" applyNumberFormat="1" applyFont="1" applyBorder="1"/>
    <xf numFmtId="170" fontId="42" fillId="28" borderId="14" xfId="0" applyNumberFormat="1" applyFont="1" applyFill="1" applyBorder="1"/>
    <xf numFmtId="0" fontId="38" fillId="0" borderId="0" xfId="0" applyFont="1" applyBorder="1" applyAlignment="1">
      <alignment wrapText="1"/>
    </xf>
    <xf numFmtId="0" fontId="44" fillId="0" borderId="0" xfId="0" applyFont="1" applyBorder="1" applyAlignment="1">
      <alignment horizontal="left" indent="1"/>
    </xf>
    <xf numFmtId="0" fontId="44" fillId="0" borderId="0" xfId="0" applyFont="1" applyBorder="1"/>
    <xf numFmtId="0" fontId="40" fillId="0" borderId="0" xfId="0" applyFont="1" applyBorder="1" applyAlignment="1">
      <alignment horizontal="left" indent="1"/>
    </xf>
    <xf numFmtId="0" fontId="38" fillId="27" borderId="0" xfId="42" applyFont="1" applyFill="1" applyBorder="1" applyProtection="1">
      <alignment horizontal="right" vertical="top" wrapText="1"/>
      <protection locked="0"/>
    </xf>
    <xf numFmtId="0" fontId="45" fillId="26" borderId="0" xfId="43" applyFont="1" applyFill="1" applyBorder="1" applyProtection="1">
      <protection locked="0"/>
    </xf>
    <xf numFmtId="165" fontId="27" fillId="26" borderId="0" xfId="48" applyFont="1" applyFill="1" applyBorder="1" applyAlignment="1" applyProtection="1">
      <alignment vertical="center" wrapText="1"/>
      <protection locked="0"/>
    </xf>
    <xf numFmtId="165" fontId="27" fillId="26" borderId="0" xfId="48" applyFont="1" applyFill="1" applyBorder="1" applyAlignment="1" applyProtection="1">
      <alignment vertical="top" wrapText="1"/>
      <protection locked="0"/>
    </xf>
    <xf numFmtId="0" fontId="40" fillId="0" borderId="0" xfId="0" applyFont="1" applyFill="1" applyBorder="1"/>
    <xf numFmtId="170" fontId="40" fillId="0" borderId="0" xfId="0" applyNumberFormat="1" applyFont="1" applyFill="1" applyBorder="1"/>
    <xf numFmtId="0" fontId="44" fillId="0" borderId="0" xfId="0" applyFont="1" applyFill="1" applyBorder="1" applyAlignment="1">
      <alignment horizontal="left" indent="1"/>
    </xf>
    <xf numFmtId="0" fontId="46" fillId="0" borderId="0" xfId="0" applyFont="1"/>
    <xf numFmtId="0" fontId="27" fillId="0" borderId="0" xfId="0" applyFont="1" applyBorder="1"/>
    <xf numFmtId="3" fontId="42" fillId="27" borderId="0" xfId="0" applyNumberFormat="1" applyFont="1" applyFill="1" applyBorder="1" applyAlignment="1">
      <alignment wrapText="1"/>
    </xf>
    <xf numFmtId="3" fontId="42" fillId="27" borderId="12" xfId="0" applyNumberFormat="1" applyFont="1" applyFill="1" applyBorder="1" applyAlignment="1">
      <alignment wrapText="1"/>
    </xf>
    <xf numFmtId="3" fontId="40" fillId="0" borderId="0" xfId="0" applyNumberFormat="1" applyFont="1"/>
    <xf numFmtId="3" fontId="27" fillId="26" borderId="0" xfId="48" applyNumberFormat="1" applyFont="1" applyFill="1" applyBorder="1" applyAlignment="1" applyProtection="1">
      <alignment wrapText="1"/>
      <protection locked="0"/>
    </xf>
    <xf numFmtId="3" fontId="45" fillId="26" borderId="0" xfId="43" applyNumberFormat="1" applyFont="1" applyFill="1" applyBorder="1" applyProtection="1">
      <protection locked="0"/>
    </xf>
    <xf numFmtId="3" fontId="40" fillId="0" borderId="0" xfId="0" applyNumberFormat="1" applyFont="1" applyBorder="1"/>
    <xf numFmtId="0" fontId="48" fillId="0" borderId="0" xfId="0" applyFont="1" applyFill="1" applyBorder="1"/>
    <xf numFmtId="0" fontId="49" fillId="0" borderId="0" xfId="55" applyFont="1" applyFill="1" applyBorder="1" applyProtection="1">
      <alignment horizontal="right"/>
      <protection locked="0"/>
    </xf>
    <xf numFmtId="0" fontId="48" fillId="0" borderId="0" xfId="42" applyFont="1" applyFill="1" applyProtection="1">
      <alignment horizontal="right" vertical="top" wrapText="1"/>
      <protection locked="0"/>
    </xf>
    <xf numFmtId="3" fontId="48" fillId="27" borderId="0" xfId="155" applyNumberFormat="1" applyFont="1" applyFill="1" applyBorder="1" applyAlignment="1">
      <alignment horizontal="right" vertical="center"/>
    </xf>
    <xf numFmtId="0" fontId="48" fillId="27" borderId="0" xfId="42" applyFont="1" applyFill="1" applyBorder="1" applyProtection="1">
      <alignment horizontal="right" vertical="top" wrapText="1"/>
      <protection locked="0"/>
    </xf>
    <xf numFmtId="0" fontId="49" fillId="0" borderId="0" xfId="43" applyFont="1" applyFill="1" applyBorder="1" applyProtection="1">
      <protection locked="0"/>
    </xf>
    <xf numFmtId="0" fontId="52" fillId="0" borderId="0" xfId="43" applyFont="1" applyFill="1" applyBorder="1" applyAlignment="1" applyProtection="1">
      <alignment horizontal="right"/>
      <protection locked="0"/>
    </xf>
    <xf numFmtId="3" fontId="52" fillId="0" borderId="0" xfId="43" applyNumberFormat="1" applyFont="1" applyFill="1" applyBorder="1" applyAlignment="1" applyProtection="1">
      <alignment horizontal="right"/>
      <protection locked="0"/>
    </xf>
    <xf numFmtId="0" fontId="27" fillId="0" borderId="0" xfId="0" applyFont="1" applyFill="1" applyBorder="1"/>
    <xf numFmtId="0" fontId="27" fillId="0" borderId="0" xfId="0" applyFont="1" applyFill="1"/>
    <xf numFmtId="3" fontId="27" fillId="0" borderId="0" xfId="48" applyNumberFormat="1" applyFont="1" applyFill="1" applyBorder="1" applyAlignment="1" applyProtection="1">
      <alignment horizontal="right" wrapText="1"/>
      <protection locked="0"/>
    </xf>
    <xf numFmtId="3" fontId="48" fillId="27" borderId="0" xfId="42" applyNumberFormat="1" applyFont="1" applyFill="1" applyBorder="1" applyAlignment="1" applyProtection="1">
      <alignment horizontal="right" vertical="top" wrapText="1"/>
      <protection locked="0"/>
    </xf>
    <xf numFmtId="0" fontId="48" fillId="0" borderId="0" xfId="42" applyFont="1" applyFill="1" applyBorder="1" applyAlignment="1" applyProtection="1">
      <alignment horizontal="left" vertical="top" wrapText="1"/>
      <protection locked="0"/>
    </xf>
    <xf numFmtId="3" fontId="52" fillId="0" borderId="0" xfId="43" applyNumberFormat="1" applyFont="1" applyFill="1" applyBorder="1" applyProtection="1">
      <protection locked="0"/>
    </xf>
    <xf numFmtId="3" fontId="27" fillId="0" borderId="0" xfId="48" applyNumberFormat="1" applyFont="1" applyFill="1" applyBorder="1" applyProtection="1">
      <alignment wrapText="1"/>
      <protection locked="0"/>
    </xf>
    <xf numFmtId="3" fontId="53" fillId="0" borderId="0" xfId="44" applyNumberFormat="1" applyFont="1" applyFill="1" applyBorder="1" applyAlignment="1" applyProtection="1">
      <alignment horizontal="right"/>
      <protection locked="0"/>
    </xf>
    <xf numFmtId="3" fontId="53" fillId="0" borderId="0" xfId="44" applyNumberFormat="1" applyFont="1" applyFill="1" applyBorder="1" applyProtection="1">
      <protection locked="0"/>
    </xf>
    <xf numFmtId="3" fontId="48" fillId="27" borderId="12" xfId="42" applyNumberFormat="1" applyFont="1" applyFill="1" applyBorder="1" applyAlignment="1" applyProtection="1">
      <alignment horizontal="right" vertical="top" wrapText="1"/>
      <protection locked="0"/>
    </xf>
    <xf numFmtId="3" fontId="48" fillId="27" borderId="17" xfId="42" applyNumberFormat="1" applyFont="1" applyFill="1" applyBorder="1" applyAlignment="1" applyProtection="1">
      <alignment horizontal="right" vertical="top" wrapText="1"/>
      <protection locked="0"/>
    </xf>
    <xf numFmtId="3" fontId="49" fillId="0" borderId="0" xfId="43" applyNumberFormat="1" applyFont="1" applyFill="1" applyBorder="1" applyAlignment="1" applyProtection="1">
      <alignment horizontal="right"/>
      <protection locked="0"/>
    </xf>
    <xf numFmtId="3" fontId="49" fillId="0" borderId="0" xfId="43" applyNumberFormat="1" applyFont="1" applyFill="1" applyBorder="1" applyProtection="1">
      <protection locked="0"/>
    </xf>
    <xf numFmtId="3" fontId="27" fillId="0" borderId="4" xfId="48" applyNumberFormat="1" applyFont="1" applyFill="1" applyBorder="1" applyAlignment="1" applyProtection="1">
      <alignment horizontal="right" wrapText="1"/>
      <protection locked="0"/>
    </xf>
    <xf numFmtId="0" fontId="49" fillId="0" borderId="0" xfId="31" applyFont="1" applyFill="1" applyBorder="1" applyAlignment="1" applyProtection="1">
      <alignment vertical="top"/>
      <protection locked="0"/>
    </xf>
    <xf numFmtId="0" fontId="49" fillId="0" borderId="0" xfId="55" applyFont="1" applyFill="1" applyBorder="1" applyAlignment="1" applyProtection="1">
      <alignment horizontal="right"/>
      <protection locked="0"/>
    </xf>
    <xf numFmtId="0" fontId="48" fillId="0" borderId="0" xfId="42" applyFont="1" applyFill="1" applyBorder="1" applyAlignment="1" applyProtection="1">
      <alignment horizontal="right" vertical="top"/>
      <protection locked="0"/>
    </xf>
    <xf numFmtId="0" fontId="49" fillId="0" borderId="0" xfId="43" applyFont="1" applyFill="1" applyBorder="1" applyAlignment="1" applyProtection="1">
      <protection locked="0"/>
    </xf>
    <xf numFmtId="3" fontId="27" fillId="0" borderId="0" xfId="48" applyNumberFormat="1" applyFont="1" applyBorder="1" applyAlignment="1" applyProtection="1">
      <protection locked="0"/>
    </xf>
    <xf numFmtId="165" fontId="27" fillId="0" borderId="0" xfId="48" applyFont="1" applyFill="1" applyBorder="1" applyAlignment="1" applyProtection="1">
      <protection locked="0"/>
    </xf>
    <xf numFmtId="3" fontId="55" fillId="0" borderId="0" xfId="48" applyNumberFormat="1" applyFont="1" applyBorder="1" applyAlignment="1" applyProtection="1">
      <protection locked="0"/>
    </xf>
    <xf numFmtId="165" fontId="55" fillId="0" borderId="0" xfId="48" applyFont="1" applyFill="1" applyBorder="1" applyAlignment="1" applyProtection="1">
      <protection locked="0"/>
    </xf>
    <xf numFmtId="3" fontId="27" fillId="0" borderId="0" xfId="48" applyNumberFormat="1" applyFont="1" applyBorder="1" applyAlignment="1" applyProtection="1">
      <alignment horizontal="right"/>
      <protection locked="0"/>
    </xf>
    <xf numFmtId="165" fontId="27" fillId="0" borderId="0" xfId="158" applyFont="1" applyFill="1" applyBorder="1" applyAlignment="1">
      <protection locked="0"/>
    </xf>
    <xf numFmtId="165" fontId="57" fillId="0" borderId="0" xfId="48" applyFont="1" applyFill="1" applyBorder="1" applyAlignment="1" applyProtection="1">
      <protection locked="0"/>
    </xf>
    <xf numFmtId="3" fontId="48" fillId="27" borderId="4" xfId="53" applyNumberFormat="1" applyFont="1" applyFill="1" applyBorder="1" applyAlignment="1" applyProtection="1">
      <alignment horizontal="right"/>
      <protection locked="0"/>
    </xf>
    <xf numFmtId="165" fontId="48" fillId="0" borderId="0" xfId="48" applyFont="1" applyFill="1" applyBorder="1" applyAlignment="1" applyProtection="1">
      <protection locked="0"/>
    </xf>
    <xf numFmtId="168" fontId="48" fillId="0" borderId="0" xfId="53" applyFont="1" applyFill="1" applyBorder="1" applyAlignment="1" applyProtection="1">
      <protection locked="0"/>
    </xf>
    <xf numFmtId="3" fontId="48" fillId="0" borderId="0" xfId="53" applyNumberFormat="1" applyFont="1" applyFill="1" applyBorder="1" applyAlignment="1" applyProtection="1">
      <alignment horizontal="right"/>
      <protection locked="0"/>
    </xf>
    <xf numFmtId="168" fontId="27" fillId="0" borderId="0" xfId="53" applyFont="1" applyFill="1" applyBorder="1" applyAlignment="1" applyProtection="1">
      <protection locked="0"/>
    </xf>
    <xf numFmtId="3" fontId="48" fillId="27" borderId="12" xfId="53" applyNumberFormat="1" applyFont="1" applyFill="1" applyBorder="1" applyAlignment="1" applyProtection="1">
      <protection locked="0"/>
    </xf>
    <xf numFmtId="3" fontId="48" fillId="27" borderId="4" xfId="53" applyNumberFormat="1" applyFont="1" applyFill="1" applyBorder="1" applyAlignment="1" applyProtection="1">
      <protection locked="0"/>
    </xf>
    <xf numFmtId="0" fontId="48" fillId="0" borderId="0" xfId="0" applyFont="1" applyFill="1" applyBorder="1" applyAlignment="1" applyProtection="1">
      <protection locked="0"/>
    </xf>
    <xf numFmtId="0" fontId="27" fillId="0" borderId="0" xfId="0" applyFont="1" applyFill="1" applyBorder="1" applyAlignment="1" applyProtection="1">
      <protection locked="0"/>
    </xf>
    <xf numFmtId="0" fontId="27" fillId="0" borderId="0" xfId="0" applyFont="1" applyFill="1" applyBorder="1" applyAlignment="1">
      <alignment horizontal="left" vertical="top" wrapText="1"/>
    </xf>
    <xf numFmtId="0" fontId="27" fillId="0" borderId="0" xfId="0" applyFont="1" applyBorder="1" applyAlignment="1" applyProtection="1">
      <protection locked="0"/>
    </xf>
    <xf numFmtId="3" fontId="27" fillId="0" borderId="0" xfId="0" applyNumberFormat="1" applyFont="1" applyBorder="1" applyAlignment="1" applyProtection="1">
      <protection locked="0"/>
    </xf>
    <xf numFmtId="0" fontId="58" fillId="0" borderId="0" xfId="31" applyFont="1" applyFill="1" applyBorder="1" applyAlignment="1" applyProtection="1">
      <alignment vertical="top"/>
      <protection locked="0"/>
    </xf>
    <xf numFmtId="3" fontId="27" fillId="0" borderId="0" xfId="48" applyNumberFormat="1" applyFont="1" applyFill="1" applyBorder="1" applyAlignment="1" applyProtection="1">
      <alignment horizontal="right"/>
      <protection locked="0"/>
    </xf>
    <xf numFmtId="3" fontId="27" fillId="0" borderId="0" xfId="48" applyNumberFormat="1" applyFont="1" applyFill="1" applyBorder="1" applyAlignment="1" applyProtection="1">
      <protection locked="0"/>
    </xf>
    <xf numFmtId="3" fontId="55" fillId="0" borderId="0" xfId="48" applyNumberFormat="1" applyFont="1" applyFill="1" applyBorder="1" applyAlignment="1" applyProtection="1">
      <protection locked="0"/>
    </xf>
    <xf numFmtId="3" fontId="48" fillId="0" borderId="0" xfId="53" applyNumberFormat="1" applyFont="1" applyFill="1" applyBorder="1" applyAlignment="1" applyProtection="1">
      <protection locked="0"/>
    </xf>
    <xf numFmtId="165" fontId="60" fillId="0" borderId="0" xfId="48" applyFont="1" applyFill="1" applyBorder="1" applyAlignment="1" applyProtection="1">
      <protection locked="0"/>
    </xf>
    <xf numFmtId="172" fontId="48" fillId="0" borderId="0" xfId="48" applyNumberFormat="1" applyFont="1" applyFill="1" applyBorder="1" applyAlignment="1" applyProtection="1">
      <protection locked="0"/>
    </xf>
    <xf numFmtId="0" fontId="27" fillId="0" borderId="0" xfId="159" applyFont="1" applyFill="1" applyBorder="1" applyAlignment="1" applyProtection="1">
      <protection locked="0"/>
    </xf>
    <xf numFmtId="0" fontId="27" fillId="0" borderId="0" xfId="159" applyFont="1" applyBorder="1" applyAlignment="1" applyProtection="1">
      <protection locked="0"/>
    </xf>
    <xf numFmtId="0" fontId="38" fillId="0" borderId="0" xfId="159" applyFont="1" applyBorder="1" applyAlignment="1" applyProtection="1">
      <protection locked="0"/>
    </xf>
    <xf numFmtId="0" fontId="49" fillId="26" borderId="0" xfId="31" applyFont="1" applyFill="1" applyBorder="1" applyProtection="1">
      <alignment vertical="top" wrapText="1"/>
      <protection locked="0"/>
    </xf>
    <xf numFmtId="0" fontId="49" fillId="0" borderId="0" xfId="31" applyFont="1" applyFill="1" applyBorder="1" applyProtection="1">
      <alignment vertical="top" wrapText="1"/>
      <protection locked="0"/>
    </xf>
    <xf numFmtId="0" fontId="49" fillId="26" borderId="0" xfId="55" applyFont="1" applyFill="1" applyBorder="1" applyProtection="1">
      <alignment horizontal="right"/>
      <protection locked="0"/>
    </xf>
    <xf numFmtId="0" fontId="48" fillId="26" borderId="0" xfId="42" applyFont="1" applyFill="1" applyBorder="1" applyProtection="1">
      <alignment horizontal="right" vertical="top" wrapText="1"/>
      <protection locked="0"/>
    </xf>
    <xf numFmtId="0" fontId="48" fillId="0" borderId="0" xfId="42" applyFont="1" applyFill="1" applyBorder="1" applyProtection="1">
      <alignment horizontal="right" vertical="top" wrapText="1"/>
      <protection locked="0"/>
    </xf>
    <xf numFmtId="3" fontId="49" fillId="0" borderId="0" xfId="43" applyNumberFormat="1" applyFont="1" applyBorder="1" applyAlignment="1" applyProtection="1">
      <alignment horizontal="right"/>
      <protection locked="0"/>
    </xf>
    <xf numFmtId="0" fontId="49" fillId="26" borderId="0" xfId="43" applyFont="1" applyFill="1" applyBorder="1" applyProtection="1">
      <protection locked="0"/>
    </xf>
    <xf numFmtId="3" fontId="27" fillId="0" borderId="0" xfId="48" applyNumberFormat="1" applyFont="1" applyBorder="1" applyProtection="1">
      <alignment wrapText="1"/>
      <protection locked="0"/>
    </xf>
    <xf numFmtId="165" fontId="27" fillId="26" borderId="0" xfId="48" applyFont="1" applyFill="1" applyBorder="1" applyProtection="1">
      <alignment wrapText="1"/>
      <protection locked="0"/>
    </xf>
    <xf numFmtId="165" fontId="27" fillId="0" borderId="0" xfId="48" applyFont="1" applyFill="1" applyBorder="1" applyProtection="1">
      <alignment wrapText="1"/>
      <protection locked="0"/>
    </xf>
    <xf numFmtId="3" fontId="27" fillId="0" borderId="0" xfId="48" applyNumberFormat="1" applyFont="1" applyBorder="1" applyAlignment="1" applyProtection="1">
      <alignment horizontal="right" wrapText="1"/>
      <protection locked="0"/>
    </xf>
    <xf numFmtId="165" fontId="48" fillId="26" borderId="0" xfId="48" applyFont="1" applyFill="1" applyBorder="1" applyProtection="1">
      <alignment wrapText="1"/>
      <protection locked="0"/>
    </xf>
    <xf numFmtId="165" fontId="48" fillId="0" borderId="0" xfId="48" applyFont="1" applyFill="1" applyBorder="1" applyProtection="1">
      <alignment wrapText="1"/>
      <protection locked="0"/>
    </xf>
    <xf numFmtId="3" fontId="49" fillId="26" borderId="0" xfId="43" applyNumberFormat="1" applyFont="1" applyFill="1" applyBorder="1" applyAlignment="1" applyProtection="1">
      <alignment horizontal="right"/>
      <protection locked="0"/>
    </xf>
    <xf numFmtId="168" fontId="48" fillId="0" borderId="0" xfId="53" applyFont="1" applyFill="1" applyBorder="1" applyProtection="1">
      <alignment wrapText="1"/>
      <protection locked="0"/>
    </xf>
    <xf numFmtId="0" fontId="52" fillId="0" borderId="0" xfId="43" applyFont="1" applyFill="1" applyBorder="1" applyProtection="1">
      <protection locked="0"/>
    </xf>
    <xf numFmtId="3" fontId="55" fillId="0" borderId="0" xfId="48" applyNumberFormat="1" applyFont="1" applyBorder="1" applyAlignment="1" applyProtection="1">
      <alignment horizontal="right" wrapText="1"/>
      <protection locked="0"/>
    </xf>
    <xf numFmtId="165" fontId="55" fillId="26" borderId="0" xfId="48" applyFont="1" applyFill="1" applyBorder="1" applyProtection="1">
      <alignment wrapText="1"/>
      <protection locked="0"/>
    </xf>
    <xf numFmtId="165" fontId="55" fillId="0" borderId="0" xfId="48" applyFont="1" applyFill="1" applyBorder="1" applyProtection="1">
      <alignment wrapText="1"/>
      <protection locked="0"/>
    </xf>
    <xf numFmtId="3" fontId="48" fillId="27" borderId="12" xfId="53" applyNumberFormat="1" applyFont="1" applyFill="1" applyBorder="1" applyProtection="1">
      <alignment wrapText="1"/>
      <protection locked="0"/>
    </xf>
    <xf numFmtId="3" fontId="48" fillId="27" borderId="4" xfId="53" applyNumberFormat="1" applyFont="1" applyFill="1" applyBorder="1" applyProtection="1">
      <alignment wrapText="1"/>
      <protection locked="0"/>
    </xf>
    <xf numFmtId="3" fontId="48" fillId="0" borderId="0" xfId="53" applyNumberFormat="1" applyFont="1" applyFill="1" applyBorder="1" applyProtection="1">
      <alignment wrapText="1"/>
      <protection locked="0"/>
    </xf>
    <xf numFmtId="0" fontId="27" fillId="0" borderId="0" xfId="0" quotePrefix="1" applyFont="1" applyFill="1" applyBorder="1" applyAlignment="1">
      <alignment horizontal="left" vertical="top" wrapText="1"/>
    </xf>
    <xf numFmtId="0" fontId="27" fillId="26" borderId="0" xfId="159" applyFont="1" applyFill="1" applyBorder="1" applyProtection="1">
      <protection locked="0"/>
    </xf>
    <xf numFmtId="168" fontId="27" fillId="26" borderId="0" xfId="53" applyFont="1" applyFill="1" applyBorder="1" applyProtection="1">
      <alignment wrapText="1"/>
      <protection locked="0"/>
    </xf>
    <xf numFmtId="168" fontId="27" fillId="0" borderId="0" xfId="53" applyFont="1" applyFill="1" applyBorder="1" applyProtection="1">
      <alignment wrapText="1"/>
      <protection locked="0"/>
    </xf>
    <xf numFmtId="0" fontId="27" fillId="26" borderId="0" xfId="0" applyFont="1" applyFill="1" applyBorder="1" applyProtection="1">
      <protection locked="0"/>
    </xf>
    <xf numFmtId="0" fontId="27" fillId="0" borderId="0" xfId="0" applyFont="1" applyFill="1" applyBorder="1" applyProtection="1">
      <protection locked="0"/>
    </xf>
    <xf numFmtId="0" fontId="27" fillId="0" borderId="0" xfId="159" applyFont="1" applyBorder="1" applyProtection="1">
      <protection locked="0"/>
    </xf>
    <xf numFmtId="0" fontId="27" fillId="0" borderId="0" xfId="0" applyFont="1" applyBorder="1" applyProtection="1">
      <protection locked="0"/>
    </xf>
    <xf numFmtId="3" fontId="55" fillId="0" borderId="0" xfId="48" applyNumberFormat="1" applyFont="1" applyBorder="1" applyProtection="1">
      <alignment wrapText="1"/>
      <protection locked="0"/>
    </xf>
    <xf numFmtId="3" fontId="47" fillId="0" borderId="0" xfId="168" applyNumberFormat="1" applyFont="1" applyBorder="1" applyAlignment="1" applyProtection="1">
      <alignment vertical="top"/>
      <protection locked="0"/>
    </xf>
    <xf numFmtId="3" fontId="49" fillId="0" borderId="0" xfId="168" applyNumberFormat="1" applyFont="1" applyFill="1" applyBorder="1" applyAlignment="1" applyProtection="1">
      <alignment vertical="top"/>
      <protection locked="0"/>
    </xf>
    <xf numFmtId="3" fontId="49" fillId="0" borderId="0" xfId="169" applyNumberFormat="1" applyFont="1" applyFill="1" applyBorder="1" applyAlignment="1" applyProtection="1">
      <alignment horizontal="right" vertical="top"/>
      <protection locked="0"/>
    </xf>
    <xf numFmtId="3" fontId="50" fillId="0" borderId="0" xfId="169" applyNumberFormat="1" applyFont="1" applyFill="1" applyBorder="1" applyAlignment="1" applyProtection="1">
      <alignment horizontal="right" vertical="top"/>
      <protection locked="0"/>
    </xf>
    <xf numFmtId="3" fontId="48" fillId="0" borderId="0" xfId="160" applyNumberFormat="1" applyFont="1" applyFill="1" applyBorder="1" applyAlignment="1">
      <alignment vertical="top"/>
    </xf>
    <xf numFmtId="3" fontId="48" fillId="0" borderId="0" xfId="170" applyNumberFormat="1" applyFont="1" applyFill="1" applyAlignment="1" applyProtection="1">
      <alignment horizontal="right" vertical="top" wrapText="1"/>
      <protection locked="0"/>
    </xf>
    <xf numFmtId="3" fontId="50" fillId="0" borderId="0" xfId="171" applyNumberFormat="1" applyFont="1" applyBorder="1" applyAlignment="1" applyProtection="1">
      <protection locked="0"/>
    </xf>
    <xf numFmtId="3" fontId="49" fillId="0" borderId="0" xfId="171" applyNumberFormat="1" applyFont="1" applyFill="1" applyBorder="1" applyAlignment="1" applyProtection="1">
      <protection locked="0"/>
    </xf>
    <xf numFmtId="3" fontId="27" fillId="0" borderId="0" xfId="172" applyNumberFormat="1" applyFont="1" applyBorder="1" applyAlignment="1" applyProtection="1">
      <protection locked="0"/>
    </xf>
    <xf numFmtId="3" fontId="27" fillId="0" borderId="0" xfId="172" applyNumberFormat="1" applyFont="1" applyFill="1" applyBorder="1" applyAlignment="1" applyProtection="1">
      <protection locked="0"/>
    </xf>
    <xf numFmtId="3" fontId="27" fillId="0" borderId="0" xfId="172" applyNumberFormat="1" applyFont="1" applyBorder="1" applyAlignment="1" applyProtection="1">
      <alignment horizontal="right"/>
      <protection locked="0"/>
    </xf>
    <xf numFmtId="3" fontId="48" fillId="0" borderId="0" xfId="172" applyNumberFormat="1" applyFont="1" applyFill="1" applyBorder="1" applyAlignment="1" applyProtection="1">
      <protection locked="0"/>
    </xf>
    <xf numFmtId="3" fontId="27" fillId="0" borderId="0" xfId="160" applyNumberFormat="1" applyFont="1" applyFill="1" applyBorder="1" applyAlignment="1" applyProtection="1">
      <protection locked="0"/>
    </xf>
    <xf numFmtId="3" fontId="48" fillId="27" borderId="12" xfId="173" applyNumberFormat="1" applyFont="1" applyFill="1" applyBorder="1" applyAlignment="1" applyProtection="1">
      <alignment horizontal="right"/>
      <protection locked="0"/>
    </xf>
    <xf numFmtId="3" fontId="48" fillId="27" borderId="4" xfId="173" applyNumberFormat="1" applyFont="1" applyFill="1" applyBorder="1" applyAlignment="1" applyProtection="1">
      <alignment horizontal="right"/>
      <protection locked="0"/>
    </xf>
    <xf numFmtId="3" fontId="27" fillId="0" borderId="0" xfId="160" quotePrefix="1" applyNumberFormat="1" applyFont="1" applyFill="1" applyBorder="1" applyAlignment="1"/>
    <xf numFmtId="3" fontId="27" fillId="0" borderId="0" xfId="160" quotePrefix="1" applyNumberFormat="1" applyFont="1" applyBorder="1" applyAlignment="1" applyProtection="1">
      <protection locked="0"/>
    </xf>
    <xf numFmtId="3" fontId="27" fillId="0" borderId="0" xfId="160" applyNumberFormat="1" applyFont="1" applyBorder="1" applyAlignment="1" applyProtection="1">
      <protection locked="0"/>
    </xf>
    <xf numFmtId="0" fontId="47" fillId="0" borderId="0" xfId="168" applyFont="1" applyBorder="1" applyAlignment="1" applyProtection="1">
      <alignment vertical="top"/>
      <protection locked="0"/>
    </xf>
    <xf numFmtId="0" fontId="49" fillId="0" borderId="0" xfId="168" applyFont="1" applyFill="1" applyBorder="1" applyAlignment="1" applyProtection="1">
      <alignment vertical="top"/>
      <protection locked="0"/>
    </xf>
    <xf numFmtId="0" fontId="50" fillId="0" borderId="0" xfId="171" applyFont="1" applyBorder="1" applyAlignment="1" applyProtection="1">
      <protection locked="0"/>
    </xf>
    <xf numFmtId="0" fontId="49" fillId="0" borderId="0" xfId="171" applyFont="1" applyFill="1" applyBorder="1" applyAlignment="1" applyProtection="1">
      <protection locked="0"/>
    </xf>
    <xf numFmtId="165" fontId="27" fillId="0" borderId="0" xfId="172" applyFont="1" applyFill="1" applyBorder="1" applyAlignment="1" applyProtection="1">
      <protection locked="0"/>
    </xf>
    <xf numFmtId="165" fontId="48" fillId="0" borderId="0" xfId="172" applyFont="1" applyFill="1" applyBorder="1" applyAlignment="1" applyProtection="1">
      <protection locked="0"/>
    </xf>
    <xf numFmtId="0" fontId="27" fillId="0" borderId="0" xfId="160" applyFont="1" applyFill="1" applyBorder="1" applyAlignment="1" applyProtection="1">
      <protection locked="0"/>
    </xf>
    <xf numFmtId="0" fontId="27" fillId="0" borderId="0" xfId="160" quotePrefix="1" applyFont="1" applyBorder="1" applyAlignment="1" applyProtection="1">
      <protection locked="0"/>
    </xf>
    <xf numFmtId="0" fontId="27" fillId="0" borderId="0" xfId="160" applyFont="1" applyBorder="1" applyAlignment="1" applyProtection="1">
      <protection locked="0"/>
    </xf>
    <xf numFmtId="0" fontId="57" fillId="0" borderId="0" xfId="160" applyFont="1" applyFill="1" applyBorder="1" applyAlignment="1" applyProtection="1">
      <protection locked="0"/>
    </xf>
    <xf numFmtId="3" fontId="27" fillId="0" borderId="0" xfId="157" applyNumberFormat="1" applyFont="1" applyFill="1" applyAlignment="1" applyProtection="1">
      <alignment horizontal="left" vertical="top" wrapText="1"/>
      <protection locked="0"/>
    </xf>
    <xf numFmtId="0" fontId="0" fillId="0" borderId="0" xfId="0" applyFill="1" applyAlignment="1"/>
    <xf numFmtId="3" fontId="27" fillId="0" borderId="0" xfId="172" applyNumberFormat="1" applyFont="1" applyFill="1" applyBorder="1" applyAlignment="1" applyProtection="1">
      <alignment horizontal="right"/>
      <protection locked="0"/>
    </xf>
    <xf numFmtId="3" fontId="55" fillId="0" borderId="0" xfId="48" applyNumberFormat="1" applyFont="1" applyBorder="1" applyAlignment="1" applyProtection="1">
      <alignment horizontal="right"/>
      <protection locked="0"/>
    </xf>
    <xf numFmtId="3" fontId="55" fillId="0" borderId="0" xfId="48" applyNumberFormat="1" applyFont="1" applyFill="1" applyBorder="1" applyAlignment="1" applyProtection="1">
      <alignment horizontal="right"/>
      <protection locked="0"/>
    </xf>
    <xf numFmtId="3" fontId="27" fillId="0" borderId="0" xfId="0" applyNumberFormat="1" applyFont="1" applyFill="1" applyBorder="1"/>
    <xf numFmtId="3" fontId="64" fillId="0" borderId="0" xfId="0" applyNumberFormat="1" applyFont="1" applyFill="1" applyBorder="1"/>
    <xf numFmtId="3" fontId="27" fillId="0" borderId="0" xfId="0" applyNumberFormat="1" applyFont="1" applyFill="1" applyBorder="1" applyAlignment="1" applyProtection="1">
      <protection locked="0"/>
    </xf>
    <xf numFmtId="173" fontId="48" fillId="0" borderId="0" xfId="48" applyNumberFormat="1" applyFont="1" applyFill="1" applyBorder="1" applyAlignment="1" applyProtection="1">
      <protection locked="0"/>
    </xf>
    <xf numFmtId="173" fontId="48" fillId="0" borderId="0" xfId="48" applyNumberFormat="1" applyFont="1" applyFill="1" applyBorder="1" applyProtection="1">
      <alignment wrapText="1"/>
      <protection locked="0"/>
    </xf>
    <xf numFmtId="174" fontId="48" fillId="0" borderId="0" xfId="53" applyNumberFormat="1" applyFont="1" applyFill="1" applyBorder="1" applyProtection="1">
      <alignment wrapText="1"/>
      <protection locked="0"/>
    </xf>
    <xf numFmtId="3" fontId="27" fillId="0" borderId="0" xfId="0" applyNumberFormat="1" applyFont="1" applyBorder="1" applyProtection="1">
      <protection locked="0"/>
    </xf>
    <xf numFmtId="3" fontId="27" fillId="0" borderId="0" xfId="0" applyNumberFormat="1" applyFont="1" applyFill="1" applyBorder="1" applyProtection="1">
      <protection locked="0"/>
    </xf>
    <xf numFmtId="173" fontId="48" fillId="0" borderId="0" xfId="172" applyNumberFormat="1" applyFont="1" applyFill="1" applyBorder="1" applyAlignment="1" applyProtection="1">
      <protection locked="0"/>
    </xf>
    <xf numFmtId="3" fontId="38" fillId="0" borderId="0" xfId="160" applyNumberFormat="1" applyFont="1" applyFill="1" applyBorder="1" applyAlignment="1" applyProtection="1">
      <protection locked="0"/>
    </xf>
    <xf numFmtId="3" fontId="47" fillId="26" borderId="0" xfId="155" applyNumberFormat="1" applyFont="1" applyFill="1" applyBorder="1" applyAlignment="1">
      <alignment horizontal="left" vertical="center"/>
    </xf>
    <xf numFmtId="0" fontId="47" fillId="0" borderId="0" xfId="155" applyFont="1" applyAlignment="1">
      <alignment vertical="center"/>
    </xf>
    <xf numFmtId="0" fontId="47" fillId="0" borderId="0" xfId="31" applyFont="1" applyBorder="1" applyAlignment="1" applyProtection="1">
      <alignment vertical="top"/>
      <protection locked="0"/>
    </xf>
    <xf numFmtId="3" fontId="39" fillId="26" borderId="0" xfId="43" applyNumberFormat="1" applyFont="1" applyFill="1" applyBorder="1" applyAlignment="1" applyProtection="1">
      <alignment horizontal="left" wrapText="1"/>
      <protection locked="0"/>
    </xf>
    <xf numFmtId="0" fontId="49" fillId="0" borderId="16" xfId="55" applyFont="1" applyFill="1" applyBorder="1" applyProtection="1">
      <alignment horizontal="right"/>
      <protection locked="0"/>
    </xf>
    <xf numFmtId="0" fontId="49" fillId="0" borderId="16" xfId="55" applyFont="1" applyFill="1" applyBorder="1" applyAlignment="1" applyProtection="1">
      <alignment horizontal="right" wrapText="1"/>
      <protection locked="0"/>
    </xf>
    <xf numFmtId="0" fontId="50" fillId="0" borderId="16" xfId="55" applyFont="1" applyFill="1" applyBorder="1" applyProtection="1">
      <alignment horizontal="right"/>
      <protection locked="0"/>
    </xf>
    <xf numFmtId="0" fontId="51" fillId="0" borderId="0" xfId="43" applyFont="1" applyFill="1" applyBorder="1" applyAlignment="1" applyProtection="1">
      <protection locked="0"/>
    </xf>
    <xf numFmtId="3" fontId="48" fillId="27" borderId="0" xfId="42" applyNumberFormat="1" applyFont="1" applyFill="1" applyBorder="1" applyAlignment="1" applyProtection="1">
      <alignment horizontal="left" vertical="top" wrapText="1"/>
      <protection locked="0"/>
    </xf>
    <xf numFmtId="0" fontId="27" fillId="0" borderId="0" xfId="156" applyFont="1" applyFill="1" applyBorder="1" applyAlignment="1">
      <alignment horizontal="left"/>
    </xf>
    <xf numFmtId="0" fontId="27" fillId="0" borderId="0" xfId="156" applyFont="1" applyFill="1" applyBorder="1" applyAlignment="1"/>
    <xf numFmtId="0" fontId="48" fillId="27" borderId="0" xfId="42" applyFont="1" applyFill="1" applyBorder="1" applyAlignment="1" applyProtection="1">
      <alignment horizontal="left" vertical="top" wrapText="1"/>
      <protection locked="0"/>
    </xf>
    <xf numFmtId="0" fontId="27" fillId="0" borderId="0" xfId="156" applyFont="1" applyFill="1" applyBorder="1" applyAlignment="1">
      <alignment horizontal="left" wrapText="1"/>
    </xf>
    <xf numFmtId="0" fontId="48" fillId="27" borderId="12" xfId="42" applyFont="1" applyFill="1" applyBorder="1" applyAlignment="1" applyProtection="1">
      <alignment horizontal="left" vertical="top" wrapText="1"/>
      <protection locked="0"/>
    </xf>
    <xf numFmtId="0" fontId="55" fillId="0" borderId="0" xfId="156" applyFont="1" applyFill="1" applyBorder="1" applyAlignment="1">
      <alignment horizontal="left" indent="1"/>
    </xf>
    <xf numFmtId="0" fontId="55" fillId="0" borderId="0" xfId="156" applyFont="1" applyFill="1" applyBorder="1" applyAlignment="1">
      <alignment horizontal="left"/>
    </xf>
    <xf numFmtId="0" fontId="27" fillId="0" borderId="0" xfId="156" applyFont="1" applyFill="1" applyBorder="1" applyAlignment="1">
      <alignment horizontal="left" indent="1"/>
    </xf>
    <xf numFmtId="0" fontId="27" fillId="0" borderId="4" xfId="156" applyFont="1" applyFill="1" applyBorder="1" applyAlignment="1">
      <alignment horizontal="left" indent="1"/>
    </xf>
    <xf numFmtId="0" fontId="50" fillId="0" borderId="0" xfId="43" applyFont="1" applyFill="1" applyBorder="1" applyProtection="1">
      <protection locked="0"/>
    </xf>
    <xf numFmtId="3" fontId="48" fillId="27" borderId="0" xfId="155" applyNumberFormat="1" applyFont="1" applyFill="1" applyBorder="1" applyAlignment="1">
      <alignment horizontal="left" vertical="center"/>
    </xf>
    <xf numFmtId="0" fontId="27" fillId="0" borderId="0" xfId="156" applyFont="1" applyFill="1" applyBorder="1" applyAlignment="1">
      <alignment wrapText="1"/>
    </xf>
    <xf numFmtId="0" fontId="48" fillId="27" borderId="17" xfId="42" applyFont="1" applyFill="1" applyBorder="1" applyAlignment="1" applyProtection="1">
      <alignment horizontal="left" vertical="top" wrapText="1"/>
      <protection locked="0"/>
    </xf>
    <xf numFmtId="0" fontId="48" fillId="29" borderId="0" xfId="42" applyFont="1" applyFill="1" applyBorder="1" applyAlignment="1" applyProtection="1">
      <alignment horizontal="left" vertical="top" wrapText="1"/>
      <protection locked="0"/>
    </xf>
    <xf numFmtId="3" fontId="48" fillId="29" borderId="0" xfId="42" applyNumberFormat="1" applyFont="1" applyFill="1" applyBorder="1" applyAlignment="1" applyProtection="1">
      <alignment horizontal="right" vertical="top" wrapText="1"/>
      <protection locked="0"/>
    </xf>
    <xf numFmtId="0" fontId="55" fillId="0" borderId="0" xfId="156" applyFont="1" applyFill="1" applyBorder="1" applyAlignment="1"/>
    <xf numFmtId="0" fontId="49" fillId="0" borderId="19" xfId="55" applyFont="1" applyFill="1" applyBorder="1" applyProtection="1">
      <alignment horizontal="right"/>
      <protection locked="0"/>
    </xf>
    <xf numFmtId="0" fontId="49" fillId="0" borderId="19" xfId="55" applyFont="1" applyFill="1" applyBorder="1" applyAlignment="1" applyProtection="1">
      <alignment horizontal="right" wrapText="1"/>
      <protection locked="0"/>
    </xf>
    <xf numFmtId="0" fontId="50" fillId="0" borderId="19" xfId="55" applyFont="1" applyFill="1" applyBorder="1" applyProtection="1">
      <alignment horizontal="right"/>
      <protection locked="0"/>
    </xf>
    <xf numFmtId="0" fontId="48" fillId="27" borderId="14" xfId="42" applyFont="1" applyFill="1" applyBorder="1" applyAlignment="1" applyProtection="1">
      <alignment horizontal="left" vertical="top" wrapText="1"/>
      <protection locked="0"/>
    </xf>
    <xf numFmtId="3" fontId="48" fillId="27" borderId="14" xfId="42" applyNumberFormat="1" applyFont="1" applyFill="1" applyBorder="1" applyAlignment="1" applyProtection="1">
      <alignment horizontal="right" vertical="top" wrapText="1"/>
      <protection locked="0"/>
    </xf>
    <xf numFmtId="0" fontId="48" fillId="27" borderId="20" xfId="42" applyFont="1" applyFill="1" applyBorder="1" applyAlignment="1" applyProtection="1">
      <alignment horizontal="left" vertical="top" wrapText="1"/>
      <protection locked="0"/>
    </xf>
    <xf numFmtId="3" fontId="48" fillId="27" borderId="20" xfId="42" applyNumberFormat="1" applyFont="1" applyFill="1" applyBorder="1" applyAlignment="1" applyProtection="1">
      <alignment horizontal="right" vertical="top" wrapText="1"/>
      <protection locked="0"/>
    </xf>
    <xf numFmtId="0" fontId="48" fillId="27" borderId="21" xfId="42" applyFont="1" applyFill="1" applyBorder="1" applyAlignment="1" applyProtection="1">
      <alignment horizontal="left" vertical="top" wrapText="1"/>
      <protection locked="0"/>
    </xf>
    <xf numFmtId="3" fontId="48" fillId="27" borderId="21" xfId="42" applyNumberFormat="1" applyFont="1" applyFill="1" applyBorder="1" applyAlignment="1" applyProtection="1">
      <alignment horizontal="right" vertical="top" wrapText="1"/>
      <protection locked="0"/>
    </xf>
    <xf numFmtId="0" fontId="49" fillId="0" borderId="16" xfId="55" applyFont="1" applyBorder="1" applyAlignment="1" applyProtection="1">
      <alignment horizontal="right"/>
      <protection locked="0"/>
    </xf>
    <xf numFmtId="0" fontId="50" fillId="0" borderId="16" xfId="55" applyFont="1" applyBorder="1" applyAlignment="1" applyProtection="1">
      <alignment horizontal="right"/>
      <protection locked="0"/>
    </xf>
    <xf numFmtId="0" fontId="48" fillId="27" borderId="0" xfId="42" applyFont="1" applyFill="1" applyBorder="1" applyAlignment="1" applyProtection="1">
      <alignment horizontal="right" vertical="top"/>
      <protection locked="0"/>
    </xf>
    <xf numFmtId="165" fontId="27" fillId="0" borderId="0" xfId="48" applyFont="1" applyBorder="1" applyAlignment="1" applyProtection="1">
      <protection locked="0"/>
    </xf>
    <xf numFmtId="165" fontId="27" fillId="0" borderId="0" xfId="48" applyFont="1" applyBorder="1" applyAlignment="1">
      <protection locked="0"/>
    </xf>
    <xf numFmtId="168" fontId="48" fillId="27" borderId="4" xfId="53" applyFont="1" applyFill="1" applyBorder="1" applyAlignment="1" applyProtection="1">
      <protection locked="0"/>
    </xf>
    <xf numFmtId="168" fontId="48" fillId="27" borderId="12" xfId="53" applyFont="1" applyFill="1" applyBorder="1" applyAlignment="1" applyProtection="1">
      <protection locked="0"/>
    </xf>
    <xf numFmtId="0" fontId="48" fillId="27" borderId="22" xfId="42" applyFont="1" applyFill="1" applyBorder="1" applyAlignment="1" applyProtection="1">
      <alignment horizontal="left" vertical="top" wrapText="1"/>
      <protection locked="0"/>
    </xf>
    <xf numFmtId="3" fontId="48" fillId="27" borderId="22" xfId="42" applyNumberFormat="1" applyFont="1" applyFill="1" applyBorder="1" applyAlignment="1" applyProtection="1">
      <alignment horizontal="right" vertical="top" wrapText="1"/>
      <protection locked="0"/>
    </xf>
    <xf numFmtId="0" fontId="65" fillId="0" borderId="0" xfId="31" applyFont="1" applyBorder="1" applyAlignment="1" applyProtection="1">
      <alignment horizontal="left" vertical="top"/>
      <protection locked="0"/>
    </xf>
    <xf numFmtId="3" fontId="49" fillId="0" borderId="16" xfId="55" applyNumberFormat="1" applyFont="1" applyBorder="1" applyAlignment="1" applyProtection="1">
      <alignment horizontal="right"/>
      <protection locked="0"/>
    </xf>
    <xf numFmtId="3" fontId="50" fillId="0" borderId="16" xfId="55" applyNumberFormat="1" applyFont="1" applyBorder="1" applyAlignment="1" applyProtection="1">
      <alignment horizontal="right"/>
      <protection locked="0"/>
    </xf>
    <xf numFmtId="165" fontId="27" fillId="26" borderId="0" xfId="48" applyFont="1" applyFill="1" applyBorder="1" applyAlignment="1" applyProtection="1">
      <protection locked="0"/>
    </xf>
    <xf numFmtId="0" fontId="65" fillId="0" borderId="0" xfId="31" applyFont="1" applyBorder="1" applyAlignment="1" applyProtection="1">
      <alignment vertical="top"/>
      <protection locked="0"/>
    </xf>
    <xf numFmtId="3" fontId="48" fillId="0" borderId="16" xfId="53" applyNumberFormat="1" applyFont="1" applyFill="1" applyBorder="1" applyAlignment="1" applyProtection="1">
      <alignment horizontal="right"/>
      <protection locked="0"/>
    </xf>
    <xf numFmtId="170" fontId="48" fillId="27" borderId="4" xfId="48" applyNumberFormat="1" applyFont="1" applyFill="1" applyBorder="1" applyAlignment="1" applyProtection="1">
      <protection locked="0"/>
    </xf>
    <xf numFmtId="165" fontId="55" fillId="0" borderId="0" xfId="48" applyFont="1" applyBorder="1" applyAlignment="1" applyProtection="1">
      <alignment horizontal="left"/>
      <protection locked="0"/>
    </xf>
    <xf numFmtId="168" fontId="48" fillId="27" borderId="20" xfId="53" applyFont="1" applyFill="1" applyBorder="1" applyAlignment="1" applyProtection="1">
      <protection locked="0"/>
    </xf>
    <xf numFmtId="3" fontId="48" fillId="27" borderId="20" xfId="53" applyNumberFormat="1" applyFont="1" applyFill="1" applyBorder="1" applyAlignment="1" applyProtection="1">
      <protection locked="0"/>
    </xf>
    <xf numFmtId="165" fontId="55" fillId="27" borderId="20" xfId="48" applyFont="1" applyFill="1" applyBorder="1" applyAlignment="1" applyProtection="1">
      <alignment horizontal="left"/>
      <protection locked="0"/>
    </xf>
    <xf numFmtId="3" fontId="55" fillId="27" borderId="20" xfId="53" applyNumberFormat="1" applyFont="1" applyFill="1" applyBorder="1" applyAlignment="1" applyProtection="1">
      <protection locked="0"/>
    </xf>
    <xf numFmtId="0" fontId="49" fillId="0" borderId="16" xfId="55" applyFont="1" applyBorder="1" applyProtection="1">
      <alignment horizontal="right"/>
      <protection locked="0"/>
    </xf>
    <xf numFmtId="0" fontId="50" fillId="0" borderId="16" xfId="55" applyFont="1" applyBorder="1" applyProtection="1">
      <alignment horizontal="right"/>
      <protection locked="0"/>
    </xf>
    <xf numFmtId="0" fontId="50" fillId="0" borderId="0" xfId="43" applyFont="1" applyBorder="1" applyProtection="1">
      <protection locked="0"/>
    </xf>
    <xf numFmtId="165" fontId="27" fillId="0" borderId="0" xfId="48" applyFont="1" applyBorder="1" applyProtection="1">
      <alignment wrapText="1"/>
      <protection locked="0"/>
    </xf>
    <xf numFmtId="165" fontId="27" fillId="0" borderId="0" xfId="48" applyFont="1" applyBorder="1">
      <alignment wrapText="1"/>
      <protection locked="0"/>
    </xf>
    <xf numFmtId="0" fontId="50" fillId="26" borderId="0" xfId="43" applyFont="1" applyFill="1" applyBorder="1" applyProtection="1">
      <protection locked="0"/>
    </xf>
    <xf numFmtId="168" fontId="48" fillId="27" borderId="12" xfId="53" applyFont="1" applyFill="1" applyBorder="1" applyProtection="1">
      <alignment wrapText="1"/>
      <protection locked="0"/>
    </xf>
    <xf numFmtId="168" fontId="48" fillId="27" borderId="4" xfId="53" applyFont="1" applyFill="1" applyBorder="1" applyProtection="1">
      <alignment wrapText="1"/>
      <protection locked="0"/>
    </xf>
    <xf numFmtId="165" fontId="48" fillId="29" borderId="0" xfId="48" applyFont="1" applyFill="1" applyBorder="1" applyProtection="1">
      <alignment wrapText="1"/>
      <protection locked="0"/>
    </xf>
    <xf numFmtId="168" fontId="48" fillId="29" borderId="0" xfId="53" applyFont="1" applyFill="1" applyBorder="1" applyProtection="1">
      <alignment wrapText="1"/>
      <protection locked="0"/>
    </xf>
    <xf numFmtId="3" fontId="48" fillId="29" borderId="0" xfId="53" applyNumberFormat="1" applyFont="1" applyFill="1" applyBorder="1" applyProtection="1">
      <alignment wrapText="1"/>
      <protection locked="0"/>
    </xf>
    <xf numFmtId="173" fontId="48" fillId="29" borderId="0" xfId="48" applyNumberFormat="1" applyFont="1" applyFill="1" applyBorder="1" applyProtection="1">
      <alignment wrapText="1"/>
      <protection locked="0"/>
    </xf>
    <xf numFmtId="3" fontId="27" fillId="29" borderId="0" xfId="0" applyNumberFormat="1" applyFont="1" applyFill="1" applyBorder="1"/>
    <xf numFmtId="0" fontId="49" fillId="0" borderId="19" xfId="55" applyFont="1" applyBorder="1" applyProtection="1">
      <alignment horizontal="right"/>
      <protection locked="0"/>
    </xf>
    <xf numFmtId="0" fontId="50" fillId="0" borderId="19" xfId="55" applyFont="1" applyBorder="1" applyProtection="1">
      <alignment horizontal="right"/>
      <protection locked="0"/>
    </xf>
    <xf numFmtId="168" fontId="48" fillId="27" borderId="23" xfId="53" applyFont="1" applyFill="1" applyBorder="1" applyProtection="1">
      <alignment wrapText="1"/>
      <protection locked="0"/>
    </xf>
    <xf numFmtId="3" fontId="48" fillId="27" borderId="23" xfId="53" applyNumberFormat="1" applyFont="1" applyFill="1" applyBorder="1" applyProtection="1">
      <alignment wrapText="1"/>
      <protection locked="0"/>
    </xf>
    <xf numFmtId="168" fontId="48" fillId="27" borderId="14" xfId="53" applyFont="1" applyFill="1" applyBorder="1" applyProtection="1">
      <alignment wrapText="1"/>
      <protection locked="0"/>
    </xf>
    <xf numFmtId="3" fontId="48" fillId="27" borderId="14" xfId="53" applyNumberFormat="1" applyFont="1" applyFill="1" applyBorder="1" applyProtection="1">
      <alignment wrapText="1"/>
      <protection locked="0"/>
    </xf>
    <xf numFmtId="165" fontId="27" fillId="0" borderId="0" xfId="158" applyFont="1" applyFill="1" applyBorder="1">
      <alignment wrapText="1"/>
      <protection locked="0"/>
    </xf>
    <xf numFmtId="3" fontId="38" fillId="29" borderId="0" xfId="160" applyNumberFormat="1" applyFont="1" applyFill="1" applyBorder="1" applyAlignment="1" applyProtection="1">
      <protection locked="0"/>
    </xf>
    <xf numFmtId="0" fontId="48" fillId="27" borderId="15" xfId="42" applyFont="1" applyFill="1" applyBorder="1" applyAlignment="1" applyProtection="1">
      <alignment vertical="top" wrapText="1"/>
      <protection locked="0"/>
    </xf>
    <xf numFmtId="3" fontId="48" fillId="27" borderId="15" xfId="42" applyNumberFormat="1" applyFont="1" applyFill="1" applyBorder="1" applyAlignment="1" applyProtection="1">
      <alignment horizontal="right" vertical="top" wrapText="1"/>
      <protection locked="0"/>
    </xf>
    <xf numFmtId="0" fontId="48" fillId="27" borderId="21" xfId="42" applyFont="1" applyFill="1" applyBorder="1" applyAlignment="1" applyProtection="1">
      <alignment vertical="top" wrapText="1"/>
      <protection locked="0"/>
    </xf>
    <xf numFmtId="0" fontId="27" fillId="0" borderId="23" xfId="156" applyFont="1" applyFill="1" applyBorder="1" applyAlignment="1">
      <alignment horizontal="left" indent="1"/>
    </xf>
    <xf numFmtId="3" fontId="27" fillId="0" borderId="23" xfId="48" applyNumberFormat="1" applyFont="1" applyFill="1" applyBorder="1" applyAlignment="1" applyProtection="1">
      <alignment horizontal="right" wrapText="1"/>
      <protection locked="0"/>
    </xf>
    <xf numFmtId="168" fontId="48" fillId="29" borderId="0" xfId="53" applyFont="1" applyFill="1" applyBorder="1" applyAlignment="1" applyProtection="1">
      <alignment wrapText="1"/>
      <protection locked="0"/>
    </xf>
    <xf numFmtId="170" fontId="48" fillId="29" borderId="0" xfId="48" applyNumberFormat="1" applyFont="1" applyFill="1" applyBorder="1" applyAlignment="1" applyProtection="1">
      <protection locked="0"/>
    </xf>
    <xf numFmtId="172" fontId="48" fillId="29" borderId="0" xfId="48" applyNumberFormat="1" applyFont="1" applyFill="1" applyBorder="1" applyAlignment="1" applyProtection="1">
      <protection locked="0"/>
    </xf>
    <xf numFmtId="168" fontId="48" fillId="29" borderId="0" xfId="53" applyFont="1" applyFill="1" applyBorder="1" applyAlignment="1" applyProtection="1">
      <protection locked="0"/>
    </xf>
    <xf numFmtId="168" fontId="48" fillId="27" borderId="24" xfId="53" applyFont="1" applyFill="1" applyBorder="1" applyAlignment="1" applyProtection="1">
      <alignment wrapText="1"/>
      <protection locked="0"/>
    </xf>
    <xf numFmtId="0" fontId="40" fillId="29" borderId="0" xfId="0" applyFont="1" applyFill="1"/>
    <xf numFmtId="0" fontId="42" fillId="29" borderId="0" xfId="0" applyFont="1" applyFill="1" applyBorder="1"/>
    <xf numFmtId="170" fontId="42" fillId="29" borderId="0" xfId="0" applyNumberFormat="1" applyFont="1" applyFill="1" applyBorder="1"/>
    <xf numFmtId="0" fontId="40" fillId="0" borderId="19" xfId="0" applyFont="1" applyBorder="1"/>
    <xf numFmtId="3" fontId="41" fillId="0" borderId="19" xfId="55" applyNumberFormat="1" applyFont="1" applyBorder="1" applyProtection="1">
      <alignment horizontal="right"/>
      <protection locked="0"/>
    </xf>
    <xf numFmtId="170" fontId="42" fillId="28" borderId="23" xfId="0" applyNumberFormat="1" applyFont="1" applyFill="1" applyBorder="1"/>
    <xf numFmtId="0" fontId="48" fillId="0" borderId="0" xfId="0" applyFont="1" applyBorder="1" applyAlignment="1"/>
    <xf numFmtId="0" fontId="70" fillId="28" borderId="23" xfId="0" applyFont="1" applyFill="1" applyBorder="1"/>
    <xf numFmtId="0" fontId="70" fillId="28" borderId="0" xfId="0" applyFont="1" applyFill="1" applyBorder="1"/>
    <xf numFmtId="0" fontId="70" fillId="28" borderId="0" xfId="0" applyFont="1" applyFill="1" applyBorder="1" applyAlignment="1">
      <alignment horizontal="left"/>
    </xf>
    <xf numFmtId="0" fontId="70" fillId="28" borderId="14" xfId="0" applyFont="1" applyFill="1" applyBorder="1"/>
    <xf numFmtId="0" fontId="70" fillId="28" borderId="23" xfId="0" applyFont="1" applyFill="1" applyBorder="1" applyAlignment="1">
      <alignment horizontal="left"/>
    </xf>
    <xf numFmtId="3" fontId="71" fillId="0" borderId="0" xfId="55" applyNumberFormat="1" applyFont="1" applyBorder="1" applyAlignment="1" applyProtection="1">
      <alignment horizontal="left"/>
      <protection locked="0"/>
    </xf>
    <xf numFmtId="3" fontId="48" fillId="28" borderId="0" xfId="42" applyNumberFormat="1" applyFont="1" applyFill="1" applyBorder="1" applyProtection="1">
      <alignment horizontal="right" vertical="top" wrapText="1"/>
      <protection locked="0"/>
    </xf>
    <xf numFmtId="0" fontId="70" fillId="0" borderId="0" xfId="0" applyFont="1" applyBorder="1"/>
    <xf numFmtId="3" fontId="68" fillId="26" borderId="0" xfId="43" applyNumberFormat="1" applyFont="1" applyFill="1" applyBorder="1" applyAlignment="1" applyProtection="1">
      <alignment horizontal="left" wrapText="1"/>
      <protection locked="0"/>
    </xf>
    <xf numFmtId="3" fontId="71" fillId="0" borderId="19" xfId="55" applyNumberFormat="1" applyFont="1" applyBorder="1" applyProtection="1">
      <alignment horizontal="right"/>
      <protection locked="0"/>
    </xf>
    <xf numFmtId="0" fontId="40" fillId="0" borderId="23" xfId="0" applyFont="1" applyBorder="1" applyAlignment="1">
      <alignment horizontal="left" indent="1"/>
    </xf>
    <xf numFmtId="170" fontId="40" fillId="0" borderId="23" xfId="0" applyNumberFormat="1" applyFont="1" applyBorder="1"/>
    <xf numFmtId="0" fontId="0" fillId="29" borderId="0" xfId="0" applyFill="1"/>
    <xf numFmtId="0" fontId="70" fillId="29" borderId="0" xfId="0" applyFont="1" applyFill="1" applyBorder="1"/>
    <xf numFmtId="0" fontId="22" fillId="0" borderId="0" xfId="0" applyFont="1"/>
    <xf numFmtId="170" fontId="44" fillId="0" borderId="0" xfId="0" applyNumberFormat="1" applyFont="1" applyBorder="1"/>
    <xf numFmtId="0" fontId="16" fillId="0" borderId="0" xfId="0" applyFont="1"/>
    <xf numFmtId="0" fontId="38" fillId="27" borderId="0" xfId="42" applyFont="1" applyFill="1" applyBorder="1">
      <alignment horizontal="right" vertical="top" wrapText="1"/>
    </xf>
    <xf numFmtId="0" fontId="42" fillId="29" borderId="0" xfId="0" applyFont="1" applyFill="1" applyBorder="1" applyAlignment="1">
      <alignment horizontal="left"/>
    </xf>
    <xf numFmtId="0" fontId="70" fillId="0" borderId="19" xfId="0" applyFont="1" applyBorder="1"/>
    <xf numFmtId="0" fontId="71" fillId="0" borderId="19" xfId="0" applyFont="1" applyBorder="1" applyAlignment="1">
      <alignment horizontal="right"/>
    </xf>
    <xf numFmtId="0" fontId="70" fillId="28" borderId="0" xfId="0" applyFont="1" applyFill="1" applyBorder="1" applyAlignment="1">
      <alignment horizontal="right" vertical="top" wrapText="1"/>
    </xf>
    <xf numFmtId="3" fontId="48" fillId="28" borderId="0" xfId="42" applyNumberFormat="1" applyFont="1" applyFill="1" applyBorder="1" applyAlignment="1" applyProtection="1">
      <alignment horizontal="right" vertical="top" wrapText="1"/>
      <protection locked="0"/>
    </xf>
    <xf numFmtId="0" fontId="71" fillId="0" borderId="0" xfId="0" applyFont="1" applyBorder="1"/>
    <xf numFmtId="22" fontId="65" fillId="26" borderId="0" xfId="31" applyNumberFormat="1" applyFont="1" applyFill="1" applyBorder="1" applyAlignment="1" applyProtection="1">
      <alignment horizontal="left" vertical="top" wrapText="1"/>
      <protection locked="0"/>
    </xf>
    <xf numFmtId="0" fontId="45" fillId="26" borderId="19" xfId="55" applyFont="1" applyFill="1" applyBorder="1" applyProtection="1">
      <alignment horizontal="right"/>
      <protection locked="0"/>
    </xf>
    <xf numFmtId="3" fontId="42" fillId="27" borderId="25" xfId="0" applyNumberFormat="1" applyFont="1" applyFill="1" applyBorder="1" applyAlignment="1">
      <alignment wrapText="1"/>
    </xf>
    <xf numFmtId="168" fontId="48" fillId="27" borderId="0" xfId="53" applyFont="1" applyFill="1" applyBorder="1" applyAlignment="1" applyProtection="1">
      <alignment vertical="center" wrapText="1"/>
      <protection locked="0"/>
    </xf>
    <xf numFmtId="168" fontId="48" fillId="27" borderId="25" xfId="53" applyFont="1" applyFill="1" applyBorder="1" applyAlignment="1" applyProtection="1">
      <alignment vertical="top" wrapText="1"/>
      <protection locked="0"/>
    </xf>
    <xf numFmtId="0" fontId="50" fillId="26" borderId="0" xfId="43" applyFont="1" applyFill="1" applyBorder="1" applyAlignment="1" applyProtection="1">
      <alignment vertical="top"/>
      <protection locked="0"/>
    </xf>
    <xf numFmtId="0" fontId="49" fillId="26" borderId="19" xfId="55" applyFont="1" applyFill="1" applyBorder="1" applyProtection="1">
      <alignment horizontal="right"/>
      <protection locked="0"/>
    </xf>
    <xf numFmtId="0" fontId="50" fillId="26" borderId="19" xfId="55" applyFont="1" applyFill="1" applyBorder="1" applyProtection="1">
      <alignment horizontal="right"/>
      <protection locked="0"/>
    </xf>
    <xf numFmtId="0" fontId="70" fillId="28" borderId="0" xfId="0" applyFont="1" applyFill="1" applyBorder="1" applyAlignment="1">
      <alignment horizontal="right" vertical="top"/>
    </xf>
    <xf numFmtId="3" fontId="48" fillId="27" borderId="16" xfId="167" applyNumberFormat="1" applyFont="1" applyFill="1" applyBorder="1" applyAlignment="1">
      <alignment horizontal="left" vertical="top"/>
    </xf>
    <xf numFmtId="0" fontId="48" fillId="27" borderId="16" xfId="42" applyFont="1" applyFill="1" applyBorder="1" applyAlignment="1" applyProtection="1">
      <alignment horizontal="center" vertical="top" wrapText="1"/>
      <protection locked="0"/>
    </xf>
    <xf numFmtId="3" fontId="48" fillId="27" borderId="0" xfId="167" applyNumberFormat="1" applyFont="1" applyFill="1" applyBorder="1" applyAlignment="1">
      <alignment horizontal="left" vertical="top"/>
    </xf>
    <xf numFmtId="3" fontId="27" fillId="0" borderId="0" xfId="172" applyNumberFormat="1" applyFont="1" applyFill="1" applyBorder="1" applyAlignment="1">
      <protection locked="0"/>
    </xf>
    <xf numFmtId="3" fontId="27" fillId="0" borderId="0" xfId="172" applyNumberFormat="1" applyFont="1" applyBorder="1" applyAlignment="1">
      <protection locked="0"/>
    </xf>
    <xf numFmtId="3" fontId="27" fillId="0" borderId="0" xfId="172" applyNumberFormat="1" applyFont="1" applyBorder="1" applyProtection="1">
      <alignment wrapText="1"/>
      <protection locked="0"/>
    </xf>
    <xf numFmtId="3" fontId="48" fillId="27" borderId="12" xfId="173" applyNumberFormat="1" applyFont="1" applyFill="1" applyBorder="1" applyAlignment="1" applyProtection="1">
      <protection locked="0"/>
    </xf>
    <xf numFmtId="3" fontId="48" fillId="27" borderId="4" xfId="173" applyNumberFormat="1" applyFont="1" applyFill="1" applyBorder="1" applyAlignment="1" applyProtection="1">
      <protection locked="0"/>
    </xf>
    <xf numFmtId="0" fontId="49" fillId="0" borderId="4" xfId="55" applyFont="1" applyBorder="1" applyProtection="1">
      <alignment horizontal="right"/>
      <protection locked="0"/>
    </xf>
    <xf numFmtId="0" fontId="50" fillId="0" borderId="4" xfId="55" applyFont="1" applyBorder="1" applyProtection="1">
      <alignment horizontal="right"/>
      <protection locked="0"/>
    </xf>
    <xf numFmtId="3" fontId="48" fillId="29" borderId="0" xfId="172" applyNumberFormat="1" applyFont="1" applyFill="1" applyBorder="1" applyAlignment="1" applyProtection="1">
      <protection locked="0"/>
    </xf>
    <xf numFmtId="3" fontId="48" fillId="29" borderId="0" xfId="173" applyNumberFormat="1" applyFont="1" applyFill="1" applyBorder="1" applyAlignment="1" applyProtection="1">
      <protection locked="0"/>
    </xf>
    <xf numFmtId="3" fontId="48" fillId="29" borderId="0" xfId="173" applyNumberFormat="1" applyFont="1" applyFill="1" applyBorder="1" applyAlignment="1" applyProtection="1">
      <alignment horizontal="right"/>
      <protection locked="0"/>
    </xf>
    <xf numFmtId="3" fontId="48" fillId="27" borderId="23" xfId="173" applyNumberFormat="1" applyFont="1" applyFill="1" applyBorder="1" applyAlignment="1" applyProtection="1">
      <protection locked="0"/>
    </xf>
    <xf numFmtId="3" fontId="48" fillId="27" borderId="23" xfId="173" applyNumberFormat="1" applyFont="1" applyFill="1" applyBorder="1" applyAlignment="1" applyProtection="1">
      <alignment horizontal="right"/>
      <protection locked="0"/>
    </xf>
    <xf numFmtId="3" fontId="27" fillId="29" borderId="0" xfId="160" applyNumberFormat="1" applyFont="1" applyFill="1" applyBorder="1" applyAlignment="1" applyProtection="1">
      <protection locked="0"/>
    </xf>
    <xf numFmtId="3" fontId="65" fillId="0" borderId="0" xfId="168" applyNumberFormat="1" applyFont="1" applyBorder="1" applyAlignment="1" applyProtection="1">
      <alignment vertical="top"/>
      <protection locked="0"/>
    </xf>
    <xf numFmtId="165" fontId="27" fillId="0" borderId="0" xfId="172" applyFont="1" applyBorder="1" applyAlignment="1" applyProtection="1">
      <protection locked="0"/>
    </xf>
    <xf numFmtId="165" fontId="27" fillId="0" borderId="0" xfId="172" applyFont="1" applyBorder="1" applyAlignment="1">
      <protection locked="0"/>
    </xf>
    <xf numFmtId="168" fontId="48" fillId="27" borderId="4" xfId="173" applyFont="1" applyFill="1" applyBorder="1" applyAlignment="1" applyProtection="1">
      <protection locked="0"/>
    </xf>
    <xf numFmtId="165" fontId="48" fillId="29" borderId="0" xfId="172" applyFont="1" applyFill="1" applyBorder="1" applyAlignment="1" applyProtection="1">
      <protection locked="0"/>
    </xf>
    <xf numFmtId="168" fontId="48" fillId="29" borderId="0" xfId="173" applyFont="1" applyFill="1" applyBorder="1" applyAlignment="1" applyProtection="1">
      <protection locked="0"/>
    </xf>
    <xf numFmtId="173" fontId="48" fillId="29" borderId="0" xfId="172" applyNumberFormat="1" applyFont="1" applyFill="1" applyBorder="1" applyAlignment="1" applyProtection="1">
      <protection locked="0"/>
    </xf>
    <xf numFmtId="0" fontId="27" fillId="0" borderId="0" xfId="160" quotePrefix="1" applyFont="1" applyFill="1" applyBorder="1" applyAlignment="1"/>
    <xf numFmtId="0" fontId="27" fillId="29" borderId="0" xfId="160" applyFont="1" applyFill="1" applyBorder="1" applyAlignment="1" applyProtection="1">
      <protection locked="0"/>
    </xf>
    <xf numFmtId="3" fontId="49" fillId="0" borderId="4" xfId="169" applyNumberFormat="1" applyFont="1" applyFill="1" applyBorder="1" applyAlignment="1" applyProtection="1">
      <alignment horizontal="right" vertical="top"/>
      <protection locked="0"/>
    </xf>
    <xf numFmtId="3" fontId="50" fillId="0" borderId="4" xfId="169" applyNumberFormat="1" applyFont="1" applyFill="1" applyBorder="1" applyAlignment="1" applyProtection="1">
      <alignment horizontal="right" vertical="top"/>
      <protection locked="0"/>
    </xf>
    <xf numFmtId="0" fontId="65" fillId="0" borderId="0" xfId="168" applyFont="1" applyBorder="1" applyAlignment="1" applyProtection="1">
      <alignment vertical="top"/>
      <protection locked="0"/>
    </xf>
    <xf numFmtId="0" fontId="27" fillId="0" borderId="0" xfId="0" quotePrefix="1" applyFont="1" applyFill="1" applyAlignment="1">
      <alignment horizontal="left"/>
    </xf>
    <xf numFmtId="3" fontId="27" fillId="26" borderId="0" xfId="157" applyNumberFormat="1" applyFont="1" applyFill="1" applyAlignment="1" applyProtection="1">
      <alignment horizontal="left" vertical="top" wrapText="1"/>
      <protection locked="0"/>
    </xf>
    <xf numFmtId="3" fontId="65" fillId="26" borderId="0" xfId="155" applyNumberFormat="1" applyFont="1" applyFill="1" applyBorder="1" applyAlignment="1">
      <alignment horizontal="left" vertical="center"/>
    </xf>
    <xf numFmtId="0" fontId="65" fillId="0" borderId="0" xfId="155" applyFont="1" applyAlignment="1">
      <alignment vertical="center"/>
    </xf>
    <xf numFmtId="0" fontId="27" fillId="0" borderId="0" xfId="0" quotePrefix="1" applyFont="1" applyFill="1" applyBorder="1" applyAlignment="1">
      <alignment horizontal="left"/>
    </xf>
    <xf numFmtId="3" fontId="27" fillId="26" borderId="0" xfId="157" applyNumberFormat="1" applyFont="1" applyFill="1" applyBorder="1" applyAlignment="1" applyProtection="1">
      <alignment horizontal="left" vertical="top" wrapText="1"/>
      <protection locked="0"/>
    </xf>
    <xf numFmtId="0" fontId="27" fillId="0" borderId="0" xfId="0" applyFont="1" applyFill="1" applyBorder="1" applyAlignment="1">
      <alignment wrapText="1"/>
    </xf>
    <xf numFmtId="3" fontId="27" fillId="0" borderId="0" xfId="157" applyNumberFormat="1" applyFont="1" applyFill="1" applyAlignment="1" applyProtection="1">
      <alignment horizontal="left" vertical="top" wrapText="1"/>
      <protection locked="0"/>
    </xf>
    <xf numFmtId="0" fontId="65" fillId="0" borderId="0" xfId="31" applyFont="1" applyBorder="1" applyAlignment="1" applyProtection="1">
      <alignment vertical="top"/>
      <protection locked="0"/>
    </xf>
    <xf numFmtId="0" fontId="50" fillId="0" borderId="0" xfId="43" applyFont="1" applyBorder="1" applyAlignment="1" applyProtection="1">
      <alignment horizontal="left"/>
      <protection locked="0"/>
    </xf>
    <xf numFmtId="0" fontId="27" fillId="0" borderId="16" xfId="0" applyFont="1" applyBorder="1" applyAlignment="1" applyProtection="1">
      <alignment horizontal="left" vertical="top"/>
      <protection locked="0"/>
    </xf>
    <xf numFmtId="0" fontId="27" fillId="0" borderId="16" xfId="0" quotePrefix="1" applyFont="1" applyBorder="1" applyAlignment="1" applyProtection="1">
      <alignment horizontal="left" vertical="top"/>
      <protection locked="0"/>
    </xf>
    <xf numFmtId="0" fontId="27" fillId="0" borderId="0" xfId="0" applyFont="1" applyFill="1" applyBorder="1" applyAlignment="1">
      <alignment horizontal="left" vertical="top" wrapText="1"/>
    </xf>
    <xf numFmtId="0" fontId="65" fillId="0" borderId="0" xfId="31" applyFont="1" applyBorder="1" applyAlignment="1" applyProtection="1">
      <alignment horizontal="left" vertical="top"/>
      <protection locked="0"/>
    </xf>
    <xf numFmtId="0" fontId="27" fillId="0" borderId="0" xfId="0" quotePrefix="1" applyFont="1" applyFill="1" applyBorder="1" applyAlignment="1">
      <alignment horizontal="left" wrapText="1"/>
    </xf>
    <xf numFmtId="0" fontId="27" fillId="0" borderId="0" xfId="159" quotePrefix="1" applyFont="1" applyFill="1" applyBorder="1" applyAlignment="1" applyProtection="1">
      <alignment horizontal="left"/>
      <protection locked="0"/>
    </xf>
    <xf numFmtId="0" fontId="27" fillId="0" borderId="0" xfId="159" quotePrefix="1" applyFont="1" applyBorder="1" applyAlignment="1" applyProtection="1">
      <alignment horizontal="left" vertical="top" wrapText="1"/>
      <protection locked="0"/>
    </xf>
    <xf numFmtId="0" fontId="27" fillId="0" borderId="0" xfId="159" applyFont="1" applyBorder="1" applyAlignment="1" applyProtection="1">
      <alignment horizontal="left" vertical="top" wrapText="1"/>
      <protection locked="0"/>
    </xf>
    <xf numFmtId="0" fontId="27" fillId="0" borderId="0" xfId="159" applyFont="1" applyFill="1" applyBorder="1" applyAlignment="1" applyProtection="1">
      <alignment horizontal="left" vertical="top" wrapText="1"/>
      <protection locked="0"/>
    </xf>
    <xf numFmtId="0" fontId="27" fillId="0" borderId="0" xfId="0" quotePrefix="1" applyFont="1" applyFill="1" applyBorder="1" applyAlignment="1">
      <alignment horizontal="left" vertical="top" wrapText="1"/>
    </xf>
    <xf numFmtId="3" fontId="27" fillId="26" borderId="0" xfId="157" quotePrefix="1" applyNumberFormat="1" applyFont="1" applyFill="1" applyBorder="1" applyAlignment="1" applyProtection="1">
      <alignment horizontal="left" vertical="top" wrapText="1"/>
      <protection locked="0"/>
    </xf>
    <xf numFmtId="0" fontId="48" fillId="27" borderId="26" xfId="42" applyFont="1" applyFill="1" applyBorder="1" applyAlignment="1" applyProtection="1">
      <alignment horizontal="center" vertical="top" wrapText="1"/>
      <protection locked="0"/>
    </xf>
    <xf numFmtId="0" fontId="48" fillId="0" borderId="26" xfId="42" applyFont="1" applyFill="1" applyBorder="1" applyAlignment="1" applyProtection="1">
      <alignment horizontal="center" vertical="top" wrapText="1"/>
      <protection locked="0"/>
    </xf>
    <xf numFmtId="3" fontId="68" fillId="26" borderId="0" xfId="43" applyNumberFormat="1" applyFont="1" applyFill="1" applyBorder="1" applyAlignment="1" applyProtection="1">
      <alignment horizontal="left" wrapText="1"/>
      <protection locked="0"/>
    </xf>
    <xf numFmtId="0" fontId="48" fillId="0" borderId="0" xfId="0" applyFont="1" applyBorder="1" applyAlignment="1">
      <alignment horizontal="left" wrapText="1"/>
    </xf>
    <xf numFmtId="0" fontId="40" fillId="0" borderId="0" xfId="0" applyFont="1" applyAlignment="1">
      <alignment horizontal="left"/>
    </xf>
    <xf numFmtId="0" fontId="40" fillId="0" borderId="0" xfId="0" applyFont="1" applyAlignment="1">
      <alignment horizontal="left" wrapText="1"/>
    </xf>
    <xf numFmtId="0" fontId="70" fillId="0" borderId="0" xfId="0" applyFont="1" applyBorder="1" applyAlignment="1">
      <alignment horizontal="left" wrapText="1"/>
    </xf>
    <xf numFmtId="22" fontId="65" fillId="26" borderId="0" xfId="31" applyNumberFormat="1" applyFont="1" applyFill="1" applyBorder="1" applyAlignment="1" applyProtection="1">
      <alignment horizontal="left" vertical="top" wrapText="1"/>
      <protection locked="0"/>
    </xf>
    <xf numFmtId="0" fontId="48" fillId="27" borderId="14" xfId="42" applyFont="1" applyFill="1" applyBorder="1" applyAlignment="1" applyProtection="1">
      <alignment horizontal="center" vertical="top" wrapText="1"/>
      <protection locked="0"/>
    </xf>
    <xf numFmtId="0" fontId="10" fillId="0" borderId="0" xfId="31" applyFont="1">
      <alignment vertical="top" wrapText="1"/>
    </xf>
    <xf numFmtId="0" fontId="10" fillId="0" borderId="0" xfId="31">
      <alignment vertical="top" wrapText="1"/>
    </xf>
    <xf numFmtId="0" fontId="19" fillId="24" borderId="8" xfId="42" applyBorder="1" applyAlignment="1">
      <alignment horizontal="center" vertical="top" wrapText="1"/>
    </xf>
  </cellXfs>
  <cellStyles count="174">
    <cellStyle name="20% - Accent1" xfId="2" builtinId="30" customBuiltin="1"/>
    <cellStyle name="20% - Accent1 2" xfId="60"/>
    <cellStyle name="20% - Accent2" xfId="3" builtinId="34" customBuiltin="1"/>
    <cellStyle name="20% - Accent2 2" xfId="61"/>
    <cellStyle name="20% - Accent3" xfId="4" builtinId="38" customBuiltin="1"/>
    <cellStyle name="20% - Accent3 2" xfId="62"/>
    <cellStyle name="20% - Accent4" xfId="5" builtinId="42" customBuiltin="1"/>
    <cellStyle name="20% - Accent4 2" xfId="63"/>
    <cellStyle name="20% - Accent5" xfId="6" builtinId="46" customBuiltin="1"/>
    <cellStyle name="20% - Accent5 2" xfId="64"/>
    <cellStyle name="20% - Accent6" xfId="7" builtinId="50" customBuiltin="1"/>
    <cellStyle name="20% - Accent6 2" xfId="65"/>
    <cellStyle name="40% - Accent1" xfId="8" builtinId="31" customBuiltin="1"/>
    <cellStyle name="40% - Accent1 2" xfId="66"/>
    <cellStyle name="40% - Accent2" xfId="9" builtinId="35" customBuiltin="1"/>
    <cellStyle name="40% - Accent2 2" xfId="67"/>
    <cellStyle name="40% - Accent3" xfId="10" builtinId="39" customBuiltin="1"/>
    <cellStyle name="40% - Accent3 2" xfId="68"/>
    <cellStyle name="40% - Accent4" xfId="11" builtinId="43" customBuiltin="1"/>
    <cellStyle name="40% - Accent4 2" xfId="69"/>
    <cellStyle name="40% - Accent5" xfId="12" builtinId="47" customBuiltin="1"/>
    <cellStyle name="40% - Accent5 2" xfId="70"/>
    <cellStyle name="40% - Accent6" xfId="13" builtinId="51" customBuiltin="1"/>
    <cellStyle name="40% - Accent6 2" xfId="71"/>
    <cellStyle name="60% - Accent1" xfId="14" builtinId="32" customBuiltin="1"/>
    <cellStyle name="60% - Accent1 2" xfId="72"/>
    <cellStyle name="60% - Accent2" xfId="15" builtinId="36" customBuiltin="1"/>
    <cellStyle name="60% - Accent2 2" xfId="73"/>
    <cellStyle name="60% - Accent3" xfId="16" builtinId="40" customBuiltin="1"/>
    <cellStyle name="60% - Accent3 2" xfId="74"/>
    <cellStyle name="60% - Accent4" xfId="17" builtinId="44" customBuiltin="1"/>
    <cellStyle name="60% - Accent4 2" xfId="75"/>
    <cellStyle name="60% - Accent5" xfId="18" builtinId="48" customBuiltin="1"/>
    <cellStyle name="60% - Accent5 2" xfId="76"/>
    <cellStyle name="60% - Accent6" xfId="19" builtinId="52" customBuiltin="1"/>
    <cellStyle name="60% - Accent6 2" xfId="77"/>
    <cellStyle name="Accent1" xfId="20" builtinId="29" customBuiltin="1"/>
    <cellStyle name="Accent1 2" xfId="78"/>
    <cellStyle name="Accent2" xfId="21" builtinId="33" customBuiltin="1"/>
    <cellStyle name="Accent2 2" xfId="79"/>
    <cellStyle name="Accent3" xfId="22" builtinId="37" customBuiltin="1"/>
    <cellStyle name="Accent3 2" xfId="80"/>
    <cellStyle name="Accent4" xfId="23" builtinId="41" customBuiltin="1"/>
    <cellStyle name="Accent4 2" xfId="81"/>
    <cellStyle name="Accent5" xfId="24" builtinId="45" customBuiltin="1"/>
    <cellStyle name="Accent5 2" xfId="82"/>
    <cellStyle name="Accent6" xfId="25" builtinId="49" customBuiltin="1"/>
    <cellStyle name="Accent6 2" xfId="83"/>
    <cellStyle name="Bad" xfId="26" builtinId="27" customBuiltin="1"/>
    <cellStyle name="Bad 2" xfId="84"/>
    <cellStyle name="Calculation" xfId="27" builtinId="22" customBuiltin="1"/>
    <cellStyle name="Calculation 2" xfId="85"/>
    <cellStyle name="Check Cell" xfId="28" builtinId="23" customBuiltin="1"/>
    <cellStyle name="Check Cell 2" xfId="86"/>
    <cellStyle name="Comma 2" xfId="153"/>
    <cellStyle name="Comma 3" xfId="161"/>
    <cellStyle name="Comma 4" xfId="162"/>
    <cellStyle name="Explanatory Text" xfId="29" builtinId="53" customBuiltin="1"/>
    <cellStyle name="Explanatory Text 2" xfId="87"/>
    <cellStyle name="Good" xfId="30" builtinId="26" customBuiltin="1"/>
    <cellStyle name="Good 2" xfId="88"/>
    <cellStyle name="Heading 1" xfId="31" builtinId="16" customBuiltin="1"/>
    <cellStyle name="Heading 1 2" xfId="89"/>
    <cellStyle name="Heading 1 2 2" xfId="90"/>
    <cellStyle name="Heading 1 2 3" xfId="168"/>
    <cellStyle name="Heading 1 3" xfId="91"/>
    <cellStyle name="Heading 1 4" xfId="92"/>
    <cellStyle name="Heading 1 5" xfId="163"/>
    <cellStyle name="Heading 2" xfId="32" builtinId="17" customBuiltin="1"/>
    <cellStyle name="Heading 2 2" xfId="93"/>
    <cellStyle name="Heading 3" xfId="33" builtinId="18" customBuiltin="1"/>
    <cellStyle name="Heading 3 2" xfId="94"/>
    <cellStyle name="Heading 4" xfId="34" builtinId="19" customBuiltin="1"/>
    <cellStyle name="Heading 4 2" xfId="95"/>
    <cellStyle name="Input" xfId="35" builtinId="20" customBuiltin="1"/>
    <cellStyle name="Input 2" xfId="96"/>
    <cellStyle name="Linked Cell" xfId="36" builtinId="24" customBuiltin="1"/>
    <cellStyle name="Linked Cell 2" xfId="97"/>
    <cellStyle name="Mik" xfId="37"/>
    <cellStyle name="Mik 2" xfId="98"/>
    <cellStyle name="Neutral" xfId="38" builtinId="28" customBuiltin="1"/>
    <cellStyle name="Neutral 2" xfId="99"/>
    <cellStyle name="Normal" xfId="0" builtinId="0"/>
    <cellStyle name="Normal 2" xfId="59"/>
    <cellStyle name="Normal 2 2" xfId="160"/>
    <cellStyle name="Normal 3" xfId="100"/>
    <cellStyle name="Normal 3 2" xfId="164"/>
    <cellStyle name="Normal 4" xfId="101"/>
    <cellStyle name="Normal 5" xfId="154"/>
    <cellStyle name="Normal 6" xfId="165"/>
    <cellStyle name="Normal 7" xfId="166"/>
    <cellStyle name="Normal_Final 1.1 Feb 23" xfId="157"/>
    <cellStyle name="Normal_PESA 2008 Chapter 1-3 (Proof 2 - 15-04-08) rounded2" xfId="159"/>
    <cellStyle name="Normal_PESA 2008 Chapter 9 Tables (Web)" xfId="155"/>
    <cellStyle name="Normal_PESA 2008 Chapter 9 Tables (Web) 2" xfId="167"/>
    <cellStyle name="Normal_Sheet1" xfId="156"/>
    <cellStyle name="Note" xfId="39" builtinId="10" customBuiltin="1"/>
    <cellStyle name="Note 2" xfId="102"/>
    <cellStyle name="Output" xfId="40" builtinId="21" customBuiltin="1"/>
    <cellStyle name="Output 2" xfId="103"/>
    <cellStyle name="Style 1" xfId="1"/>
    <cellStyle name="Style1" xfId="104"/>
    <cellStyle name="Style2" xfId="105"/>
    <cellStyle name="Style3" xfId="106"/>
    <cellStyle name="Style4" xfId="107"/>
    <cellStyle name="Style5" xfId="108"/>
    <cellStyle name="Style6" xfId="109"/>
    <cellStyle name="Table Footnote" xfId="41"/>
    <cellStyle name="Table Footnote 2" xfId="110"/>
    <cellStyle name="Table Footnote 2 2" xfId="111"/>
    <cellStyle name="Table Footnote_Copy of 11645PESA 2010114148" xfId="112"/>
    <cellStyle name="Table Header" xfId="42"/>
    <cellStyle name="Table Header 2" xfId="113"/>
    <cellStyle name="Table Header 2 2" xfId="114"/>
    <cellStyle name="Table Header 2 3" xfId="170"/>
    <cellStyle name="Table Header_Copy of 11645PESA 2010114148" xfId="115"/>
    <cellStyle name="Table Heading 1" xfId="43"/>
    <cellStyle name="Table Heading 1 2" xfId="116"/>
    <cellStyle name="Table Heading 1 2 2" xfId="117"/>
    <cellStyle name="Table Heading 1 2 3" xfId="171"/>
    <cellStyle name="Table Heading 1_Copy of 11645PESA 2010114148" xfId="118"/>
    <cellStyle name="Table Heading 2" xfId="44"/>
    <cellStyle name="Table Heading 2 2" xfId="119"/>
    <cellStyle name="Table Heading 2_Copy of 11645PESA 2010114148" xfId="120"/>
    <cellStyle name="Table Of Which" xfId="45"/>
    <cellStyle name="Table Of Which 2" xfId="121"/>
    <cellStyle name="Table Of Which_Copy of 11645PESA 2010114148" xfId="122"/>
    <cellStyle name="Table Row Billions" xfId="46"/>
    <cellStyle name="Table Row Billions 2" xfId="123"/>
    <cellStyle name="Table Row Billions Check" xfId="47"/>
    <cellStyle name="Table Row Billions Check 2" xfId="124"/>
    <cellStyle name="Table Row Billions Check 3" xfId="125"/>
    <cellStyle name="Table Row Billions_Copy of 11645PESA 2010114148" xfId="126"/>
    <cellStyle name="Table Row Millions" xfId="48"/>
    <cellStyle name="Table Row Millions 2" xfId="127"/>
    <cellStyle name="Table Row Millions 2 2" xfId="128"/>
    <cellStyle name="Table Row Millions 2 3" xfId="172"/>
    <cellStyle name="Table Row Millions Check" xfId="49"/>
    <cellStyle name="Table Row Millions Check 2" xfId="129"/>
    <cellStyle name="Table Row Millions Check 3" xfId="130"/>
    <cellStyle name="Table Row Millions Check 4" xfId="131"/>
    <cellStyle name="Table Row Millions Check 5" xfId="132"/>
    <cellStyle name="Table Row Millions Check 6" xfId="158"/>
    <cellStyle name="Table Row Millions_Copy of 11645PESA 2010114148" xfId="133"/>
    <cellStyle name="Table Row Percentage" xfId="50"/>
    <cellStyle name="Table Row Percentage 2" xfId="134"/>
    <cellStyle name="Table Row Percentage Check" xfId="51"/>
    <cellStyle name="Table Row Percentage Check 2" xfId="135"/>
    <cellStyle name="Table Row Percentage Check 3" xfId="136"/>
    <cellStyle name="Table Row Percentage_Copy of 11645PESA 2010114148" xfId="137"/>
    <cellStyle name="Table Total Billions" xfId="52"/>
    <cellStyle name="Table Total Billions 2" xfId="138"/>
    <cellStyle name="Table Total Billions_Copy of 11645PESA 2010114148" xfId="139"/>
    <cellStyle name="Table Total Millions" xfId="53"/>
    <cellStyle name="Table Total Millions 2" xfId="140"/>
    <cellStyle name="Table Total Millions 2 2" xfId="141"/>
    <cellStyle name="Table Total Millions 2 3" xfId="173"/>
    <cellStyle name="Table Total Millions_Copy of 11645PESA 2010114148" xfId="142"/>
    <cellStyle name="Table Total Percentage" xfId="54"/>
    <cellStyle name="Table Total Percentage 2" xfId="143"/>
    <cellStyle name="Table Total Percentage_Copy of 11645PESA 2010114148" xfId="144"/>
    <cellStyle name="Table Units" xfId="55"/>
    <cellStyle name="Table Units 2" xfId="145"/>
    <cellStyle name="Table Units 2 2" xfId="146"/>
    <cellStyle name="Table Units 2 3" xfId="169"/>
    <cellStyle name="Table Units_Copy of 11645PESA 2010114148" xfId="147"/>
    <cellStyle name="Title" xfId="56" builtinId="15" customBuiltin="1"/>
    <cellStyle name="Title 2" xfId="148"/>
    <cellStyle name="Title 3" xfId="149"/>
    <cellStyle name="Title 4" xfId="150"/>
    <cellStyle name="Total" xfId="57" builtinId="25" customBuiltin="1"/>
    <cellStyle name="Total 2" xfId="151"/>
    <cellStyle name="Warning Text" xfId="58" builtinId="11" customBuiltin="1"/>
    <cellStyle name="Warning Text 2" xfId="1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autoPageBreaks="0"/>
  </sheetPr>
  <dimension ref="B1:HW82"/>
  <sheetViews>
    <sheetView showGridLines="0" zoomScaleNormal="100" workbookViewId="0">
      <selection activeCell="C67" sqref="C67"/>
    </sheetView>
  </sheetViews>
  <sheetFormatPr defaultRowHeight="11.25"/>
  <cols>
    <col min="1" max="1" width="5.83203125" style="58" customWidth="1"/>
    <col min="2" max="2" width="45.33203125" style="59" customWidth="1"/>
    <col min="3" max="10" width="10.83203125" style="59" customWidth="1"/>
    <col min="11" max="11" width="11" style="58" customWidth="1"/>
    <col min="12" max="246" width="9.33203125" style="58"/>
    <col min="247" max="247" width="45.33203125" style="58" customWidth="1"/>
    <col min="248" max="255" width="11.1640625" style="58" bestFit="1" customWidth="1"/>
    <col min="256" max="261" width="9.33203125" style="58"/>
    <col min="262" max="264" width="11.1640625" style="58" bestFit="1" customWidth="1"/>
    <col min="265" max="502" width="9.33203125" style="58"/>
    <col min="503" max="503" width="45.33203125" style="58" customWidth="1"/>
    <col min="504" max="511" width="11.1640625" style="58" bestFit="1" customWidth="1"/>
    <col min="512" max="517" width="9.33203125" style="58"/>
    <col min="518" max="520" width="11.1640625" style="58" bestFit="1" customWidth="1"/>
    <col min="521" max="758" width="9.33203125" style="58"/>
    <col min="759" max="759" width="45.33203125" style="58" customWidth="1"/>
    <col min="760" max="767" width="11.1640625" style="58" bestFit="1" customWidth="1"/>
    <col min="768" max="773" width="9.33203125" style="58"/>
    <col min="774" max="776" width="11.1640625" style="58" bestFit="1" customWidth="1"/>
    <col min="777" max="1014" width="9.33203125" style="58"/>
    <col min="1015" max="1015" width="45.33203125" style="58" customWidth="1"/>
    <col min="1016" max="1023" width="11.1640625" style="58" bestFit="1" customWidth="1"/>
    <col min="1024" max="1029" width="9.33203125" style="58"/>
    <col min="1030" max="1032" width="11.1640625" style="58" bestFit="1" customWidth="1"/>
    <col min="1033" max="1270" width="9.33203125" style="58"/>
    <col min="1271" max="1271" width="45.33203125" style="58" customWidth="1"/>
    <col min="1272" max="1279" width="11.1640625" style="58" bestFit="1" customWidth="1"/>
    <col min="1280" max="1285" width="9.33203125" style="58"/>
    <col min="1286" max="1288" width="11.1640625" style="58" bestFit="1" customWidth="1"/>
    <col min="1289" max="1526" width="9.33203125" style="58"/>
    <col min="1527" max="1527" width="45.33203125" style="58" customWidth="1"/>
    <col min="1528" max="1535" width="11.1640625" style="58" bestFit="1" customWidth="1"/>
    <col min="1536" max="1541" width="9.33203125" style="58"/>
    <col min="1542" max="1544" width="11.1640625" style="58" bestFit="1" customWidth="1"/>
    <col min="1545" max="1782" width="9.33203125" style="58"/>
    <col min="1783" max="1783" width="45.33203125" style="58" customWidth="1"/>
    <col min="1784" max="1791" width="11.1640625" style="58" bestFit="1" customWidth="1"/>
    <col min="1792" max="1797" width="9.33203125" style="58"/>
    <col min="1798" max="1800" width="11.1640625" style="58" bestFit="1" customWidth="1"/>
    <col min="1801" max="2038" width="9.33203125" style="58"/>
    <col min="2039" max="2039" width="45.33203125" style="58" customWidth="1"/>
    <col min="2040" max="2047" width="11.1640625" style="58" bestFit="1" customWidth="1"/>
    <col min="2048" max="2053" width="9.33203125" style="58"/>
    <col min="2054" max="2056" width="11.1640625" style="58" bestFit="1" customWidth="1"/>
    <col min="2057" max="2294" width="9.33203125" style="58"/>
    <col min="2295" max="2295" width="45.33203125" style="58" customWidth="1"/>
    <col min="2296" max="2303" width="11.1640625" style="58" bestFit="1" customWidth="1"/>
    <col min="2304" max="2309" width="9.33203125" style="58"/>
    <col min="2310" max="2312" width="11.1640625" style="58" bestFit="1" customWidth="1"/>
    <col min="2313" max="2550" width="9.33203125" style="58"/>
    <col min="2551" max="2551" width="45.33203125" style="58" customWidth="1"/>
    <col min="2552" max="2559" width="11.1640625" style="58" bestFit="1" customWidth="1"/>
    <col min="2560" max="2565" width="9.33203125" style="58"/>
    <col min="2566" max="2568" width="11.1640625" style="58" bestFit="1" customWidth="1"/>
    <col min="2569" max="2806" width="9.33203125" style="58"/>
    <col min="2807" max="2807" width="45.33203125" style="58" customWidth="1"/>
    <col min="2808" max="2815" width="11.1640625" style="58" bestFit="1" customWidth="1"/>
    <col min="2816" max="2821" width="9.33203125" style="58"/>
    <col min="2822" max="2824" width="11.1640625" style="58" bestFit="1" customWidth="1"/>
    <col min="2825" max="3062" width="9.33203125" style="58"/>
    <col min="3063" max="3063" width="45.33203125" style="58" customWidth="1"/>
    <col min="3064" max="3071" width="11.1640625" style="58" bestFit="1" customWidth="1"/>
    <col min="3072" max="3077" width="9.33203125" style="58"/>
    <col min="3078" max="3080" width="11.1640625" style="58" bestFit="1" customWidth="1"/>
    <col min="3081" max="3318" width="9.33203125" style="58"/>
    <col min="3319" max="3319" width="45.33203125" style="58" customWidth="1"/>
    <col min="3320" max="3327" width="11.1640625" style="58" bestFit="1" customWidth="1"/>
    <col min="3328" max="3333" width="9.33203125" style="58"/>
    <col min="3334" max="3336" width="11.1640625" style="58" bestFit="1" customWidth="1"/>
    <col min="3337" max="3574" width="9.33203125" style="58"/>
    <col min="3575" max="3575" width="45.33203125" style="58" customWidth="1"/>
    <col min="3576" max="3583" width="11.1640625" style="58" bestFit="1" customWidth="1"/>
    <col min="3584" max="3589" width="9.33203125" style="58"/>
    <col min="3590" max="3592" width="11.1640625" style="58" bestFit="1" customWidth="1"/>
    <col min="3593" max="3830" width="9.33203125" style="58"/>
    <col min="3831" max="3831" width="45.33203125" style="58" customWidth="1"/>
    <col min="3832" max="3839" width="11.1640625" style="58" bestFit="1" customWidth="1"/>
    <col min="3840" max="3845" width="9.33203125" style="58"/>
    <col min="3846" max="3848" width="11.1640625" style="58" bestFit="1" customWidth="1"/>
    <col min="3849" max="4086" width="9.33203125" style="58"/>
    <col min="4087" max="4087" width="45.33203125" style="58" customWidth="1"/>
    <col min="4088" max="4095" width="11.1640625" style="58" bestFit="1" customWidth="1"/>
    <col min="4096" max="4101" width="9.33203125" style="58"/>
    <col min="4102" max="4104" width="11.1640625" style="58" bestFit="1" customWidth="1"/>
    <col min="4105" max="4342" width="9.33203125" style="58"/>
    <col min="4343" max="4343" width="45.33203125" style="58" customWidth="1"/>
    <col min="4344" max="4351" width="11.1640625" style="58" bestFit="1" customWidth="1"/>
    <col min="4352" max="4357" width="9.33203125" style="58"/>
    <col min="4358" max="4360" width="11.1640625" style="58" bestFit="1" customWidth="1"/>
    <col min="4361" max="4598" width="9.33203125" style="58"/>
    <col min="4599" max="4599" width="45.33203125" style="58" customWidth="1"/>
    <col min="4600" max="4607" width="11.1640625" style="58" bestFit="1" customWidth="1"/>
    <col min="4608" max="4613" width="9.33203125" style="58"/>
    <col min="4614" max="4616" width="11.1640625" style="58" bestFit="1" customWidth="1"/>
    <col min="4617" max="4854" width="9.33203125" style="58"/>
    <col min="4855" max="4855" width="45.33203125" style="58" customWidth="1"/>
    <col min="4856" max="4863" width="11.1640625" style="58" bestFit="1" customWidth="1"/>
    <col min="4864" max="4869" width="9.33203125" style="58"/>
    <col min="4870" max="4872" width="11.1640625" style="58" bestFit="1" customWidth="1"/>
    <col min="4873" max="5110" width="9.33203125" style="58"/>
    <col min="5111" max="5111" width="45.33203125" style="58" customWidth="1"/>
    <col min="5112" max="5119" width="11.1640625" style="58" bestFit="1" customWidth="1"/>
    <col min="5120" max="5125" width="9.33203125" style="58"/>
    <col min="5126" max="5128" width="11.1640625" style="58" bestFit="1" customWidth="1"/>
    <col min="5129" max="5366" width="9.33203125" style="58"/>
    <col min="5367" max="5367" width="45.33203125" style="58" customWidth="1"/>
    <col min="5368" max="5375" width="11.1640625" style="58" bestFit="1" customWidth="1"/>
    <col min="5376" max="5381" width="9.33203125" style="58"/>
    <col min="5382" max="5384" width="11.1640625" style="58" bestFit="1" customWidth="1"/>
    <col min="5385" max="5622" width="9.33203125" style="58"/>
    <col min="5623" max="5623" width="45.33203125" style="58" customWidth="1"/>
    <col min="5624" max="5631" width="11.1640625" style="58" bestFit="1" customWidth="1"/>
    <col min="5632" max="5637" width="9.33203125" style="58"/>
    <col min="5638" max="5640" width="11.1640625" style="58" bestFit="1" customWidth="1"/>
    <col min="5641" max="5878" width="9.33203125" style="58"/>
    <col min="5879" max="5879" width="45.33203125" style="58" customWidth="1"/>
    <col min="5880" max="5887" width="11.1640625" style="58" bestFit="1" customWidth="1"/>
    <col min="5888" max="5893" width="9.33203125" style="58"/>
    <col min="5894" max="5896" width="11.1640625" style="58" bestFit="1" customWidth="1"/>
    <col min="5897" max="6134" width="9.33203125" style="58"/>
    <col min="6135" max="6135" width="45.33203125" style="58" customWidth="1"/>
    <col min="6136" max="6143" width="11.1640625" style="58" bestFit="1" customWidth="1"/>
    <col min="6144" max="6149" width="9.33203125" style="58"/>
    <col min="6150" max="6152" width="11.1640625" style="58" bestFit="1" customWidth="1"/>
    <col min="6153" max="6390" width="9.33203125" style="58"/>
    <col min="6391" max="6391" width="45.33203125" style="58" customWidth="1"/>
    <col min="6392" max="6399" width="11.1640625" style="58" bestFit="1" customWidth="1"/>
    <col min="6400" max="6405" width="9.33203125" style="58"/>
    <col min="6406" max="6408" width="11.1640625" style="58" bestFit="1" customWidth="1"/>
    <col min="6409" max="6646" width="9.33203125" style="58"/>
    <col min="6647" max="6647" width="45.33203125" style="58" customWidth="1"/>
    <col min="6648" max="6655" width="11.1640625" style="58" bestFit="1" customWidth="1"/>
    <col min="6656" max="6661" width="9.33203125" style="58"/>
    <col min="6662" max="6664" width="11.1640625" style="58" bestFit="1" customWidth="1"/>
    <col min="6665" max="6902" width="9.33203125" style="58"/>
    <col min="6903" max="6903" width="45.33203125" style="58" customWidth="1"/>
    <col min="6904" max="6911" width="11.1640625" style="58" bestFit="1" customWidth="1"/>
    <col min="6912" max="6917" width="9.33203125" style="58"/>
    <col min="6918" max="6920" width="11.1640625" style="58" bestFit="1" customWidth="1"/>
    <col min="6921" max="7158" width="9.33203125" style="58"/>
    <col min="7159" max="7159" width="45.33203125" style="58" customWidth="1"/>
    <col min="7160" max="7167" width="11.1640625" style="58" bestFit="1" customWidth="1"/>
    <col min="7168" max="7173" width="9.33203125" style="58"/>
    <col min="7174" max="7176" width="11.1640625" style="58" bestFit="1" customWidth="1"/>
    <col min="7177" max="7414" width="9.33203125" style="58"/>
    <col min="7415" max="7415" width="45.33203125" style="58" customWidth="1"/>
    <col min="7416" max="7423" width="11.1640625" style="58" bestFit="1" customWidth="1"/>
    <col min="7424" max="7429" width="9.33203125" style="58"/>
    <col min="7430" max="7432" width="11.1640625" style="58" bestFit="1" customWidth="1"/>
    <col min="7433" max="7670" width="9.33203125" style="58"/>
    <col min="7671" max="7671" width="45.33203125" style="58" customWidth="1"/>
    <col min="7672" max="7679" width="11.1640625" style="58" bestFit="1" customWidth="1"/>
    <col min="7680" max="7685" width="9.33203125" style="58"/>
    <col min="7686" max="7688" width="11.1640625" style="58" bestFit="1" customWidth="1"/>
    <col min="7689" max="7926" width="9.33203125" style="58"/>
    <col min="7927" max="7927" width="45.33203125" style="58" customWidth="1"/>
    <col min="7928" max="7935" width="11.1640625" style="58" bestFit="1" customWidth="1"/>
    <col min="7936" max="7941" width="9.33203125" style="58"/>
    <col min="7942" max="7944" width="11.1640625" style="58" bestFit="1" customWidth="1"/>
    <col min="7945" max="8182" width="9.33203125" style="58"/>
    <col min="8183" max="8183" width="45.33203125" style="58" customWidth="1"/>
    <col min="8184" max="8191" width="11.1640625" style="58" bestFit="1" customWidth="1"/>
    <col min="8192" max="8197" width="9.33203125" style="58"/>
    <col min="8198" max="8200" width="11.1640625" style="58" bestFit="1" customWidth="1"/>
    <col min="8201" max="8438" width="9.33203125" style="58"/>
    <col min="8439" max="8439" width="45.33203125" style="58" customWidth="1"/>
    <col min="8440" max="8447" width="11.1640625" style="58" bestFit="1" customWidth="1"/>
    <col min="8448" max="8453" width="9.33203125" style="58"/>
    <col min="8454" max="8456" width="11.1640625" style="58" bestFit="1" customWidth="1"/>
    <col min="8457" max="8694" width="9.33203125" style="58"/>
    <col min="8695" max="8695" width="45.33203125" style="58" customWidth="1"/>
    <col min="8696" max="8703" width="11.1640625" style="58" bestFit="1" customWidth="1"/>
    <col min="8704" max="8709" width="9.33203125" style="58"/>
    <col min="8710" max="8712" width="11.1640625" style="58" bestFit="1" customWidth="1"/>
    <col min="8713" max="8950" width="9.33203125" style="58"/>
    <col min="8951" max="8951" width="45.33203125" style="58" customWidth="1"/>
    <col min="8952" max="8959" width="11.1640625" style="58" bestFit="1" customWidth="1"/>
    <col min="8960" max="8965" width="9.33203125" style="58"/>
    <col min="8966" max="8968" width="11.1640625" style="58" bestFit="1" customWidth="1"/>
    <col min="8969" max="9206" width="9.33203125" style="58"/>
    <col min="9207" max="9207" width="45.33203125" style="58" customWidth="1"/>
    <col min="9208" max="9215" width="11.1640625" style="58" bestFit="1" customWidth="1"/>
    <col min="9216" max="9221" width="9.33203125" style="58"/>
    <col min="9222" max="9224" width="11.1640625" style="58" bestFit="1" customWidth="1"/>
    <col min="9225" max="9462" width="9.33203125" style="58"/>
    <col min="9463" max="9463" width="45.33203125" style="58" customWidth="1"/>
    <col min="9464" max="9471" width="11.1640625" style="58" bestFit="1" customWidth="1"/>
    <col min="9472" max="9477" width="9.33203125" style="58"/>
    <col min="9478" max="9480" width="11.1640625" style="58" bestFit="1" customWidth="1"/>
    <col min="9481" max="9718" width="9.33203125" style="58"/>
    <col min="9719" max="9719" width="45.33203125" style="58" customWidth="1"/>
    <col min="9720" max="9727" width="11.1640625" style="58" bestFit="1" customWidth="1"/>
    <col min="9728" max="9733" width="9.33203125" style="58"/>
    <col min="9734" max="9736" width="11.1640625" style="58" bestFit="1" customWidth="1"/>
    <col min="9737" max="9974" width="9.33203125" style="58"/>
    <col min="9975" max="9975" width="45.33203125" style="58" customWidth="1"/>
    <col min="9976" max="9983" width="11.1640625" style="58" bestFit="1" customWidth="1"/>
    <col min="9984" max="9989" width="9.33203125" style="58"/>
    <col min="9990" max="9992" width="11.1640625" style="58" bestFit="1" customWidth="1"/>
    <col min="9993" max="10230" width="9.33203125" style="58"/>
    <col min="10231" max="10231" width="45.33203125" style="58" customWidth="1"/>
    <col min="10232" max="10239" width="11.1640625" style="58" bestFit="1" customWidth="1"/>
    <col min="10240" max="10245" width="9.33203125" style="58"/>
    <col min="10246" max="10248" width="11.1640625" style="58" bestFit="1" customWidth="1"/>
    <col min="10249" max="10486" width="9.33203125" style="58"/>
    <col min="10487" max="10487" width="45.33203125" style="58" customWidth="1"/>
    <col min="10488" max="10495" width="11.1640625" style="58" bestFit="1" customWidth="1"/>
    <col min="10496" max="10501" width="9.33203125" style="58"/>
    <col min="10502" max="10504" width="11.1640625" style="58" bestFit="1" customWidth="1"/>
    <col min="10505" max="10742" width="9.33203125" style="58"/>
    <col min="10743" max="10743" width="45.33203125" style="58" customWidth="1"/>
    <col min="10744" max="10751" width="11.1640625" style="58" bestFit="1" customWidth="1"/>
    <col min="10752" max="10757" width="9.33203125" style="58"/>
    <col min="10758" max="10760" width="11.1640625" style="58" bestFit="1" customWidth="1"/>
    <col min="10761" max="10998" width="9.33203125" style="58"/>
    <col min="10999" max="10999" width="45.33203125" style="58" customWidth="1"/>
    <col min="11000" max="11007" width="11.1640625" style="58" bestFit="1" customWidth="1"/>
    <col min="11008" max="11013" width="9.33203125" style="58"/>
    <col min="11014" max="11016" width="11.1640625" style="58" bestFit="1" customWidth="1"/>
    <col min="11017" max="11254" width="9.33203125" style="58"/>
    <col min="11255" max="11255" width="45.33203125" style="58" customWidth="1"/>
    <col min="11256" max="11263" width="11.1640625" style="58" bestFit="1" customWidth="1"/>
    <col min="11264" max="11269" width="9.33203125" style="58"/>
    <col min="11270" max="11272" width="11.1640625" style="58" bestFit="1" customWidth="1"/>
    <col min="11273" max="11510" width="9.33203125" style="58"/>
    <col min="11511" max="11511" width="45.33203125" style="58" customWidth="1"/>
    <col min="11512" max="11519" width="11.1640625" style="58" bestFit="1" customWidth="1"/>
    <col min="11520" max="11525" width="9.33203125" style="58"/>
    <col min="11526" max="11528" width="11.1640625" style="58" bestFit="1" customWidth="1"/>
    <col min="11529" max="11766" width="9.33203125" style="58"/>
    <col min="11767" max="11767" width="45.33203125" style="58" customWidth="1"/>
    <col min="11768" max="11775" width="11.1640625" style="58" bestFit="1" customWidth="1"/>
    <col min="11776" max="11781" width="9.33203125" style="58"/>
    <col min="11782" max="11784" width="11.1640625" style="58" bestFit="1" customWidth="1"/>
    <col min="11785" max="12022" width="9.33203125" style="58"/>
    <col min="12023" max="12023" width="45.33203125" style="58" customWidth="1"/>
    <col min="12024" max="12031" width="11.1640625" style="58" bestFit="1" customWidth="1"/>
    <col min="12032" max="12037" width="9.33203125" style="58"/>
    <col min="12038" max="12040" width="11.1640625" style="58" bestFit="1" customWidth="1"/>
    <col min="12041" max="12278" width="9.33203125" style="58"/>
    <col min="12279" max="12279" width="45.33203125" style="58" customWidth="1"/>
    <col min="12280" max="12287" width="11.1640625" style="58" bestFit="1" customWidth="1"/>
    <col min="12288" max="12293" width="9.33203125" style="58"/>
    <col min="12294" max="12296" width="11.1640625" style="58" bestFit="1" customWidth="1"/>
    <col min="12297" max="12534" width="9.33203125" style="58"/>
    <col min="12535" max="12535" width="45.33203125" style="58" customWidth="1"/>
    <col min="12536" max="12543" width="11.1640625" style="58" bestFit="1" customWidth="1"/>
    <col min="12544" max="12549" width="9.33203125" style="58"/>
    <col min="12550" max="12552" width="11.1640625" style="58" bestFit="1" customWidth="1"/>
    <col min="12553" max="12790" width="9.33203125" style="58"/>
    <col min="12791" max="12791" width="45.33203125" style="58" customWidth="1"/>
    <col min="12792" max="12799" width="11.1640625" style="58" bestFit="1" customWidth="1"/>
    <col min="12800" max="12805" width="9.33203125" style="58"/>
    <col min="12806" max="12808" width="11.1640625" style="58" bestFit="1" customWidth="1"/>
    <col min="12809" max="13046" width="9.33203125" style="58"/>
    <col min="13047" max="13047" width="45.33203125" style="58" customWidth="1"/>
    <col min="13048" max="13055" width="11.1640625" style="58" bestFit="1" customWidth="1"/>
    <col min="13056" max="13061" width="9.33203125" style="58"/>
    <col min="13062" max="13064" width="11.1640625" style="58" bestFit="1" customWidth="1"/>
    <col min="13065" max="13302" width="9.33203125" style="58"/>
    <col min="13303" max="13303" width="45.33203125" style="58" customWidth="1"/>
    <col min="13304" max="13311" width="11.1640625" style="58" bestFit="1" customWidth="1"/>
    <col min="13312" max="13317" width="9.33203125" style="58"/>
    <col min="13318" max="13320" width="11.1640625" style="58" bestFit="1" customWidth="1"/>
    <col min="13321" max="13558" width="9.33203125" style="58"/>
    <col min="13559" max="13559" width="45.33203125" style="58" customWidth="1"/>
    <col min="13560" max="13567" width="11.1640625" style="58" bestFit="1" customWidth="1"/>
    <col min="13568" max="13573" width="9.33203125" style="58"/>
    <col min="13574" max="13576" width="11.1640625" style="58" bestFit="1" customWidth="1"/>
    <col min="13577" max="13814" width="9.33203125" style="58"/>
    <col min="13815" max="13815" width="45.33203125" style="58" customWidth="1"/>
    <col min="13816" max="13823" width="11.1640625" style="58" bestFit="1" customWidth="1"/>
    <col min="13824" max="13829" width="9.33203125" style="58"/>
    <col min="13830" max="13832" width="11.1640625" style="58" bestFit="1" customWidth="1"/>
    <col min="13833" max="14070" width="9.33203125" style="58"/>
    <col min="14071" max="14071" width="45.33203125" style="58" customWidth="1"/>
    <col min="14072" max="14079" width="11.1640625" style="58" bestFit="1" customWidth="1"/>
    <col min="14080" max="14085" width="9.33203125" style="58"/>
    <col min="14086" max="14088" width="11.1640625" style="58" bestFit="1" customWidth="1"/>
    <col min="14089" max="14326" width="9.33203125" style="58"/>
    <col min="14327" max="14327" width="45.33203125" style="58" customWidth="1"/>
    <col min="14328" max="14335" width="11.1640625" style="58" bestFit="1" customWidth="1"/>
    <col min="14336" max="14341" width="9.33203125" style="58"/>
    <col min="14342" max="14344" width="11.1640625" style="58" bestFit="1" customWidth="1"/>
    <col min="14345" max="14582" width="9.33203125" style="58"/>
    <col min="14583" max="14583" width="45.33203125" style="58" customWidth="1"/>
    <col min="14584" max="14591" width="11.1640625" style="58" bestFit="1" customWidth="1"/>
    <col min="14592" max="14597" width="9.33203125" style="58"/>
    <col min="14598" max="14600" width="11.1640625" style="58" bestFit="1" customWidth="1"/>
    <col min="14601" max="14838" width="9.33203125" style="58"/>
    <col min="14839" max="14839" width="45.33203125" style="58" customWidth="1"/>
    <col min="14840" max="14847" width="11.1640625" style="58" bestFit="1" customWidth="1"/>
    <col min="14848" max="14853" width="9.33203125" style="58"/>
    <col min="14854" max="14856" width="11.1640625" style="58" bestFit="1" customWidth="1"/>
    <col min="14857" max="15094" width="9.33203125" style="58"/>
    <col min="15095" max="15095" width="45.33203125" style="58" customWidth="1"/>
    <col min="15096" max="15103" width="11.1640625" style="58" bestFit="1" customWidth="1"/>
    <col min="15104" max="15109" width="9.33203125" style="58"/>
    <col min="15110" max="15112" width="11.1640625" style="58" bestFit="1" customWidth="1"/>
    <col min="15113" max="15350" width="9.33203125" style="58"/>
    <col min="15351" max="15351" width="45.33203125" style="58" customWidth="1"/>
    <col min="15352" max="15359" width="11.1640625" style="58" bestFit="1" customWidth="1"/>
    <col min="15360" max="15365" width="9.33203125" style="58"/>
    <col min="15366" max="15368" width="11.1640625" style="58" bestFit="1" customWidth="1"/>
    <col min="15369" max="15606" width="9.33203125" style="58"/>
    <col min="15607" max="15607" width="45.33203125" style="58" customWidth="1"/>
    <col min="15608" max="15615" width="11.1640625" style="58" bestFit="1" customWidth="1"/>
    <col min="15616" max="15621" width="9.33203125" style="58"/>
    <col min="15622" max="15624" width="11.1640625" style="58" bestFit="1" customWidth="1"/>
    <col min="15625" max="15862" width="9.33203125" style="58"/>
    <col min="15863" max="15863" width="45.33203125" style="58" customWidth="1"/>
    <col min="15864" max="15871" width="11.1640625" style="58" bestFit="1" customWidth="1"/>
    <col min="15872" max="15877" width="9.33203125" style="58"/>
    <col min="15878" max="15880" width="11.1640625" style="58" bestFit="1" customWidth="1"/>
    <col min="15881" max="16118" width="9.33203125" style="58"/>
    <col min="16119" max="16119" width="45.33203125" style="58" customWidth="1"/>
    <col min="16120" max="16127" width="11.1640625" style="58" bestFit="1" customWidth="1"/>
    <col min="16128" max="16133" width="9.33203125" style="58"/>
    <col min="16134" max="16136" width="11.1640625" style="58" bestFit="1" customWidth="1"/>
    <col min="16137" max="16384" width="9.33203125" style="58"/>
  </cols>
  <sheetData>
    <row r="1" spans="2:231" s="50" customFormat="1" ht="20.100000000000001" customHeight="1">
      <c r="B1" s="335" t="s">
        <v>212</v>
      </c>
      <c r="C1" s="336"/>
      <c r="D1" s="336"/>
      <c r="E1" s="336"/>
      <c r="F1" s="336"/>
      <c r="G1" s="336"/>
      <c r="H1" s="336"/>
      <c r="I1" s="336"/>
      <c r="J1" s="336"/>
    </row>
    <row r="2" spans="2:231" s="50" customFormat="1" ht="5.0999999999999996" customHeight="1" thickBot="1">
      <c r="B2" s="179"/>
      <c r="C2" s="180"/>
      <c r="D2" s="180"/>
      <c r="E2" s="180"/>
      <c r="F2" s="180"/>
      <c r="G2" s="180"/>
      <c r="H2" s="180"/>
      <c r="I2" s="180"/>
      <c r="J2" s="180"/>
    </row>
    <row r="3" spans="2:231" s="50" customFormat="1" ht="11.25" customHeight="1">
      <c r="B3" s="183"/>
      <c r="C3" s="183"/>
      <c r="D3" s="183"/>
      <c r="E3" s="184"/>
      <c r="F3" s="184"/>
      <c r="G3" s="184"/>
      <c r="H3" s="184"/>
      <c r="I3" s="184"/>
      <c r="J3" s="185" t="s">
        <v>0</v>
      </c>
    </row>
    <row r="4" spans="2:231" s="52" customFormat="1">
      <c r="B4" s="198"/>
      <c r="C4" s="53" t="s">
        <v>6</v>
      </c>
      <c r="D4" s="53" t="s">
        <v>7</v>
      </c>
      <c r="E4" s="54" t="s">
        <v>8</v>
      </c>
      <c r="F4" s="54" t="s">
        <v>9</v>
      </c>
      <c r="G4" s="54" t="s">
        <v>10</v>
      </c>
      <c r="H4" s="54" t="s">
        <v>67</v>
      </c>
      <c r="I4" s="54" t="s">
        <v>68</v>
      </c>
      <c r="J4" s="54" t="s">
        <v>69</v>
      </c>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row>
    <row r="5" spans="2:231" s="52" customFormat="1">
      <c r="B5" s="198"/>
      <c r="C5" s="53" t="s">
        <v>11</v>
      </c>
      <c r="D5" s="53" t="s">
        <v>11</v>
      </c>
      <c r="E5" s="53" t="s">
        <v>11</v>
      </c>
      <c r="F5" s="53" t="s">
        <v>11</v>
      </c>
      <c r="G5" s="53" t="s">
        <v>11</v>
      </c>
      <c r="H5" s="53" t="s">
        <v>13</v>
      </c>
      <c r="I5" s="53" t="s">
        <v>13</v>
      </c>
      <c r="J5" s="53" t="s">
        <v>13</v>
      </c>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row>
    <row r="6" spans="2:231" s="50" customFormat="1" ht="11.1" customHeight="1">
      <c r="B6" s="197" t="s">
        <v>213</v>
      </c>
      <c r="C6" s="55"/>
      <c r="D6" s="55"/>
      <c r="E6" s="55"/>
      <c r="F6" s="55"/>
      <c r="G6" s="55"/>
      <c r="H6" s="55"/>
      <c r="I6" s="55"/>
      <c r="J6" s="55"/>
    </row>
    <row r="7" spans="2:231" s="59" customFormat="1" ht="11.1" customHeight="1">
      <c r="B7" s="186" t="s">
        <v>14</v>
      </c>
      <c r="C7" s="56"/>
      <c r="D7" s="56"/>
      <c r="E7" s="57"/>
      <c r="F7" s="57"/>
      <c r="G7" s="57"/>
      <c r="H7" s="57"/>
      <c r="I7" s="57"/>
      <c r="J7" s="57"/>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row>
    <row r="8" spans="2:231" s="59" customFormat="1" ht="11.1" customHeight="1">
      <c r="B8" s="188" t="s">
        <v>214</v>
      </c>
      <c r="C8" s="60">
        <v>288321</v>
      </c>
      <c r="D8" s="60">
        <v>300885</v>
      </c>
      <c r="E8" s="60">
        <v>319329</v>
      </c>
      <c r="F8" s="60">
        <v>325246</v>
      </c>
      <c r="G8" s="60">
        <v>321859</v>
      </c>
      <c r="H8" s="60">
        <v>327200</v>
      </c>
      <c r="I8" s="60">
        <v>330200</v>
      </c>
      <c r="J8" s="60">
        <v>327000</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row>
    <row r="9" spans="2:231" s="59" customFormat="1" ht="11.1" customHeight="1">
      <c r="B9" s="188" t="s">
        <v>215</v>
      </c>
      <c r="C9" s="60">
        <v>11784</v>
      </c>
      <c r="D9" s="60">
        <v>12389</v>
      </c>
      <c r="E9" s="60">
        <v>13843</v>
      </c>
      <c r="F9" s="60">
        <v>20598</v>
      </c>
      <c r="G9" s="60">
        <v>18852</v>
      </c>
      <c r="H9" s="60">
        <v>18100</v>
      </c>
      <c r="I9" s="60">
        <v>18100</v>
      </c>
      <c r="J9" s="60">
        <v>19200</v>
      </c>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row>
    <row r="10" spans="2:231" s="62" customFormat="1" ht="11.1" customHeight="1">
      <c r="B10" s="190" t="s">
        <v>15</v>
      </c>
      <c r="C10" s="61">
        <v>300105</v>
      </c>
      <c r="D10" s="61">
        <v>313275</v>
      </c>
      <c r="E10" s="61">
        <v>333172</v>
      </c>
      <c r="F10" s="61">
        <v>345844</v>
      </c>
      <c r="G10" s="61">
        <v>340711</v>
      </c>
      <c r="H10" s="61">
        <v>345300</v>
      </c>
      <c r="I10" s="61">
        <v>348300</v>
      </c>
      <c r="J10" s="61">
        <v>346300</v>
      </c>
    </row>
    <row r="11" spans="2:231" ht="11.1" customHeight="1">
      <c r="B11" s="186" t="s">
        <v>16</v>
      </c>
      <c r="C11" s="57" t="s">
        <v>70</v>
      </c>
      <c r="D11" s="57" t="s">
        <v>70</v>
      </c>
      <c r="E11" s="63" t="s">
        <v>70</v>
      </c>
      <c r="F11" s="63" t="s">
        <v>70</v>
      </c>
      <c r="G11" s="63" t="s">
        <v>70</v>
      </c>
      <c r="H11" s="63" t="s">
        <v>70</v>
      </c>
      <c r="I11" s="63" t="s">
        <v>70</v>
      </c>
      <c r="J11" s="63" t="s">
        <v>70</v>
      </c>
    </row>
    <row r="12" spans="2:231" ht="11.1" customHeight="1">
      <c r="B12" s="188" t="s">
        <v>216</v>
      </c>
      <c r="C12" s="60">
        <v>140109</v>
      </c>
      <c r="D12" s="60">
        <v>150817</v>
      </c>
      <c r="E12" s="64">
        <v>164048</v>
      </c>
      <c r="F12" s="64">
        <v>169960</v>
      </c>
      <c r="G12" s="64">
        <v>176029</v>
      </c>
      <c r="H12" s="64">
        <v>183192</v>
      </c>
      <c r="I12" s="64">
        <v>183259</v>
      </c>
      <c r="J12" s="64">
        <v>186305</v>
      </c>
    </row>
    <row r="13" spans="2:231" ht="11.1" customHeight="1">
      <c r="B13" s="199" t="s">
        <v>217</v>
      </c>
      <c r="C13" s="60">
        <v>20114</v>
      </c>
      <c r="D13" s="60">
        <v>24154</v>
      </c>
      <c r="E13" s="64">
        <v>27651</v>
      </c>
      <c r="F13" s="64">
        <v>28924</v>
      </c>
      <c r="G13" s="64">
        <v>29967</v>
      </c>
      <c r="H13" s="64">
        <v>26141</v>
      </c>
      <c r="I13" s="64">
        <v>26229</v>
      </c>
      <c r="J13" s="64">
        <v>26656</v>
      </c>
    </row>
    <row r="14" spans="2:231" ht="11.1" customHeight="1">
      <c r="B14" s="199" t="s">
        <v>218</v>
      </c>
      <c r="C14" s="60">
        <v>5325</v>
      </c>
      <c r="D14" s="60">
        <v>5416</v>
      </c>
      <c r="E14" s="64">
        <v>1532</v>
      </c>
      <c r="F14" s="64">
        <v>-78069</v>
      </c>
      <c r="G14" s="64">
        <v>6054</v>
      </c>
      <c r="H14" s="64">
        <v>4998</v>
      </c>
      <c r="I14" s="64">
        <v>865</v>
      </c>
      <c r="J14" s="64">
        <v>1049</v>
      </c>
    </row>
    <row r="15" spans="2:231" ht="11.1" customHeight="1">
      <c r="B15" s="188" t="s">
        <v>219</v>
      </c>
      <c r="C15" s="60">
        <v>882</v>
      </c>
      <c r="D15" s="60">
        <v>1011</v>
      </c>
      <c r="E15" s="64">
        <v>1001</v>
      </c>
      <c r="F15" s="64">
        <v>995</v>
      </c>
      <c r="G15" s="64">
        <v>1399</v>
      </c>
      <c r="H15" s="64">
        <v>1141</v>
      </c>
      <c r="I15" s="64">
        <v>932</v>
      </c>
      <c r="J15" s="64">
        <v>932</v>
      </c>
    </row>
    <row r="16" spans="2:231" ht="11.1" customHeight="1">
      <c r="B16" s="188" t="s">
        <v>220</v>
      </c>
      <c r="C16" s="60">
        <v>3430</v>
      </c>
      <c r="D16" s="60">
        <v>3316</v>
      </c>
      <c r="E16" s="64">
        <v>3464</v>
      </c>
      <c r="F16" s="64">
        <v>3303</v>
      </c>
      <c r="G16" s="64">
        <v>3690</v>
      </c>
      <c r="H16" s="64">
        <v>3868</v>
      </c>
      <c r="I16" s="64">
        <v>3828</v>
      </c>
      <c r="J16" s="64">
        <v>3826</v>
      </c>
    </row>
    <row r="17" spans="2:12" ht="11.1" customHeight="1">
      <c r="B17" s="188" t="s">
        <v>221</v>
      </c>
      <c r="C17" s="60">
        <v>-820</v>
      </c>
      <c r="D17" s="60">
        <v>-942</v>
      </c>
      <c r="E17" s="64">
        <v>-233</v>
      </c>
      <c r="F17" s="64">
        <v>-287</v>
      </c>
      <c r="G17" s="64">
        <v>-624</v>
      </c>
      <c r="H17" s="64">
        <v>-686</v>
      </c>
      <c r="I17" s="64">
        <v>-1042</v>
      </c>
      <c r="J17" s="64">
        <v>-1657</v>
      </c>
    </row>
    <row r="18" spans="2:12" ht="11.1" customHeight="1">
      <c r="B18" s="188" t="s">
        <v>222</v>
      </c>
      <c r="C18" s="60">
        <v>47751</v>
      </c>
      <c r="D18" s="60">
        <v>43085</v>
      </c>
      <c r="E18" s="64">
        <v>44609</v>
      </c>
      <c r="F18" s="64">
        <v>55509</v>
      </c>
      <c r="G18" s="64">
        <v>50917</v>
      </c>
      <c r="H18" s="64">
        <v>51021</v>
      </c>
      <c r="I18" s="64">
        <v>41686</v>
      </c>
      <c r="J18" s="64">
        <v>43428</v>
      </c>
    </row>
    <row r="19" spans="2:12" ht="11.1" customHeight="1">
      <c r="B19" s="188" t="s">
        <v>223</v>
      </c>
      <c r="C19" s="60" t="s">
        <v>357</v>
      </c>
      <c r="D19" s="60">
        <v>41551</v>
      </c>
      <c r="E19" s="64">
        <v>-27588</v>
      </c>
      <c r="F19" s="64">
        <v>-14579</v>
      </c>
      <c r="G19" s="64">
        <v>-16575</v>
      </c>
      <c r="H19" s="60" t="s">
        <v>357</v>
      </c>
      <c r="I19" s="60" t="s">
        <v>357</v>
      </c>
      <c r="J19" s="60" t="s">
        <v>357</v>
      </c>
    </row>
    <row r="20" spans="2:12" ht="11.1" customHeight="1">
      <c r="B20" s="188" t="s">
        <v>224</v>
      </c>
      <c r="C20" s="60">
        <v>1359</v>
      </c>
      <c r="D20" s="60">
        <v>1765</v>
      </c>
      <c r="E20" s="64">
        <v>2739</v>
      </c>
      <c r="F20" s="64">
        <v>1111</v>
      </c>
      <c r="G20" s="64">
        <v>200</v>
      </c>
      <c r="H20" s="64">
        <v>4848</v>
      </c>
      <c r="I20" s="64">
        <v>6176</v>
      </c>
      <c r="J20" s="64">
        <v>6663</v>
      </c>
    </row>
    <row r="21" spans="2:12" s="62" customFormat="1" ht="11.1" customHeight="1">
      <c r="B21" s="190" t="s">
        <v>17</v>
      </c>
      <c r="C21" s="61">
        <v>218151</v>
      </c>
      <c r="D21" s="61">
        <v>270173</v>
      </c>
      <c r="E21" s="61">
        <v>217223</v>
      </c>
      <c r="F21" s="61">
        <v>166869</v>
      </c>
      <c r="G21" s="61">
        <v>251056</v>
      </c>
      <c r="H21" s="61">
        <v>274523</v>
      </c>
      <c r="I21" s="61">
        <v>261933</v>
      </c>
      <c r="J21" s="61">
        <v>267202</v>
      </c>
    </row>
    <row r="22" spans="2:12" ht="11.1" customHeight="1">
      <c r="B22" s="186" t="s">
        <v>225</v>
      </c>
      <c r="C22" s="65" t="s">
        <v>70</v>
      </c>
      <c r="D22" s="65" t="s">
        <v>70</v>
      </c>
      <c r="E22" s="66" t="s">
        <v>70</v>
      </c>
      <c r="F22" s="66" t="s">
        <v>70</v>
      </c>
      <c r="G22" s="66" t="s">
        <v>70</v>
      </c>
      <c r="H22" s="66" t="s">
        <v>70</v>
      </c>
      <c r="I22" s="66" t="s">
        <v>70</v>
      </c>
      <c r="J22" s="66" t="s">
        <v>70</v>
      </c>
      <c r="L22" s="58" t="s">
        <v>70</v>
      </c>
    </row>
    <row r="23" spans="2:12" ht="11.1" customHeight="1">
      <c r="B23" s="191" t="s">
        <v>71</v>
      </c>
      <c r="C23" s="60">
        <v>5392</v>
      </c>
      <c r="D23" s="60">
        <v>3060</v>
      </c>
      <c r="E23" s="64">
        <v>6419</v>
      </c>
      <c r="F23" s="64">
        <v>8414</v>
      </c>
      <c r="G23" s="64">
        <v>7702</v>
      </c>
      <c r="H23" s="64">
        <v>7477</v>
      </c>
      <c r="I23" s="64">
        <v>8670</v>
      </c>
      <c r="J23" s="64">
        <v>9562</v>
      </c>
    </row>
    <row r="24" spans="2:12" ht="11.1" customHeight="1">
      <c r="B24" s="191" t="s">
        <v>226</v>
      </c>
      <c r="C24" s="60">
        <v>24340</v>
      </c>
      <c r="D24" s="60">
        <v>26966</v>
      </c>
      <c r="E24" s="64">
        <v>25794</v>
      </c>
      <c r="F24" s="64">
        <v>22906</v>
      </c>
      <c r="G24" s="64">
        <v>26740</v>
      </c>
      <c r="H24" s="64">
        <v>27330</v>
      </c>
      <c r="I24" s="64">
        <v>28742</v>
      </c>
      <c r="J24" s="64">
        <v>30051</v>
      </c>
    </row>
    <row r="25" spans="2:12" ht="11.1" customHeight="1">
      <c r="B25" s="188" t="s">
        <v>227</v>
      </c>
      <c r="C25" s="60">
        <v>29954</v>
      </c>
      <c r="D25" s="60">
        <v>30300</v>
      </c>
      <c r="E25" s="64">
        <v>30185</v>
      </c>
      <c r="F25" s="64">
        <v>44399</v>
      </c>
      <c r="G25" s="64">
        <v>46976</v>
      </c>
      <c r="H25" s="64">
        <v>44788</v>
      </c>
      <c r="I25" s="64">
        <v>46123</v>
      </c>
      <c r="J25" s="64">
        <v>53224</v>
      </c>
    </row>
    <row r="26" spans="2:12" ht="11.1" customHeight="1">
      <c r="B26" s="188" t="s">
        <v>228</v>
      </c>
      <c r="C26" s="60">
        <v>-41776</v>
      </c>
      <c r="D26" s="60">
        <v>-79045</v>
      </c>
      <c r="E26" s="64">
        <v>-10489</v>
      </c>
      <c r="F26" s="64">
        <v>42932</v>
      </c>
      <c r="G26" s="64">
        <v>-27497</v>
      </c>
      <c r="H26" s="64">
        <f>-35400+640</f>
        <v>-34760</v>
      </c>
      <c r="I26" s="64">
        <f>-19305-1000</f>
        <v>-20305</v>
      </c>
      <c r="J26" s="64">
        <f>-20005</f>
        <v>-20005</v>
      </c>
    </row>
    <row r="27" spans="2:12" s="62" customFormat="1" ht="12.95" customHeight="1">
      <c r="B27" s="192" t="s">
        <v>229</v>
      </c>
      <c r="C27" s="67">
        <v>17910</v>
      </c>
      <c r="D27" s="67">
        <v>-18719</v>
      </c>
      <c r="E27" s="67">
        <v>51909</v>
      </c>
      <c r="F27" s="67">
        <v>118651</v>
      </c>
      <c r="G27" s="67">
        <v>53921</v>
      </c>
      <c r="H27" s="67">
        <f>44194+640</f>
        <v>44834</v>
      </c>
      <c r="I27" s="67">
        <f>64229-1000</f>
        <v>63229</v>
      </c>
      <c r="J27" s="67">
        <f>72831</f>
        <v>72831</v>
      </c>
    </row>
    <row r="28" spans="2:12" s="62" customFormat="1" ht="12.95" customHeight="1">
      <c r="B28" s="200" t="s">
        <v>230</v>
      </c>
      <c r="C28" s="68">
        <v>236060</v>
      </c>
      <c r="D28" s="68">
        <v>251453</v>
      </c>
      <c r="E28" s="68">
        <v>269132</v>
      </c>
      <c r="F28" s="68">
        <v>285520</v>
      </c>
      <c r="G28" s="68">
        <v>304977</v>
      </c>
      <c r="H28" s="68">
        <f>318717+640</f>
        <v>319357</v>
      </c>
      <c r="I28" s="68">
        <f>326162-1000</f>
        <v>325162</v>
      </c>
      <c r="J28" s="68">
        <f>340033</f>
        <v>340033</v>
      </c>
    </row>
    <row r="29" spans="2:12" s="62" customFormat="1" ht="12.95" customHeight="1" thickBot="1">
      <c r="B29" s="220" t="s">
        <v>231</v>
      </c>
      <c r="C29" s="221">
        <v>536165</v>
      </c>
      <c r="D29" s="221">
        <v>564728</v>
      </c>
      <c r="E29" s="221">
        <v>602304</v>
      </c>
      <c r="F29" s="221">
        <v>631364</v>
      </c>
      <c r="G29" s="221">
        <v>645688</v>
      </c>
      <c r="H29" s="221">
        <v>664600</v>
      </c>
      <c r="I29" s="221">
        <v>673600</v>
      </c>
      <c r="J29" s="221">
        <v>686400</v>
      </c>
    </row>
    <row r="30" spans="2:12" s="201" customFormat="1" ht="5.0999999999999996" customHeight="1">
      <c r="C30" s="202"/>
      <c r="D30" s="202"/>
      <c r="E30" s="202"/>
      <c r="F30" s="202"/>
      <c r="G30" s="202"/>
      <c r="H30" s="202"/>
      <c r="I30" s="202"/>
      <c r="J30" s="202"/>
    </row>
    <row r="31" spans="2:12" s="50" customFormat="1" ht="11.1" customHeight="1">
      <c r="B31" s="197" t="s">
        <v>232</v>
      </c>
      <c r="C31" s="69" t="s">
        <v>70</v>
      </c>
      <c r="D31" s="69" t="s">
        <v>70</v>
      </c>
      <c r="E31" s="70" t="s">
        <v>70</v>
      </c>
      <c r="F31" s="70" t="s">
        <v>70</v>
      </c>
      <c r="G31" s="70" t="s">
        <v>70</v>
      </c>
      <c r="H31" s="70"/>
      <c r="I31" s="70"/>
      <c r="J31" s="70"/>
    </row>
    <row r="32" spans="2:12" ht="11.1" customHeight="1">
      <c r="B32" s="186" t="s">
        <v>19</v>
      </c>
      <c r="C32" s="57" t="s">
        <v>70</v>
      </c>
      <c r="D32" s="57" t="s">
        <v>70</v>
      </c>
      <c r="E32" s="63" t="s">
        <v>70</v>
      </c>
      <c r="F32" s="63" t="s">
        <v>70</v>
      </c>
      <c r="G32" s="63" t="s">
        <v>70</v>
      </c>
      <c r="H32" s="63"/>
      <c r="I32" s="63"/>
      <c r="J32" s="63"/>
    </row>
    <row r="33" spans="2:10" s="62" customFormat="1" ht="12.95" customHeight="1">
      <c r="B33" s="187" t="s">
        <v>20</v>
      </c>
      <c r="C33" s="61">
        <v>44821</v>
      </c>
      <c r="D33" s="61">
        <v>48511</v>
      </c>
      <c r="E33" s="61">
        <v>56959</v>
      </c>
      <c r="F33" s="61">
        <v>49815</v>
      </c>
      <c r="G33" s="61">
        <v>42156</v>
      </c>
      <c r="H33" s="61">
        <v>43800</v>
      </c>
      <c r="I33" s="61">
        <v>40900</v>
      </c>
      <c r="J33" s="61">
        <v>41300</v>
      </c>
    </row>
    <row r="34" spans="2:10" ht="11.1" customHeight="1">
      <c r="B34" s="186" t="s">
        <v>21</v>
      </c>
      <c r="C34" s="60" t="s">
        <v>70</v>
      </c>
      <c r="D34" s="60" t="s">
        <v>70</v>
      </c>
      <c r="E34" s="64" t="s">
        <v>70</v>
      </c>
      <c r="F34" s="64" t="s">
        <v>70</v>
      </c>
      <c r="G34" s="64" t="s">
        <v>70</v>
      </c>
      <c r="H34" s="64" t="s">
        <v>70</v>
      </c>
      <c r="I34" s="64" t="s">
        <v>70</v>
      </c>
      <c r="J34" s="64" t="s">
        <v>70</v>
      </c>
    </row>
    <row r="35" spans="2:10" ht="11.1" customHeight="1">
      <c r="B35" s="188" t="s">
        <v>219</v>
      </c>
      <c r="C35" s="60">
        <v>713</v>
      </c>
      <c r="D35" s="60">
        <v>536</v>
      </c>
      <c r="E35" s="64">
        <v>752</v>
      </c>
      <c r="F35" s="64">
        <v>597</v>
      </c>
      <c r="G35" s="64">
        <v>404</v>
      </c>
      <c r="H35" s="64">
        <v>712</v>
      </c>
      <c r="I35" s="64">
        <v>497</v>
      </c>
      <c r="J35" s="64">
        <v>568</v>
      </c>
    </row>
    <row r="36" spans="2:10" ht="11.1" customHeight="1">
      <c r="B36" s="188" t="s">
        <v>220</v>
      </c>
      <c r="C36" s="60">
        <v>85</v>
      </c>
      <c r="D36" s="60">
        <v>81</v>
      </c>
      <c r="E36" s="64">
        <v>123</v>
      </c>
      <c r="F36" s="64">
        <v>114</v>
      </c>
      <c r="G36" s="64">
        <v>191</v>
      </c>
      <c r="H36" s="64">
        <v>54</v>
      </c>
      <c r="I36" s="64">
        <v>177</v>
      </c>
      <c r="J36" s="64">
        <v>145</v>
      </c>
    </row>
    <row r="37" spans="2:10" ht="11.1" customHeight="1">
      <c r="B37" s="188" t="s">
        <v>221</v>
      </c>
      <c r="C37" s="60">
        <v>4346</v>
      </c>
      <c r="D37" s="60">
        <v>4330</v>
      </c>
      <c r="E37" s="64">
        <v>4408</v>
      </c>
      <c r="F37" s="64">
        <v>4778</v>
      </c>
      <c r="G37" s="64">
        <v>5646</v>
      </c>
      <c r="H37" s="64">
        <v>6603</v>
      </c>
      <c r="I37" s="64">
        <v>8592</v>
      </c>
      <c r="J37" s="64">
        <v>10440</v>
      </c>
    </row>
    <row r="38" spans="2:10" ht="11.1" customHeight="1">
      <c r="B38" s="188" t="s">
        <v>223</v>
      </c>
      <c r="C38" s="60" t="s">
        <v>357</v>
      </c>
      <c r="D38" s="60">
        <v>85525</v>
      </c>
      <c r="E38" s="64">
        <v>38330</v>
      </c>
      <c r="F38" s="64">
        <v>-2984</v>
      </c>
      <c r="G38" s="64">
        <v>-3721</v>
      </c>
      <c r="H38" s="60" t="s">
        <v>357</v>
      </c>
      <c r="I38" s="60" t="s">
        <v>357</v>
      </c>
      <c r="J38" s="60" t="s">
        <v>357</v>
      </c>
    </row>
    <row r="39" spans="2:10" ht="11.1" customHeight="1">
      <c r="B39" s="189" t="s">
        <v>224</v>
      </c>
      <c r="C39" s="60">
        <v>861</v>
      </c>
      <c r="D39" s="60">
        <v>393</v>
      </c>
      <c r="E39" s="64">
        <v>4082</v>
      </c>
      <c r="F39" s="64">
        <v>1297</v>
      </c>
      <c r="G39" s="64">
        <v>967</v>
      </c>
      <c r="H39" s="64">
        <v>2829</v>
      </c>
      <c r="I39" s="64">
        <v>2834</v>
      </c>
      <c r="J39" s="64">
        <v>2735</v>
      </c>
    </row>
    <row r="40" spans="2:10" s="62" customFormat="1" ht="12.95" customHeight="1">
      <c r="B40" s="190" t="s">
        <v>22</v>
      </c>
      <c r="C40" s="61">
        <v>6005</v>
      </c>
      <c r="D40" s="61">
        <v>90866</v>
      </c>
      <c r="E40" s="61">
        <v>47694</v>
      </c>
      <c r="F40" s="61">
        <v>3802</v>
      </c>
      <c r="G40" s="61">
        <v>3488</v>
      </c>
      <c r="H40" s="61">
        <v>10198</v>
      </c>
      <c r="I40" s="61">
        <v>12100</v>
      </c>
      <c r="J40" s="61">
        <v>13888</v>
      </c>
    </row>
    <row r="41" spans="2:10" ht="11.1" customHeight="1">
      <c r="B41" s="186" t="s">
        <v>233</v>
      </c>
      <c r="C41" s="60" t="s">
        <v>70</v>
      </c>
      <c r="D41" s="60" t="s">
        <v>70</v>
      </c>
      <c r="E41" s="64" t="s">
        <v>70</v>
      </c>
      <c r="F41" s="64" t="s">
        <v>70</v>
      </c>
      <c r="G41" s="64" t="s">
        <v>70</v>
      </c>
      <c r="H41" s="64" t="s">
        <v>70</v>
      </c>
      <c r="I41" s="64" t="s">
        <v>355</v>
      </c>
      <c r="J41" s="64" t="s">
        <v>70</v>
      </c>
    </row>
    <row r="42" spans="2:10" ht="11.1" customHeight="1">
      <c r="B42" s="188" t="s">
        <v>226</v>
      </c>
      <c r="C42" s="60">
        <v>2120</v>
      </c>
      <c r="D42" s="60">
        <v>7321</v>
      </c>
      <c r="E42" s="64">
        <v>5241</v>
      </c>
      <c r="F42" s="64">
        <v>5448</v>
      </c>
      <c r="G42" s="64">
        <v>13641</v>
      </c>
      <c r="H42" s="64">
        <v>5268</v>
      </c>
      <c r="I42" s="64">
        <v>4921</v>
      </c>
      <c r="J42" s="64">
        <v>4815</v>
      </c>
    </row>
    <row r="43" spans="2:10" ht="11.1" customHeight="1">
      <c r="B43" s="191" t="s">
        <v>18</v>
      </c>
      <c r="C43" s="60">
        <v>5439</v>
      </c>
      <c r="D43" s="60">
        <v>7294</v>
      </c>
      <c r="E43" s="64">
        <v>7983</v>
      </c>
      <c r="F43" s="64">
        <v>8137</v>
      </c>
      <c r="G43" s="64">
        <v>6115</v>
      </c>
      <c r="H43" s="64">
        <v>6244</v>
      </c>
      <c r="I43" s="64">
        <v>5734</v>
      </c>
      <c r="J43" s="64">
        <v>5339</v>
      </c>
    </row>
    <row r="44" spans="2:10" ht="11.25" customHeight="1">
      <c r="B44" s="188" t="s">
        <v>228</v>
      </c>
      <c r="C44" s="60">
        <v>-11613</v>
      </c>
      <c r="D44" s="60">
        <v>-88975</v>
      </c>
      <c r="E44" s="64">
        <v>-50032</v>
      </c>
      <c r="F44" s="64">
        <v>-8932</v>
      </c>
      <c r="G44" s="64">
        <v>-16201</v>
      </c>
      <c r="H44" s="64">
        <f>-47008+228</f>
        <v>-46780</v>
      </c>
      <c r="I44" s="64">
        <v>-17187</v>
      </c>
      <c r="J44" s="64">
        <v>-18411</v>
      </c>
    </row>
    <row r="45" spans="2:10" s="62" customFormat="1" ht="11.25" customHeight="1">
      <c r="B45" s="192" t="s">
        <v>234</v>
      </c>
      <c r="C45" s="67">
        <v>-4055</v>
      </c>
      <c r="D45" s="67">
        <v>-74359</v>
      </c>
      <c r="E45" s="67">
        <v>-36808</v>
      </c>
      <c r="F45" s="67">
        <v>4653</v>
      </c>
      <c r="G45" s="67">
        <v>3556</v>
      </c>
      <c r="H45" s="67">
        <f>-35497+228</f>
        <v>-35269</v>
      </c>
      <c r="I45" s="67">
        <v>-6532</v>
      </c>
      <c r="J45" s="67">
        <v>-8256</v>
      </c>
    </row>
    <row r="46" spans="2:10" s="62" customFormat="1" ht="11.25" customHeight="1">
      <c r="B46" s="192" t="s">
        <v>235</v>
      </c>
      <c r="C46" s="67">
        <v>1951</v>
      </c>
      <c r="D46" s="67">
        <v>16506</v>
      </c>
      <c r="E46" s="67">
        <v>10887</v>
      </c>
      <c r="F46" s="67">
        <v>8455</v>
      </c>
      <c r="G46" s="67">
        <v>7044</v>
      </c>
      <c r="H46" s="67">
        <f>-25299+228</f>
        <v>-25071</v>
      </c>
      <c r="I46" s="67">
        <v>5568</v>
      </c>
      <c r="J46" s="67">
        <v>5632</v>
      </c>
    </row>
    <row r="47" spans="2:10" s="62" customFormat="1" ht="11.25" customHeight="1">
      <c r="B47" s="190" t="s">
        <v>236</v>
      </c>
      <c r="C47" s="61">
        <v>46772</v>
      </c>
      <c r="D47" s="61">
        <v>65017</v>
      </c>
      <c r="E47" s="61">
        <v>67846</v>
      </c>
      <c r="F47" s="61">
        <v>58270</v>
      </c>
      <c r="G47" s="61">
        <v>49200</v>
      </c>
      <c r="H47" s="61">
        <v>18600</v>
      </c>
      <c r="I47" s="61">
        <v>46400</v>
      </c>
      <c r="J47" s="61">
        <v>47000</v>
      </c>
    </row>
    <row r="48" spans="2:10" ht="11.25" customHeight="1">
      <c r="B48" s="193" t="s">
        <v>237</v>
      </c>
      <c r="C48" s="60">
        <v>17669</v>
      </c>
      <c r="D48" s="60">
        <v>18636</v>
      </c>
      <c r="E48" s="64">
        <v>19335</v>
      </c>
      <c r="F48" s="64">
        <v>20300</v>
      </c>
      <c r="G48" s="64">
        <v>21121</v>
      </c>
      <c r="H48" s="64">
        <v>22200</v>
      </c>
      <c r="I48" s="64">
        <v>23056</v>
      </c>
      <c r="J48" s="64">
        <v>23896</v>
      </c>
    </row>
    <row r="49" spans="2:10" s="62" customFormat="1" ht="11.25" customHeight="1">
      <c r="B49" s="192" t="s">
        <v>238</v>
      </c>
      <c r="C49" s="67">
        <v>29103</v>
      </c>
      <c r="D49" s="67">
        <v>46381</v>
      </c>
      <c r="E49" s="67">
        <v>48511</v>
      </c>
      <c r="F49" s="67">
        <v>37970</v>
      </c>
      <c r="G49" s="67">
        <v>28079</v>
      </c>
      <c r="H49" s="67">
        <v>-3600</v>
      </c>
      <c r="I49" s="67">
        <v>23400</v>
      </c>
      <c r="J49" s="67">
        <v>23100</v>
      </c>
    </row>
    <row r="50" spans="2:10" s="62" customFormat="1" ht="12.95" customHeight="1">
      <c r="B50" s="255" t="s">
        <v>239</v>
      </c>
      <c r="C50" s="256">
        <v>582937</v>
      </c>
      <c r="D50" s="256">
        <v>629745</v>
      </c>
      <c r="E50" s="256">
        <v>670150</v>
      </c>
      <c r="F50" s="256">
        <v>689634</v>
      </c>
      <c r="G50" s="256">
        <v>694888</v>
      </c>
      <c r="H50" s="256">
        <v>683400</v>
      </c>
      <c r="I50" s="256">
        <v>720000</v>
      </c>
      <c r="J50" s="256">
        <v>733500</v>
      </c>
    </row>
    <row r="51" spans="2:10" ht="11.1" customHeight="1">
      <c r="B51" s="194" t="s">
        <v>23</v>
      </c>
      <c r="C51" s="60" t="s">
        <v>70</v>
      </c>
      <c r="D51" s="60" t="s">
        <v>70</v>
      </c>
      <c r="E51" s="64" t="s">
        <v>70</v>
      </c>
      <c r="F51" s="64" t="s">
        <v>70</v>
      </c>
      <c r="G51" s="64" t="s">
        <v>70</v>
      </c>
      <c r="H51" s="64" t="s">
        <v>70</v>
      </c>
      <c r="I51" s="64" t="s">
        <v>70</v>
      </c>
      <c r="J51" s="64" t="s">
        <v>70</v>
      </c>
    </row>
    <row r="52" spans="2:10" ht="11.1" customHeight="1">
      <c r="B52" s="195" t="s">
        <v>240</v>
      </c>
      <c r="C52" s="60">
        <v>333142</v>
      </c>
      <c r="D52" s="60">
        <v>349396</v>
      </c>
      <c r="E52" s="60">
        <v>376288</v>
      </c>
      <c r="F52" s="60">
        <v>375061</v>
      </c>
      <c r="G52" s="60">
        <v>364015</v>
      </c>
      <c r="H52" s="60">
        <v>371000</v>
      </c>
      <c r="I52" s="60">
        <v>371100</v>
      </c>
      <c r="J52" s="60">
        <v>368300</v>
      </c>
    </row>
    <row r="53" spans="2:10" ht="11.1" customHeight="1">
      <c r="B53" s="195" t="s">
        <v>241</v>
      </c>
      <c r="C53" s="60">
        <v>224156</v>
      </c>
      <c r="D53" s="60">
        <v>361039</v>
      </c>
      <c r="E53" s="64">
        <v>264918</v>
      </c>
      <c r="F53" s="64">
        <v>170671</v>
      </c>
      <c r="G53" s="64">
        <v>254544</v>
      </c>
      <c r="H53" s="64">
        <v>284721</v>
      </c>
      <c r="I53" s="64">
        <v>274032</v>
      </c>
      <c r="J53" s="64">
        <v>281090</v>
      </c>
    </row>
    <row r="54" spans="2:10" ht="11.1" customHeight="1" thickBot="1">
      <c r="B54" s="196" t="s">
        <v>242</v>
      </c>
      <c r="C54" s="71">
        <v>25639</v>
      </c>
      <c r="D54" s="71">
        <v>-80690</v>
      </c>
      <c r="E54" s="71">
        <v>28944</v>
      </c>
      <c r="F54" s="71">
        <v>143902</v>
      </c>
      <c r="G54" s="71">
        <v>76329</v>
      </c>
      <c r="H54" s="71">
        <v>27665</v>
      </c>
      <c r="I54" s="71">
        <v>74797</v>
      </c>
      <c r="J54" s="71">
        <v>83775</v>
      </c>
    </row>
    <row r="55" spans="2:10" ht="5.0999999999999996" customHeight="1">
      <c r="B55" s="195"/>
      <c r="C55" s="60"/>
      <c r="D55" s="60"/>
      <c r="E55" s="60"/>
      <c r="F55" s="60"/>
      <c r="G55" s="60"/>
      <c r="H55" s="60"/>
      <c r="I55" s="60"/>
      <c r="J55" s="60"/>
    </row>
    <row r="56" spans="2:10" ht="11.25" customHeight="1">
      <c r="B56" s="337" t="s">
        <v>243</v>
      </c>
      <c r="C56" s="337"/>
      <c r="D56" s="337"/>
      <c r="E56" s="337"/>
      <c r="F56" s="337"/>
      <c r="G56" s="337"/>
      <c r="H56" s="337"/>
      <c r="I56" s="337"/>
      <c r="J56" s="337"/>
    </row>
    <row r="57" spans="2:10" ht="11.25" customHeight="1">
      <c r="B57" s="338" t="s">
        <v>244</v>
      </c>
      <c r="C57" s="338"/>
      <c r="D57" s="338"/>
      <c r="E57" s="338"/>
      <c r="F57" s="338"/>
      <c r="G57" s="338"/>
      <c r="H57" s="338"/>
      <c r="I57" s="338"/>
      <c r="J57" s="338"/>
    </row>
    <row r="58" spans="2:10" ht="11.25" customHeight="1">
      <c r="B58" s="338"/>
      <c r="C58" s="338"/>
      <c r="D58" s="338"/>
      <c r="E58" s="338"/>
      <c r="F58" s="338"/>
      <c r="G58" s="338"/>
      <c r="H58" s="338"/>
      <c r="I58" s="338"/>
      <c r="J58" s="338"/>
    </row>
    <row r="59" spans="2:10" ht="11.25" customHeight="1">
      <c r="B59" s="334" t="s">
        <v>245</v>
      </c>
      <c r="C59" s="334"/>
      <c r="D59" s="334"/>
      <c r="E59" s="334"/>
      <c r="F59" s="334"/>
      <c r="G59" s="334"/>
      <c r="H59" s="334"/>
      <c r="I59" s="334"/>
      <c r="J59" s="334"/>
    </row>
    <row r="60" spans="2:10" ht="11.25" customHeight="1">
      <c r="B60" s="333" t="s">
        <v>246</v>
      </c>
      <c r="C60" s="333"/>
      <c r="D60" s="333"/>
      <c r="E60" s="333"/>
      <c r="F60" s="333"/>
      <c r="G60" s="333"/>
      <c r="H60" s="333"/>
      <c r="I60" s="333"/>
      <c r="J60" s="333"/>
    </row>
    <row r="61" spans="2:10" ht="11.25" customHeight="1">
      <c r="B61" s="333" t="s">
        <v>356</v>
      </c>
      <c r="C61" s="333"/>
      <c r="D61" s="333"/>
      <c r="E61" s="333"/>
      <c r="F61" s="333"/>
      <c r="G61" s="333"/>
      <c r="H61" s="333"/>
      <c r="I61" s="333"/>
      <c r="J61" s="333"/>
    </row>
    <row r="62" spans="2:10" ht="11.25" customHeight="1">
      <c r="B62" s="334" t="s">
        <v>247</v>
      </c>
      <c r="C62" s="334"/>
      <c r="D62" s="334"/>
      <c r="E62" s="334"/>
      <c r="F62" s="334"/>
      <c r="G62" s="334"/>
      <c r="H62" s="334"/>
      <c r="I62" s="334"/>
      <c r="J62" s="334"/>
    </row>
    <row r="63" spans="2:10" ht="15.75">
      <c r="B63" s="58"/>
      <c r="C63" s="58"/>
      <c r="D63" s="58"/>
      <c r="E63" s="58"/>
      <c r="F63" s="58"/>
      <c r="G63" s="170" t="s">
        <v>70</v>
      </c>
      <c r="H63" s="170" t="s">
        <v>70</v>
      </c>
      <c r="I63" s="170" t="s">
        <v>70</v>
      </c>
      <c r="J63" s="170" t="s">
        <v>70</v>
      </c>
    </row>
    <row r="64" spans="2:10">
      <c r="B64" s="58"/>
      <c r="C64" s="58"/>
      <c r="D64" s="58"/>
      <c r="E64" s="58"/>
      <c r="F64" s="58"/>
      <c r="G64" s="58"/>
      <c r="H64" s="58"/>
      <c r="I64" s="58"/>
      <c r="J64" s="58"/>
    </row>
    <row r="65" spans="2:10">
      <c r="B65" s="58"/>
      <c r="C65" s="58"/>
      <c r="D65" s="58"/>
      <c r="E65" s="58"/>
      <c r="F65" s="58"/>
      <c r="G65" s="58"/>
      <c r="H65" s="58"/>
      <c r="I65" s="58"/>
      <c r="J65" s="58"/>
    </row>
    <row r="66" spans="2:10">
      <c r="B66" s="58"/>
      <c r="C66" s="58"/>
      <c r="D66" s="58"/>
      <c r="E66" s="58"/>
      <c r="F66" s="58"/>
      <c r="G66" s="58"/>
      <c r="H66" s="58"/>
      <c r="I66" s="58"/>
      <c r="J66" s="58"/>
    </row>
    <row r="67" spans="2:10">
      <c r="B67" s="58"/>
      <c r="C67" s="169"/>
      <c r="D67" s="169"/>
      <c r="E67" s="169"/>
      <c r="F67" s="169"/>
      <c r="G67" s="169"/>
      <c r="H67" s="169"/>
      <c r="I67" s="169"/>
      <c r="J67" s="169"/>
    </row>
    <row r="68" spans="2:10">
      <c r="B68" s="58"/>
      <c r="C68" s="169"/>
      <c r="D68" s="169"/>
      <c r="E68" s="169"/>
      <c r="F68" s="169"/>
      <c r="G68" s="169"/>
      <c r="H68" s="169"/>
      <c r="I68" s="169"/>
      <c r="J68" s="169"/>
    </row>
    <row r="69" spans="2:10">
      <c r="B69" s="58"/>
      <c r="C69" s="169"/>
      <c r="D69" s="169"/>
      <c r="E69" s="169"/>
      <c r="F69" s="169"/>
      <c r="G69" s="169"/>
      <c r="H69" s="169"/>
      <c r="I69" s="169"/>
      <c r="J69" s="169"/>
    </row>
    <row r="70" spans="2:10">
      <c r="B70" s="58"/>
      <c r="C70" s="58"/>
      <c r="D70" s="58"/>
      <c r="E70" s="58"/>
      <c r="F70" s="58"/>
      <c r="G70" s="169" t="s">
        <v>70</v>
      </c>
      <c r="H70" s="58"/>
      <c r="I70" s="58"/>
      <c r="J70" s="58"/>
    </row>
    <row r="71" spans="2:10">
      <c r="B71" s="58"/>
      <c r="C71" s="58"/>
      <c r="D71" s="58"/>
      <c r="E71" s="58"/>
      <c r="F71" s="58"/>
      <c r="G71" s="58"/>
      <c r="H71" s="58"/>
      <c r="I71" s="58"/>
      <c r="J71" s="58"/>
    </row>
    <row r="72" spans="2:10">
      <c r="B72" s="58"/>
      <c r="C72" s="58"/>
      <c r="D72" s="58"/>
      <c r="E72" s="58"/>
      <c r="F72" s="58"/>
      <c r="G72" s="58"/>
      <c r="H72" s="58"/>
      <c r="I72" s="58"/>
      <c r="J72" s="58"/>
    </row>
    <row r="73" spans="2:10">
      <c r="B73" s="58"/>
      <c r="C73" s="58"/>
      <c r="D73" s="58"/>
      <c r="E73" s="58"/>
      <c r="F73" s="58"/>
      <c r="G73" s="58"/>
      <c r="H73" s="58"/>
      <c r="I73" s="58"/>
      <c r="J73" s="58"/>
    </row>
    <row r="74" spans="2:10">
      <c r="B74" s="58"/>
      <c r="C74" s="58"/>
      <c r="D74" s="58"/>
      <c r="E74" s="58"/>
      <c r="F74" s="58"/>
      <c r="G74" s="58"/>
      <c r="H74" s="58"/>
      <c r="I74" s="58"/>
      <c r="J74" s="58"/>
    </row>
    <row r="75" spans="2:10">
      <c r="B75" s="58"/>
      <c r="C75" s="58"/>
      <c r="D75" s="58"/>
      <c r="E75" s="58"/>
      <c r="F75" s="58"/>
      <c r="G75" s="58"/>
      <c r="H75" s="58"/>
      <c r="I75" s="58"/>
      <c r="J75" s="58"/>
    </row>
    <row r="76" spans="2:10">
      <c r="B76" s="58"/>
      <c r="C76" s="58"/>
      <c r="D76" s="58"/>
      <c r="E76" s="58"/>
      <c r="F76" s="58"/>
      <c r="G76" s="58"/>
      <c r="H76" s="58"/>
      <c r="I76" s="58"/>
      <c r="J76" s="58"/>
    </row>
    <row r="77" spans="2:10">
      <c r="B77" s="58"/>
      <c r="C77" s="58"/>
      <c r="D77" s="58"/>
      <c r="E77" s="58"/>
      <c r="F77" s="58"/>
      <c r="G77" s="58"/>
      <c r="H77" s="58"/>
      <c r="I77" s="58"/>
      <c r="J77" s="58"/>
    </row>
    <row r="78" spans="2:10">
      <c r="B78" s="58"/>
      <c r="C78" s="58"/>
      <c r="D78" s="58"/>
      <c r="E78" s="58"/>
      <c r="F78" s="58"/>
      <c r="G78" s="58"/>
      <c r="H78" s="58"/>
      <c r="I78" s="58"/>
      <c r="J78" s="58"/>
    </row>
    <row r="79" spans="2:10">
      <c r="B79" s="58"/>
      <c r="C79" s="58"/>
      <c r="D79" s="58"/>
      <c r="E79" s="58"/>
      <c r="F79" s="58"/>
      <c r="G79" s="58"/>
      <c r="H79" s="58"/>
      <c r="I79" s="58"/>
      <c r="J79" s="58"/>
    </row>
    <row r="80" spans="2:10">
      <c r="B80" s="58"/>
      <c r="C80" s="58"/>
      <c r="D80" s="58"/>
      <c r="E80" s="58"/>
      <c r="F80" s="58"/>
      <c r="G80" s="58"/>
      <c r="H80" s="58"/>
      <c r="I80" s="58"/>
      <c r="J80" s="58"/>
    </row>
    <row r="81" spans="2:10">
      <c r="B81" s="58"/>
      <c r="C81" s="58"/>
      <c r="D81" s="58"/>
      <c r="E81" s="58"/>
      <c r="F81" s="58"/>
      <c r="G81" s="58"/>
      <c r="H81" s="58"/>
      <c r="I81" s="58"/>
      <c r="J81" s="58"/>
    </row>
    <row r="82" spans="2:10">
      <c r="B82" s="58"/>
      <c r="C82" s="58"/>
      <c r="D82" s="58"/>
      <c r="E82" s="58"/>
      <c r="F82" s="58"/>
      <c r="G82" s="58"/>
      <c r="H82" s="58"/>
      <c r="I82" s="58"/>
      <c r="J82" s="58"/>
    </row>
  </sheetData>
  <mergeCells count="7">
    <mergeCell ref="B61:J61"/>
    <mergeCell ref="B62:J62"/>
    <mergeCell ref="B1:J1"/>
    <mergeCell ref="B56:J56"/>
    <mergeCell ref="B57:J58"/>
    <mergeCell ref="B59:J59"/>
    <mergeCell ref="B60:J60"/>
  </mergeCells>
  <pageMargins left="0.98425196850393704" right="0.98425196850393704" top="0.98425196850393704" bottom="0.98425196850393704" header="0.51181102362204722" footer="0.51181102362204722"/>
  <pageSetup paperSize="9" fitToHeight="2" orientation="landscape" r:id="rId1"/>
  <headerFooter alignWithMargins="0"/>
</worksheet>
</file>

<file path=xl/worksheets/sheet10.xml><?xml version="1.0" encoding="utf-8"?>
<worksheet xmlns="http://schemas.openxmlformats.org/spreadsheetml/2006/main" xmlns:r="http://schemas.openxmlformats.org/officeDocument/2006/relationships">
  <sheetPr>
    <tabColor rgb="FF92D050"/>
    <pageSetUpPr autoPageBreaks="0"/>
  </sheetPr>
  <dimension ref="B1:HB41"/>
  <sheetViews>
    <sheetView showGridLines="0" zoomScaleNormal="100" workbookViewId="0">
      <selection activeCell="B45" sqref="B45"/>
    </sheetView>
  </sheetViews>
  <sheetFormatPr defaultColWidth="10.1640625" defaultRowHeight="11.25"/>
  <cols>
    <col min="1" max="1" width="7.1640625" style="132" customWidth="1"/>
    <col min="2" max="2" width="36.1640625" style="134" customWidth="1"/>
    <col min="3" max="10" width="11.83203125" style="134" customWidth="1"/>
    <col min="11" max="11" width="8.33203125" style="132" customWidth="1"/>
    <col min="12" max="240" width="10.1640625" style="132"/>
    <col min="241" max="241" width="31.6640625" style="132" customWidth="1"/>
    <col min="242" max="249" width="11" style="132" customWidth="1"/>
    <col min="250" max="250" width="1.83203125" style="132" customWidth="1"/>
    <col min="251" max="251" width="0" style="132" hidden="1" customWidth="1"/>
    <col min="252" max="496" width="10.1640625" style="132"/>
    <col min="497" max="497" width="31.6640625" style="132" customWidth="1"/>
    <col min="498" max="505" width="11" style="132" customWidth="1"/>
    <col min="506" max="506" width="1.83203125" style="132" customWidth="1"/>
    <col min="507" max="507" width="0" style="132" hidden="1" customWidth="1"/>
    <col min="508" max="752" width="10.1640625" style="132"/>
    <col min="753" max="753" width="31.6640625" style="132" customWidth="1"/>
    <col min="754" max="761" width="11" style="132" customWidth="1"/>
    <col min="762" max="762" width="1.83203125" style="132" customWidth="1"/>
    <col min="763" max="763" width="0" style="132" hidden="1" customWidth="1"/>
    <col min="764" max="1008" width="10.1640625" style="132"/>
    <col min="1009" max="1009" width="31.6640625" style="132" customWidth="1"/>
    <col min="1010" max="1017" width="11" style="132" customWidth="1"/>
    <col min="1018" max="1018" width="1.83203125" style="132" customWidth="1"/>
    <col min="1019" max="1019" width="0" style="132" hidden="1" customWidth="1"/>
    <col min="1020" max="1264" width="10.1640625" style="132"/>
    <col min="1265" max="1265" width="31.6640625" style="132" customWidth="1"/>
    <col min="1266" max="1273" width="11" style="132" customWidth="1"/>
    <col min="1274" max="1274" width="1.83203125" style="132" customWidth="1"/>
    <col min="1275" max="1275" width="0" style="132" hidden="1" customWidth="1"/>
    <col min="1276" max="1520" width="10.1640625" style="132"/>
    <col min="1521" max="1521" width="31.6640625" style="132" customWidth="1"/>
    <col min="1522" max="1529" width="11" style="132" customWidth="1"/>
    <col min="1530" max="1530" width="1.83203125" style="132" customWidth="1"/>
    <col min="1531" max="1531" width="0" style="132" hidden="1" customWidth="1"/>
    <col min="1532" max="1776" width="10.1640625" style="132"/>
    <col min="1777" max="1777" width="31.6640625" style="132" customWidth="1"/>
    <col min="1778" max="1785" width="11" style="132" customWidth="1"/>
    <col min="1786" max="1786" width="1.83203125" style="132" customWidth="1"/>
    <col min="1787" max="1787" width="0" style="132" hidden="1" customWidth="1"/>
    <col min="1788" max="2032" width="10.1640625" style="132"/>
    <col min="2033" max="2033" width="31.6640625" style="132" customWidth="1"/>
    <col min="2034" max="2041" width="11" style="132" customWidth="1"/>
    <col min="2042" max="2042" width="1.83203125" style="132" customWidth="1"/>
    <col min="2043" max="2043" width="0" style="132" hidden="1" customWidth="1"/>
    <col min="2044" max="2288" width="10.1640625" style="132"/>
    <col min="2289" max="2289" width="31.6640625" style="132" customWidth="1"/>
    <col min="2290" max="2297" width="11" style="132" customWidth="1"/>
    <col min="2298" max="2298" width="1.83203125" style="132" customWidth="1"/>
    <col min="2299" max="2299" width="0" style="132" hidden="1" customWidth="1"/>
    <col min="2300" max="2544" width="10.1640625" style="132"/>
    <col min="2545" max="2545" width="31.6640625" style="132" customWidth="1"/>
    <col min="2546" max="2553" width="11" style="132" customWidth="1"/>
    <col min="2554" max="2554" width="1.83203125" style="132" customWidth="1"/>
    <col min="2555" max="2555" width="0" style="132" hidden="1" customWidth="1"/>
    <col min="2556" max="2800" width="10.1640625" style="132"/>
    <col min="2801" max="2801" width="31.6640625" style="132" customWidth="1"/>
    <col min="2802" max="2809" width="11" style="132" customWidth="1"/>
    <col min="2810" max="2810" width="1.83203125" style="132" customWidth="1"/>
    <col min="2811" max="2811" width="0" style="132" hidden="1" customWidth="1"/>
    <col min="2812" max="3056" width="10.1640625" style="132"/>
    <col min="3057" max="3057" width="31.6640625" style="132" customWidth="1"/>
    <col min="3058" max="3065" width="11" style="132" customWidth="1"/>
    <col min="3066" max="3066" width="1.83203125" style="132" customWidth="1"/>
    <col min="3067" max="3067" width="0" style="132" hidden="1" customWidth="1"/>
    <col min="3068" max="3312" width="10.1640625" style="132"/>
    <col min="3313" max="3313" width="31.6640625" style="132" customWidth="1"/>
    <col min="3314" max="3321" width="11" style="132" customWidth="1"/>
    <col min="3322" max="3322" width="1.83203125" style="132" customWidth="1"/>
    <col min="3323" max="3323" width="0" style="132" hidden="1" customWidth="1"/>
    <col min="3324" max="3568" width="10.1640625" style="132"/>
    <col min="3569" max="3569" width="31.6640625" style="132" customWidth="1"/>
    <col min="3570" max="3577" width="11" style="132" customWidth="1"/>
    <col min="3578" max="3578" width="1.83203125" style="132" customWidth="1"/>
    <col min="3579" max="3579" width="0" style="132" hidden="1" customWidth="1"/>
    <col min="3580" max="3824" width="10.1640625" style="132"/>
    <col min="3825" max="3825" width="31.6640625" style="132" customWidth="1"/>
    <col min="3826" max="3833" width="11" style="132" customWidth="1"/>
    <col min="3834" max="3834" width="1.83203125" style="132" customWidth="1"/>
    <col min="3835" max="3835" width="0" style="132" hidden="1" customWidth="1"/>
    <col min="3836" max="4080" width="10.1640625" style="132"/>
    <col min="4081" max="4081" width="31.6640625" style="132" customWidth="1"/>
    <col min="4082" max="4089" width="11" style="132" customWidth="1"/>
    <col min="4090" max="4090" width="1.83203125" style="132" customWidth="1"/>
    <col min="4091" max="4091" width="0" style="132" hidden="1" customWidth="1"/>
    <col min="4092" max="4336" width="10.1640625" style="132"/>
    <col min="4337" max="4337" width="31.6640625" style="132" customWidth="1"/>
    <col min="4338" max="4345" width="11" style="132" customWidth="1"/>
    <col min="4346" max="4346" width="1.83203125" style="132" customWidth="1"/>
    <col min="4347" max="4347" width="0" style="132" hidden="1" customWidth="1"/>
    <col min="4348" max="4592" width="10.1640625" style="132"/>
    <col min="4593" max="4593" width="31.6640625" style="132" customWidth="1"/>
    <col min="4594" max="4601" width="11" style="132" customWidth="1"/>
    <col min="4602" max="4602" width="1.83203125" style="132" customWidth="1"/>
    <col min="4603" max="4603" width="0" style="132" hidden="1" customWidth="1"/>
    <col min="4604" max="4848" width="10.1640625" style="132"/>
    <col min="4849" max="4849" width="31.6640625" style="132" customWidth="1"/>
    <col min="4850" max="4857" width="11" style="132" customWidth="1"/>
    <col min="4858" max="4858" width="1.83203125" style="132" customWidth="1"/>
    <col min="4859" max="4859" width="0" style="132" hidden="1" customWidth="1"/>
    <col min="4860" max="5104" width="10.1640625" style="132"/>
    <col min="5105" max="5105" width="31.6640625" style="132" customWidth="1"/>
    <col min="5106" max="5113" width="11" style="132" customWidth="1"/>
    <col min="5114" max="5114" width="1.83203125" style="132" customWidth="1"/>
    <col min="5115" max="5115" width="0" style="132" hidden="1" customWidth="1"/>
    <col min="5116" max="5360" width="10.1640625" style="132"/>
    <col min="5361" max="5361" width="31.6640625" style="132" customWidth="1"/>
    <col min="5362" max="5369" width="11" style="132" customWidth="1"/>
    <col min="5370" max="5370" width="1.83203125" style="132" customWidth="1"/>
    <col min="5371" max="5371" width="0" style="132" hidden="1" customWidth="1"/>
    <col min="5372" max="5616" width="10.1640625" style="132"/>
    <col min="5617" max="5617" width="31.6640625" style="132" customWidth="1"/>
    <col min="5618" max="5625" width="11" style="132" customWidth="1"/>
    <col min="5626" max="5626" width="1.83203125" style="132" customWidth="1"/>
    <col min="5627" max="5627" width="0" style="132" hidden="1" customWidth="1"/>
    <col min="5628" max="5872" width="10.1640625" style="132"/>
    <col min="5873" max="5873" width="31.6640625" style="132" customWidth="1"/>
    <col min="5874" max="5881" width="11" style="132" customWidth="1"/>
    <col min="5882" max="5882" width="1.83203125" style="132" customWidth="1"/>
    <col min="5883" max="5883" width="0" style="132" hidden="1" customWidth="1"/>
    <col min="5884" max="6128" width="10.1640625" style="132"/>
    <col min="6129" max="6129" width="31.6640625" style="132" customWidth="1"/>
    <col min="6130" max="6137" width="11" style="132" customWidth="1"/>
    <col min="6138" max="6138" width="1.83203125" style="132" customWidth="1"/>
    <col min="6139" max="6139" width="0" style="132" hidden="1" customWidth="1"/>
    <col min="6140" max="6384" width="10.1640625" style="132"/>
    <col min="6385" max="6385" width="31.6640625" style="132" customWidth="1"/>
    <col min="6386" max="6393" width="11" style="132" customWidth="1"/>
    <col min="6394" max="6394" width="1.83203125" style="132" customWidth="1"/>
    <col min="6395" max="6395" width="0" style="132" hidden="1" customWidth="1"/>
    <col min="6396" max="6640" width="10.1640625" style="132"/>
    <col min="6641" max="6641" width="31.6640625" style="132" customWidth="1"/>
    <col min="6642" max="6649" width="11" style="132" customWidth="1"/>
    <col min="6650" max="6650" width="1.83203125" style="132" customWidth="1"/>
    <col min="6651" max="6651" width="0" style="132" hidden="1" customWidth="1"/>
    <col min="6652" max="6896" width="10.1640625" style="132"/>
    <col min="6897" max="6897" width="31.6640625" style="132" customWidth="1"/>
    <col min="6898" max="6905" width="11" style="132" customWidth="1"/>
    <col min="6906" max="6906" width="1.83203125" style="132" customWidth="1"/>
    <col min="6907" max="6907" width="0" style="132" hidden="1" customWidth="1"/>
    <col min="6908" max="7152" width="10.1640625" style="132"/>
    <col min="7153" max="7153" width="31.6640625" style="132" customWidth="1"/>
    <col min="7154" max="7161" width="11" style="132" customWidth="1"/>
    <col min="7162" max="7162" width="1.83203125" style="132" customWidth="1"/>
    <col min="7163" max="7163" width="0" style="132" hidden="1" customWidth="1"/>
    <col min="7164" max="7408" width="10.1640625" style="132"/>
    <col min="7409" max="7409" width="31.6640625" style="132" customWidth="1"/>
    <col min="7410" max="7417" width="11" style="132" customWidth="1"/>
    <col min="7418" max="7418" width="1.83203125" style="132" customWidth="1"/>
    <col min="7419" max="7419" width="0" style="132" hidden="1" customWidth="1"/>
    <col min="7420" max="7664" width="10.1640625" style="132"/>
    <col min="7665" max="7665" width="31.6640625" style="132" customWidth="1"/>
    <col min="7666" max="7673" width="11" style="132" customWidth="1"/>
    <col min="7674" max="7674" width="1.83203125" style="132" customWidth="1"/>
    <col min="7675" max="7675" width="0" style="132" hidden="1" customWidth="1"/>
    <col min="7676" max="7920" width="10.1640625" style="132"/>
    <col min="7921" max="7921" width="31.6640625" style="132" customWidth="1"/>
    <col min="7922" max="7929" width="11" style="132" customWidth="1"/>
    <col min="7930" max="7930" width="1.83203125" style="132" customWidth="1"/>
    <col min="7931" max="7931" width="0" style="132" hidden="1" customWidth="1"/>
    <col min="7932" max="8176" width="10.1640625" style="132"/>
    <col min="8177" max="8177" width="31.6640625" style="132" customWidth="1"/>
    <col min="8178" max="8185" width="11" style="132" customWidth="1"/>
    <col min="8186" max="8186" width="1.83203125" style="132" customWidth="1"/>
    <col min="8187" max="8187" width="0" style="132" hidden="1" customWidth="1"/>
    <col min="8188" max="8432" width="10.1640625" style="132"/>
    <col min="8433" max="8433" width="31.6640625" style="132" customWidth="1"/>
    <col min="8434" max="8441" width="11" style="132" customWidth="1"/>
    <col min="8442" max="8442" width="1.83203125" style="132" customWidth="1"/>
    <col min="8443" max="8443" width="0" style="132" hidden="1" customWidth="1"/>
    <col min="8444" max="8688" width="10.1640625" style="132"/>
    <col min="8689" max="8689" width="31.6640625" style="132" customWidth="1"/>
    <col min="8690" max="8697" width="11" style="132" customWidth="1"/>
    <col min="8698" max="8698" width="1.83203125" style="132" customWidth="1"/>
    <col min="8699" max="8699" width="0" style="132" hidden="1" customWidth="1"/>
    <col min="8700" max="8944" width="10.1640625" style="132"/>
    <col min="8945" max="8945" width="31.6640625" style="132" customWidth="1"/>
    <col min="8946" max="8953" width="11" style="132" customWidth="1"/>
    <col min="8954" max="8954" width="1.83203125" style="132" customWidth="1"/>
    <col min="8955" max="8955" width="0" style="132" hidden="1" customWidth="1"/>
    <col min="8956" max="9200" width="10.1640625" style="132"/>
    <col min="9201" max="9201" width="31.6640625" style="132" customWidth="1"/>
    <col min="9202" max="9209" width="11" style="132" customWidth="1"/>
    <col min="9210" max="9210" width="1.83203125" style="132" customWidth="1"/>
    <col min="9211" max="9211" width="0" style="132" hidden="1" customWidth="1"/>
    <col min="9212" max="9456" width="10.1640625" style="132"/>
    <col min="9457" max="9457" width="31.6640625" style="132" customWidth="1"/>
    <col min="9458" max="9465" width="11" style="132" customWidth="1"/>
    <col min="9466" max="9466" width="1.83203125" style="132" customWidth="1"/>
    <col min="9467" max="9467" width="0" style="132" hidden="1" customWidth="1"/>
    <col min="9468" max="9712" width="10.1640625" style="132"/>
    <col min="9713" max="9713" width="31.6640625" style="132" customWidth="1"/>
    <col min="9714" max="9721" width="11" style="132" customWidth="1"/>
    <col min="9722" max="9722" width="1.83203125" style="132" customWidth="1"/>
    <col min="9723" max="9723" width="0" style="132" hidden="1" customWidth="1"/>
    <col min="9724" max="9968" width="10.1640625" style="132"/>
    <col min="9969" max="9969" width="31.6640625" style="132" customWidth="1"/>
    <col min="9970" max="9977" width="11" style="132" customWidth="1"/>
    <col min="9978" max="9978" width="1.83203125" style="132" customWidth="1"/>
    <col min="9979" max="9979" width="0" style="132" hidden="1" customWidth="1"/>
    <col min="9980" max="10224" width="10.1640625" style="132"/>
    <col min="10225" max="10225" width="31.6640625" style="132" customWidth="1"/>
    <col min="10226" max="10233" width="11" style="132" customWidth="1"/>
    <col min="10234" max="10234" width="1.83203125" style="132" customWidth="1"/>
    <col min="10235" max="10235" width="0" style="132" hidden="1" customWidth="1"/>
    <col min="10236" max="10480" width="10.1640625" style="132"/>
    <col min="10481" max="10481" width="31.6640625" style="132" customWidth="1"/>
    <col min="10482" max="10489" width="11" style="132" customWidth="1"/>
    <col min="10490" max="10490" width="1.83203125" style="132" customWidth="1"/>
    <col min="10491" max="10491" width="0" style="132" hidden="1" customWidth="1"/>
    <col min="10492" max="10736" width="10.1640625" style="132"/>
    <col min="10737" max="10737" width="31.6640625" style="132" customWidth="1"/>
    <col min="10738" max="10745" width="11" style="132" customWidth="1"/>
    <col min="10746" max="10746" width="1.83203125" style="132" customWidth="1"/>
    <col min="10747" max="10747" width="0" style="132" hidden="1" customWidth="1"/>
    <col min="10748" max="10992" width="10.1640625" style="132"/>
    <col min="10993" max="10993" width="31.6640625" style="132" customWidth="1"/>
    <col min="10994" max="11001" width="11" style="132" customWidth="1"/>
    <col min="11002" max="11002" width="1.83203125" style="132" customWidth="1"/>
    <col min="11003" max="11003" width="0" style="132" hidden="1" customWidth="1"/>
    <col min="11004" max="11248" width="10.1640625" style="132"/>
    <col min="11249" max="11249" width="31.6640625" style="132" customWidth="1"/>
    <col min="11250" max="11257" width="11" style="132" customWidth="1"/>
    <col min="11258" max="11258" width="1.83203125" style="132" customWidth="1"/>
    <col min="11259" max="11259" width="0" style="132" hidden="1" customWidth="1"/>
    <col min="11260" max="11504" width="10.1640625" style="132"/>
    <col min="11505" max="11505" width="31.6640625" style="132" customWidth="1"/>
    <col min="11506" max="11513" width="11" style="132" customWidth="1"/>
    <col min="11514" max="11514" width="1.83203125" style="132" customWidth="1"/>
    <col min="11515" max="11515" width="0" style="132" hidden="1" customWidth="1"/>
    <col min="11516" max="11760" width="10.1640625" style="132"/>
    <col min="11761" max="11761" width="31.6640625" style="132" customWidth="1"/>
    <col min="11762" max="11769" width="11" style="132" customWidth="1"/>
    <col min="11770" max="11770" width="1.83203125" style="132" customWidth="1"/>
    <col min="11771" max="11771" width="0" style="132" hidden="1" customWidth="1"/>
    <col min="11772" max="12016" width="10.1640625" style="132"/>
    <col min="12017" max="12017" width="31.6640625" style="132" customWidth="1"/>
    <col min="12018" max="12025" width="11" style="132" customWidth="1"/>
    <col min="12026" max="12026" width="1.83203125" style="132" customWidth="1"/>
    <col min="12027" max="12027" width="0" style="132" hidden="1" customWidth="1"/>
    <col min="12028" max="12272" width="10.1640625" style="132"/>
    <col min="12273" max="12273" width="31.6640625" style="132" customWidth="1"/>
    <col min="12274" max="12281" width="11" style="132" customWidth="1"/>
    <col min="12282" max="12282" width="1.83203125" style="132" customWidth="1"/>
    <col min="12283" max="12283" width="0" style="132" hidden="1" customWidth="1"/>
    <col min="12284" max="12528" width="10.1640625" style="132"/>
    <col min="12529" max="12529" width="31.6640625" style="132" customWidth="1"/>
    <col min="12530" max="12537" width="11" style="132" customWidth="1"/>
    <col min="12538" max="12538" width="1.83203125" style="132" customWidth="1"/>
    <col min="12539" max="12539" width="0" style="132" hidden="1" customWidth="1"/>
    <col min="12540" max="12784" width="10.1640625" style="132"/>
    <col min="12785" max="12785" width="31.6640625" style="132" customWidth="1"/>
    <col min="12786" max="12793" width="11" style="132" customWidth="1"/>
    <col min="12794" max="12794" width="1.83203125" style="132" customWidth="1"/>
    <col min="12795" max="12795" width="0" style="132" hidden="1" customWidth="1"/>
    <col min="12796" max="13040" width="10.1640625" style="132"/>
    <col min="13041" max="13041" width="31.6640625" style="132" customWidth="1"/>
    <col min="13042" max="13049" width="11" style="132" customWidth="1"/>
    <col min="13050" max="13050" width="1.83203125" style="132" customWidth="1"/>
    <col min="13051" max="13051" width="0" style="132" hidden="1" customWidth="1"/>
    <col min="13052" max="13296" width="10.1640625" style="132"/>
    <col min="13297" max="13297" width="31.6640625" style="132" customWidth="1"/>
    <col min="13298" max="13305" width="11" style="132" customWidth="1"/>
    <col min="13306" max="13306" width="1.83203125" style="132" customWidth="1"/>
    <col min="13307" max="13307" width="0" style="132" hidden="1" customWidth="1"/>
    <col min="13308" max="13552" width="10.1640625" style="132"/>
    <col min="13553" max="13553" width="31.6640625" style="132" customWidth="1"/>
    <col min="13554" max="13561" width="11" style="132" customWidth="1"/>
    <col min="13562" max="13562" width="1.83203125" style="132" customWidth="1"/>
    <col min="13563" max="13563" width="0" style="132" hidden="1" customWidth="1"/>
    <col min="13564" max="13808" width="10.1640625" style="132"/>
    <col min="13809" max="13809" width="31.6640625" style="132" customWidth="1"/>
    <col min="13810" max="13817" width="11" style="132" customWidth="1"/>
    <col min="13818" max="13818" width="1.83203125" style="132" customWidth="1"/>
    <col min="13819" max="13819" width="0" style="132" hidden="1" customWidth="1"/>
    <col min="13820" max="14064" width="10.1640625" style="132"/>
    <col min="14065" max="14065" width="31.6640625" style="132" customWidth="1"/>
    <col min="14066" max="14073" width="11" style="132" customWidth="1"/>
    <col min="14074" max="14074" width="1.83203125" style="132" customWidth="1"/>
    <col min="14075" max="14075" width="0" style="132" hidden="1" customWidth="1"/>
    <col min="14076" max="14320" width="10.1640625" style="132"/>
    <col min="14321" max="14321" width="31.6640625" style="132" customWidth="1"/>
    <col min="14322" max="14329" width="11" style="132" customWidth="1"/>
    <col min="14330" max="14330" width="1.83203125" style="132" customWidth="1"/>
    <col min="14331" max="14331" width="0" style="132" hidden="1" customWidth="1"/>
    <col min="14332" max="14576" width="10.1640625" style="132"/>
    <col min="14577" max="14577" width="31.6640625" style="132" customWidth="1"/>
    <col min="14578" max="14585" width="11" style="132" customWidth="1"/>
    <col min="14586" max="14586" width="1.83203125" style="132" customWidth="1"/>
    <col min="14587" max="14587" width="0" style="132" hidden="1" customWidth="1"/>
    <col min="14588" max="14832" width="10.1640625" style="132"/>
    <col min="14833" max="14833" width="31.6640625" style="132" customWidth="1"/>
    <col min="14834" max="14841" width="11" style="132" customWidth="1"/>
    <col min="14842" max="14842" width="1.83203125" style="132" customWidth="1"/>
    <col min="14843" max="14843" width="0" style="132" hidden="1" customWidth="1"/>
    <col min="14844" max="15088" width="10.1640625" style="132"/>
    <col min="15089" max="15089" width="31.6640625" style="132" customWidth="1"/>
    <col min="15090" max="15097" width="11" style="132" customWidth="1"/>
    <col min="15098" max="15098" width="1.83203125" style="132" customWidth="1"/>
    <col min="15099" max="15099" width="0" style="132" hidden="1" customWidth="1"/>
    <col min="15100" max="15344" width="10.1640625" style="132"/>
    <col min="15345" max="15345" width="31.6640625" style="132" customWidth="1"/>
    <col min="15346" max="15353" width="11" style="132" customWidth="1"/>
    <col min="15354" max="15354" width="1.83203125" style="132" customWidth="1"/>
    <col min="15355" max="15355" width="0" style="132" hidden="1" customWidth="1"/>
    <col min="15356" max="15600" width="10.1640625" style="132"/>
    <col min="15601" max="15601" width="31.6640625" style="132" customWidth="1"/>
    <col min="15602" max="15609" width="11" style="132" customWidth="1"/>
    <col min="15610" max="15610" width="1.83203125" style="132" customWidth="1"/>
    <col min="15611" max="15611" width="0" style="132" hidden="1" customWidth="1"/>
    <col min="15612" max="15856" width="10.1640625" style="132"/>
    <col min="15857" max="15857" width="31.6640625" style="132" customWidth="1"/>
    <col min="15858" max="15865" width="11" style="132" customWidth="1"/>
    <col min="15866" max="15866" width="1.83203125" style="132" customWidth="1"/>
    <col min="15867" max="15867" width="0" style="132" hidden="1" customWidth="1"/>
    <col min="15868" max="16112" width="10.1640625" style="132"/>
    <col min="16113" max="16113" width="31.6640625" style="132" customWidth="1"/>
    <col min="16114" max="16121" width="11" style="132" customWidth="1"/>
    <col min="16122" max="16122" width="1.83203125" style="132" customWidth="1"/>
    <col min="16123" max="16123" width="0" style="132" hidden="1" customWidth="1"/>
    <col min="16124" max="16384" width="10.1640625" style="132"/>
  </cols>
  <sheetData>
    <row r="1" spans="2:210" s="106" customFormat="1" ht="20.100000000000001" customHeight="1">
      <c r="B1" s="341" t="s">
        <v>371</v>
      </c>
      <c r="C1" s="341"/>
      <c r="D1" s="341"/>
      <c r="E1" s="341"/>
      <c r="F1" s="341"/>
      <c r="G1" s="341"/>
      <c r="H1" s="341"/>
      <c r="I1" s="341"/>
      <c r="J1" s="341"/>
    </row>
    <row r="2" spans="2:210" s="51" customFormat="1" ht="11.25" customHeight="1" thickBot="1">
      <c r="B2" s="313"/>
      <c r="C2" s="313"/>
      <c r="D2" s="313"/>
      <c r="E2" s="313"/>
      <c r="F2" s="313"/>
      <c r="G2" s="313"/>
      <c r="H2" s="313"/>
      <c r="I2" s="313"/>
      <c r="J2" s="314" t="s">
        <v>0</v>
      </c>
    </row>
    <row r="3" spans="2:210" s="141" customFormat="1" ht="11.25" customHeight="1">
      <c r="B3" s="305"/>
      <c r="C3" s="354" t="s">
        <v>1</v>
      </c>
      <c r="D3" s="354"/>
      <c r="E3" s="355"/>
      <c r="F3" s="354"/>
      <c r="G3" s="354"/>
      <c r="H3" s="306"/>
      <c r="I3" s="306"/>
      <c r="J3" s="306"/>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row>
    <row r="4" spans="2:210" s="109" customFormat="1" ht="11.25" customHeight="1">
      <c r="B4" s="54"/>
      <c r="C4" s="53" t="s">
        <v>6</v>
      </c>
      <c r="D4" s="53" t="s">
        <v>7</v>
      </c>
      <c r="E4" s="54" t="s">
        <v>8</v>
      </c>
      <c r="F4" s="54" t="s">
        <v>9</v>
      </c>
      <c r="G4" s="54" t="s">
        <v>304</v>
      </c>
      <c r="H4" s="54" t="s">
        <v>67</v>
      </c>
      <c r="I4" s="54" t="s">
        <v>68</v>
      </c>
      <c r="J4" s="54" t="s">
        <v>69</v>
      </c>
    </row>
    <row r="5" spans="2:210" s="109" customFormat="1" ht="11.25" customHeight="1">
      <c r="B5" s="54"/>
      <c r="C5" s="53" t="s">
        <v>11</v>
      </c>
      <c r="D5" s="53" t="s">
        <v>11</v>
      </c>
      <c r="E5" s="53" t="s">
        <v>11</v>
      </c>
      <c r="F5" s="53" t="s">
        <v>11</v>
      </c>
      <c r="G5" s="53" t="s">
        <v>11</v>
      </c>
      <c r="H5" s="53" t="s">
        <v>13</v>
      </c>
      <c r="I5" s="53" t="s">
        <v>13</v>
      </c>
      <c r="J5" s="53" t="s">
        <v>13</v>
      </c>
    </row>
    <row r="6" spans="2:210" s="55" customFormat="1" ht="11.25" customHeight="1">
      <c r="B6" s="342" t="s">
        <v>329</v>
      </c>
      <c r="C6" s="342"/>
      <c r="D6" s="342"/>
      <c r="E6" s="342"/>
      <c r="F6" s="342"/>
      <c r="G6" s="342"/>
      <c r="H6" s="342"/>
      <c r="I6" s="342"/>
      <c r="J6" s="342"/>
    </row>
    <row r="7" spans="2:210" s="114" customFormat="1" ht="11.25" customHeight="1">
      <c r="B7" s="237" t="s">
        <v>305</v>
      </c>
      <c r="C7" s="60">
        <v>55036.165256870132</v>
      </c>
      <c r="D7" s="60">
        <v>55958.438322319576</v>
      </c>
      <c r="E7" s="60">
        <v>60041.801304314889</v>
      </c>
      <c r="F7" s="60">
        <v>59922.709288128281</v>
      </c>
      <c r="G7" s="60">
        <v>56391</v>
      </c>
      <c r="H7" s="60">
        <v>55679.798214062364</v>
      </c>
      <c r="I7" s="60">
        <v>54103.674136786649</v>
      </c>
      <c r="J7" s="60">
        <v>53931.003828638313</v>
      </c>
      <c r="K7" s="77"/>
    </row>
    <row r="8" spans="2:210" s="114" customFormat="1" ht="11.25" customHeight="1">
      <c r="B8" s="237" t="s">
        <v>333</v>
      </c>
      <c r="C8" s="60">
        <v>94208.590651856357</v>
      </c>
      <c r="D8" s="60">
        <v>98755.277531986794</v>
      </c>
      <c r="E8" s="60">
        <v>105073.41550833493</v>
      </c>
      <c r="F8" s="60">
        <v>104352.82636487129</v>
      </c>
      <c r="G8" s="60">
        <v>104333</v>
      </c>
      <c r="H8" s="60">
        <v>106047.34479706081</v>
      </c>
      <c r="I8" s="60">
        <v>105939.7230892989</v>
      </c>
      <c r="J8" s="60">
        <v>106207.69945338229</v>
      </c>
      <c r="K8" s="77"/>
    </row>
    <row r="9" spans="2:210" s="123" customFormat="1" ht="11.25" customHeight="1">
      <c r="B9" s="237" t="s">
        <v>334</v>
      </c>
      <c r="C9" s="60">
        <v>1940.011650352887</v>
      </c>
      <c r="D9" s="60">
        <v>1362.6503344402581</v>
      </c>
      <c r="E9" s="60">
        <v>1466.694067810796</v>
      </c>
      <c r="F9" s="60">
        <v>1558.2689231911434</v>
      </c>
      <c r="G9" s="60" t="s">
        <v>357</v>
      </c>
      <c r="H9" s="60" t="s">
        <v>357</v>
      </c>
      <c r="I9" s="60" t="s">
        <v>357</v>
      </c>
      <c r="J9" s="60" t="s">
        <v>357</v>
      </c>
      <c r="K9" s="79"/>
    </row>
    <row r="10" spans="2:210" s="114" customFormat="1" ht="11.25" customHeight="1">
      <c r="B10" s="237" t="s">
        <v>26</v>
      </c>
      <c r="C10" s="60">
        <v>14095.002584737049</v>
      </c>
      <c r="D10" s="60">
        <v>13559.172386700826</v>
      </c>
      <c r="E10" s="60">
        <v>14640.618099719395</v>
      </c>
      <c r="F10" s="60">
        <v>12771.252659583655</v>
      </c>
      <c r="G10" s="60">
        <v>12364</v>
      </c>
      <c r="H10" s="60">
        <v>12747.456251260604</v>
      </c>
      <c r="I10" s="60">
        <v>12136.451635869264</v>
      </c>
      <c r="J10" s="60">
        <v>11812.91043128361</v>
      </c>
      <c r="K10" s="77"/>
    </row>
    <row r="11" spans="2:210" s="114" customFormat="1" ht="11.25" customHeight="1">
      <c r="B11" s="238" t="s">
        <v>269</v>
      </c>
      <c r="C11" s="60">
        <v>11241.527610618683</v>
      </c>
      <c r="D11" s="60">
        <v>12024.454049244974</v>
      </c>
      <c r="E11" s="60">
        <v>13994.13557449626</v>
      </c>
      <c r="F11" s="60">
        <v>10348.871403164309</v>
      </c>
      <c r="G11" s="60">
        <v>5566</v>
      </c>
      <c r="H11" s="60">
        <v>4629.5956469436906</v>
      </c>
      <c r="I11" s="60">
        <v>3955.5138377829194</v>
      </c>
      <c r="J11" s="60">
        <v>3336.4354919348798</v>
      </c>
      <c r="K11" s="77"/>
    </row>
    <row r="12" spans="2:210" s="114" customFormat="1" ht="11.25" customHeight="1">
      <c r="B12" s="237" t="s">
        <v>270</v>
      </c>
      <c r="C12" s="60">
        <v>25012.645963972536</v>
      </c>
      <c r="D12" s="60">
        <v>26474.960066473777</v>
      </c>
      <c r="E12" s="60">
        <v>27139.631221745207</v>
      </c>
      <c r="F12" s="60">
        <v>26505.929140930031</v>
      </c>
      <c r="G12" s="60">
        <v>26633</v>
      </c>
      <c r="H12" s="60">
        <v>23389.488483023466</v>
      </c>
      <c r="I12" s="60">
        <v>22750.382087661586</v>
      </c>
      <c r="J12" s="60">
        <v>20709.45354124004</v>
      </c>
      <c r="K12" s="77"/>
    </row>
    <row r="13" spans="2:210" s="114" customFormat="1" ht="11.25" customHeight="1">
      <c r="B13" s="237" t="s">
        <v>271</v>
      </c>
      <c r="C13" s="60">
        <v>19737.175686697141</v>
      </c>
      <c r="D13" s="60">
        <v>19917.138535395017</v>
      </c>
      <c r="E13" s="60">
        <v>21618.20717895999</v>
      </c>
      <c r="F13" s="60">
        <v>19757.867069476139</v>
      </c>
      <c r="G13" s="60">
        <v>17430</v>
      </c>
      <c r="H13" s="60">
        <v>17757.82007194325</v>
      </c>
      <c r="I13" s="60">
        <v>15295.540534665617</v>
      </c>
      <c r="J13" s="60">
        <v>14150.640802369722</v>
      </c>
      <c r="K13" s="77"/>
    </row>
    <row r="14" spans="2:210" s="114" customFormat="1" ht="11.25" customHeight="1">
      <c r="B14" s="237" t="s">
        <v>30</v>
      </c>
      <c r="C14" s="60">
        <v>10466.401280596532</v>
      </c>
      <c r="D14" s="60">
        <v>10595.541502463308</v>
      </c>
      <c r="E14" s="60">
        <v>10881.753905832431</v>
      </c>
      <c r="F14" s="60">
        <v>9806.241620449915</v>
      </c>
      <c r="G14" s="60">
        <v>9113</v>
      </c>
      <c r="H14" s="60">
        <v>8904.7165746009905</v>
      </c>
      <c r="I14" s="60">
        <v>8001.3145123244585</v>
      </c>
      <c r="J14" s="60">
        <v>7583.4823382555442</v>
      </c>
      <c r="K14" s="77"/>
    </row>
    <row r="15" spans="2:210" s="114" customFormat="1" ht="11.25" customHeight="1">
      <c r="B15" s="237" t="s">
        <v>31</v>
      </c>
      <c r="C15" s="60">
        <v>10179.846079271063</v>
      </c>
      <c r="D15" s="60">
        <v>10255.680477873502</v>
      </c>
      <c r="E15" s="60">
        <v>9940.458502657375</v>
      </c>
      <c r="F15" s="60">
        <v>9338.3514115810904</v>
      </c>
      <c r="G15" s="60">
        <v>9026</v>
      </c>
      <c r="H15" s="60">
        <v>7872.4550294263354</v>
      </c>
      <c r="I15" s="60">
        <v>7318.9361039803598</v>
      </c>
      <c r="J15" s="60">
        <v>6825.8759466738884</v>
      </c>
      <c r="K15" s="77"/>
    </row>
    <row r="16" spans="2:210" s="114" customFormat="1" ht="11.25" customHeight="1">
      <c r="B16" s="237" t="s">
        <v>32</v>
      </c>
      <c r="C16" s="60">
        <v>786.1054565097154</v>
      </c>
      <c r="D16" s="60">
        <v>769.49665944861624</v>
      </c>
      <c r="E16" s="60">
        <v>746.50832309968007</v>
      </c>
      <c r="F16" s="60">
        <v>681.87063261846356</v>
      </c>
      <c r="G16" s="60">
        <v>610</v>
      </c>
      <c r="H16" s="60">
        <v>613.51393722644616</v>
      </c>
      <c r="I16" s="60">
        <v>567.38148994627647</v>
      </c>
      <c r="J16" s="60">
        <v>515.58035950967019</v>
      </c>
      <c r="K16" s="77"/>
    </row>
    <row r="17" spans="2:15" s="114" customFormat="1" ht="11.25" customHeight="1">
      <c r="B17" s="237" t="s">
        <v>33</v>
      </c>
      <c r="C17" s="60">
        <v>36410.077170714649</v>
      </c>
      <c r="D17" s="60">
        <v>36687.890729933475</v>
      </c>
      <c r="E17" s="60">
        <v>38677.34378102066</v>
      </c>
      <c r="F17" s="60">
        <v>38245.161383577637</v>
      </c>
      <c r="G17" s="60">
        <v>37217</v>
      </c>
      <c r="H17" s="60">
        <v>36498.236275095202</v>
      </c>
      <c r="I17" s="60">
        <v>32341.695314693112</v>
      </c>
      <c r="J17" s="60">
        <v>30804.999177897917</v>
      </c>
      <c r="K17" s="77"/>
    </row>
    <row r="18" spans="2:15" s="114" customFormat="1" ht="11.25" customHeight="1">
      <c r="B18" s="237" t="s">
        <v>34</v>
      </c>
      <c r="C18" s="60">
        <v>2155.2025295091776</v>
      </c>
      <c r="D18" s="60">
        <v>2322.383668030338</v>
      </c>
      <c r="E18" s="60">
        <v>2340.6036703111267</v>
      </c>
      <c r="F18" s="60">
        <v>2299.5216829745782</v>
      </c>
      <c r="G18" s="60">
        <v>2195</v>
      </c>
      <c r="H18" s="60">
        <v>2046.0202890678786</v>
      </c>
      <c r="I18" s="60">
        <v>1455.9940412021701</v>
      </c>
      <c r="J18" s="60">
        <v>1166.5469285308725</v>
      </c>
      <c r="K18" s="77"/>
    </row>
    <row r="19" spans="2:15" s="114" customFormat="1" ht="11.25" customHeight="1">
      <c r="B19" s="237" t="s">
        <v>35</v>
      </c>
      <c r="C19" s="60">
        <v>5693.7749964516534</v>
      </c>
      <c r="D19" s="60">
        <v>6003.1426890595521</v>
      </c>
      <c r="E19" s="60">
        <v>6935.4729538188894</v>
      </c>
      <c r="F19" s="60">
        <v>7644.9369576007011</v>
      </c>
      <c r="G19" s="60">
        <v>7813</v>
      </c>
      <c r="H19" s="60">
        <v>8016.5821130922313</v>
      </c>
      <c r="I19" s="60">
        <v>10505.586247681977</v>
      </c>
      <c r="J19" s="60">
        <v>10138.201565682057</v>
      </c>
      <c r="K19" s="77"/>
    </row>
    <row r="20" spans="2:15" s="114" customFormat="1" ht="11.25" customHeight="1">
      <c r="B20" s="238" t="s">
        <v>272</v>
      </c>
      <c r="C20" s="60">
        <v>2369.2954960167121</v>
      </c>
      <c r="D20" s="60">
        <v>2089.3971794750623</v>
      </c>
      <c r="E20" s="60">
        <v>3181.8732756096379</v>
      </c>
      <c r="F20" s="60">
        <v>3236.3259304909357</v>
      </c>
      <c r="G20" s="60">
        <v>2591</v>
      </c>
      <c r="H20" s="60">
        <v>3299.3416179733331</v>
      </c>
      <c r="I20" s="60">
        <v>3572.5075723752989</v>
      </c>
      <c r="J20" s="60">
        <v>3471.8217014464117</v>
      </c>
      <c r="K20" s="77"/>
    </row>
    <row r="21" spans="2:15" s="114" customFormat="1" ht="11.25" customHeight="1">
      <c r="B21" s="237" t="s">
        <v>273</v>
      </c>
      <c r="C21" s="60">
        <v>3198.2195458279343</v>
      </c>
      <c r="D21" s="60">
        <v>3023.4806244168549</v>
      </c>
      <c r="E21" s="60">
        <v>3110.2758623927434</v>
      </c>
      <c r="F21" s="60">
        <v>2808.3650829916601</v>
      </c>
      <c r="G21" s="60">
        <v>2380</v>
      </c>
      <c r="H21" s="60">
        <v>2360.5679108522309</v>
      </c>
      <c r="I21" s="60">
        <v>2138.3724495462684</v>
      </c>
      <c r="J21" s="60">
        <v>2022.4474174291195</v>
      </c>
      <c r="K21" s="77"/>
    </row>
    <row r="22" spans="2:15" s="114" customFormat="1" ht="11.25" customHeight="1">
      <c r="B22" s="237" t="s">
        <v>37</v>
      </c>
      <c r="C22" s="60">
        <v>2122.2651500464804</v>
      </c>
      <c r="D22" s="60">
        <v>2412.1582782993428</v>
      </c>
      <c r="E22" s="60">
        <v>2009.9920857507605</v>
      </c>
      <c r="F22" s="60">
        <v>2035.3736000683266</v>
      </c>
      <c r="G22" s="60">
        <v>2683</v>
      </c>
      <c r="H22" s="60">
        <v>2473.5323818336083</v>
      </c>
      <c r="I22" s="60">
        <v>1529.1738983644202</v>
      </c>
      <c r="J22" s="60">
        <v>1165.619625725999</v>
      </c>
      <c r="K22" s="77"/>
    </row>
    <row r="23" spans="2:15" s="114" customFormat="1" ht="11.25" customHeight="1">
      <c r="B23" s="237" t="s">
        <v>38</v>
      </c>
      <c r="C23" s="60">
        <v>8722.9159943710747</v>
      </c>
      <c r="D23" s="60">
        <v>8383.2386065485371</v>
      </c>
      <c r="E23" s="60">
        <v>9287.658558620984</v>
      </c>
      <c r="F23" s="60">
        <v>9223.6824763659733</v>
      </c>
      <c r="G23" s="60">
        <v>7567</v>
      </c>
      <c r="H23" s="60">
        <v>7922.1204433922849</v>
      </c>
      <c r="I23" s="60">
        <v>7638.26638977927</v>
      </c>
      <c r="J23" s="60">
        <v>7429.5500726465416</v>
      </c>
      <c r="K23" s="77"/>
    </row>
    <row r="24" spans="2:15" s="114" customFormat="1" ht="11.25" customHeight="1">
      <c r="B24" s="237" t="s">
        <v>39</v>
      </c>
      <c r="C24" s="60">
        <v>29067.237375830609</v>
      </c>
      <c r="D24" s="60">
        <v>28741.768975766161</v>
      </c>
      <c r="E24" s="60">
        <v>29935.089046610727</v>
      </c>
      <c r="F24" s="60">
        <v>29191.434650476924</v>
      </c>
      <c r="G24" s="60">
        <v>27567</v>
      </c>
      <c r="H24" s="60">
        <v>27030.645008880107</v>
      </c>
      <c r="I24" s="60">
        <v>26349.500517186796</v>
      </c>
      <c r="J24" s="60">
        <v>25906.058459751177</v>
      </c>
      <c r="K24" s="77"/>
    </row>
    <row r="25" spans="2:15" s="114" customFormat="1" ht="11.25" customHeight="1">
      <c r="B25" s="237" t="s">
        <v>40</v>
      </c>
      <c r="C25" s="60">
        <v>14730.694008367112</v>
      </c>
      <c r="D25" s="60">
        <v>15012.666076770434</v>
      </c>
      <c r="E25" s="60">
        <v>15804.076064493933</v>
      </c>
      <c r="F25" s="60">
        <v>15498.73519005751</v>
      </c>
      <c r="G25" s="60">
        <v>14625</v>
      </c>
      <c r="H25" s="60">
        <v>14228.654185421596</v>
      </c>
      <c r="I25" s="60">
        <v>13931.734105732776</v>
      </c>
      <c r="J25" s="60">
        <v>13672.152555054992</v>
      </c>
      <c r="K25" s="77"/>
    </row>
    <row r="26" spans="2:15" s="114" customFormat="1" ht="11.25" customHeight="1">
      <c r="B26" s="237" t="s">
        <v>274</v>
      </c>
      <c r="C26" s="60">
        <v>10707.942063322982</v>
      </c>
      <c r="D26" s="60">
        <v>10964.258651782437</v>
      </c>
      <c r="E26" s="60">
        <v>11175.513880648808</v>
      </c>
      <c r="F26" s="60">
        <v>11082.957354496799</v>
      </c>
      <c r="G26" s="60">
        <v>10465</v>
      </c>
      <c r="H26" s="60">
        <v>10104.47716295493</v>
      </c>
      <c r="I26" s="60">
        <v>9855.52102301991</v>
      </c>
      <c r="J26" s="60">
        <v>9703.2965501963808</v>
      </c>
      <c r="K26" s="77"/>
    </row>
    <row r="27" spans="2:15" s="114" customFormat="1" ht="11.25" customHeight="1">
      <c r="B27" s="237" t="s">
        <v>43</v>
      </c>
      <c r="C27" s="60">
        <v>4925.2361423220436</v>
      </c>
      <c r="D27" s="60">
        <v>4909.8161854263099</v>
      </c>
      <c r="E27" s="60">
        <v>4754.9105601102337</v>
      </c>
      <c r="F27" s="60">
        <v>4238.6552838445032</v>
      </c>
      <c r="G27" s="60">
        <v>4068</v>
      </c>
      <c r="H27" s="60">
        <v>3907.0125653214318</v>
      </c>
      <c r="I27" s="60">
        <v>3656.1416948464421</v>
      </c>
      <c r="J27" s="60">
        <v>3384.6552377883022</v>
      </c>
      <c r="K27" s="77"/>
    </row>
    <row r="28" spans="2:15" s="114" customFormat="1" ht="11.25" customHeight="1">
      <c r="B28" s="237" t="s">
        <v>44</v>
      </c>
      <c r="C28" s="60">
        <v>2159.594180104204</v>
      </c>
      <c r="D28" s="60">
        <v>2349.1023020389703</v>
      </c>
      <c r="E28" s="60">
        <v>2576.4539726726616</v>
      </c>
      <c r="F28" s="60">
        <v>2544.2170000854085</v>
      </c>
      <c r="G28" s="60">
        <v>2473</v>
      </c>
      <c r="H28" s="60">
        <v>2487.1660248830849</v>
      </c>
      <c r="I28" s="60">
        <v>2275.2282863172295</v>
      </c>
      <c r="J28" s="60">
        <v>2363.6948496225705</v>
      </c>
      <c r="K28" s="77"/>
    </row>
    <row r="29" spans="2:15" s="114" customFormat="1" ht="11.25" customHeight="1">
      <c r="B29" s="237" t="s">
        <v>45</v>
      </c>
      <c r="C29" s="60">
        <v>795.98667034852474</v>
      </c>
      <c r="D29" s="60">
        <v>842.17134395209678</v>
      </c>
      <c r="E29" s="60">
        <v>863.38057114490493</v>
      </c>
      <c r="F29" s="60">
        <v>903.01786481904639</v>
      </c>
      <c r="G29" s="60">
        <v>905.00000000000011</v>
      </c>
      <c r="H29" s="60">
        <v>810.22792979746544</v>
      </c>
      <c r="I29" s="60">
        <v>778.36757163484162</v>
      </c>
      <c r="J29" s="60">
        <v>769.66132804501115</v>
      </c>
      <c r="K29" s="77"/>
    </row>
    <row r="30" spans="2:15" s="114" customFormat="1" ht="11.25" customHeight="1">
      <c r="B30" s="253" t="s">
        <v>275</v>
      </c>
      <c r="C30" s="60" t="s">
        <v>357</v>
      </c>
      <c r="D30" s="60" t="s">
        <v>357</v>
      </c>
      <c r="E30" s="60" t="s">
        <v>357</v>
      </c>
      <c r="F30" s="60" t="s">
        <v>357</v>
      </c>
      <c r="G30" s="60" t="s">
        <v>357</v>
      </c>
      <c r="H30" s="60">
        <v>2700</v>
      </c>
      <c r="I30" s="60">
        <v>2900</v>
      </c>
      <c r="J30" s="60">
        <v>2800</v>
      </c>
      <c r="K30" s="77"/>
      <c r="M30" s="169"/>
      <c r="N30" s="169"/>
      <c r="O30" s="169"/>
    </row>
    <row r="31" spans="2:15" s="114" customFormat="1" ht="11.25" customHeight="1">
      <c r="B31" s="237" t="s">
        <v>276</v>
      </c>
      <c r="C31" s="60" t="s">
        <v>357</v>
      </c>
      <c r="D31" s="60" t="s">
        <v>357</v>
      </c>
      <c r="E31" s="60" t="s">
        <v>357</v>
      </c>
      <c r="F31" s="60" t="s">
        <v>357</v>
      </c>
      <c r="G31" s="60" t="s">
        <v>357</v>
      </c>
      <c r="H31" s="60">
        <v>600</v>
      </c>
      <c r="I31" s="60">
        <v>2900</v>
      </c>
      <c r="J31" s="60">
        <v>1900</v>
      </c>
      <c r="K31" s="77"/>
      <c r="M31" s="169"/>
      <c r="N31" s="169"/>
      <c r="O31" s="169"/>
    </row>
    <row r="32" spans="2:15" s="114" customFormat="1" ht="11.25" customHeight="1">
      <c r="B32" s="237" t="s">
        <v>72</v>
      </c>
      <c r="C32" s="60" t="s">
        <v>357</v>
      </c>
      <c r="D32" s="60" t="s">
        <v>357</v>
      </c>
      <c r="E32" s="60" t="s">
        <v>357</v>
      </c>
      <c r="F32" s="60" t="s">
        <v>357</v>
      </c>
      <c r="G32" s="60" t="s">
        <v>357</v>
      </c>
      <c r="H32" s="60" t="s">
        <v>357</v>
      </c>
      <c r="I32" s="60">
        <v>950.38775535389709</v>
      </c>
      <c r="J32" s="60" t="s">
        <v>357</v>
      </c>
      <c r="K32" s="77"/>
      <c r="M32" s="169"/>
      <c r="N32" s="169"/>
      <c r="O32" s="169"/>
    </row>
    <row r="33" spans="2:15" s="114" customFormat="1" ht="11.25" customHeight="1">
      <c r="B33" s="81" t="s">
        <v>335</v>
      </c>
      <c r="C33" s="60" t="s">
        <v>357</v>
      </c>
      <c r="D33" s="60" t="s">
        <v>357</v>
      </c>
      <c r="E33" s="60" t="s">
        <v>357</v>
      </c>
      <c r="F33" s="60" t="s">
        <v>357</v>
      </c>
      <c r="G33" s="60" t="s">
        <v>357</v>
      </c>
      <c r="H33" s="60">
        <v>-845.28586906754799</v>
      </c>
      <c r="I33" s="60" t="s">
        <v>357</v>
      </c>
      <c r="J33" s="60" t="s">
        <v>357</v>
      </c>
      <c r="K33" s="77"/>
      <c r="M33" s="169"/>
      <c r="N33" s="169"/>
      <c r="O33" s="169"/>
    </row>
    <row r="34" spans="2:15" s="119" customFormat="1" ht="12.95" customHeight="1" thickBot="1">
      <c r="B34" s="241" t="s">
        <v>330</v>
      </c>
      <c r="C34" s="125">
        <v>365760.81563206651</v>
      </c>
      <c r="D34" s="125">
        <v>373415.35392320657</v>
      </c>
      <c r="E34" s="125">
        <v>396194.81506704149</v>
      </c>
      <c r="F34" s="125">
        <v>383998.62063140178</v>
      </c>
      <c r="G34" s="125">
        <v>364015</v>
      </c>
      <c r="H34" s="125">
        <v>361300</v>
      </c>
      <c r="I34" s="125">
        <v>352800</v>
      </c>
      <c r="J34" s="125">
        <v>341700</v>
      </c>
      <c r="L34" s="178" t="s">
        <v>70</v>
      </c>
      <c r="M34" s="178" t="s">
        <v>70</v>
      </c>
      <c r="N34" s="178" t="s">
        <v>70</v>
      </c>
      <c r="O34" s="169"/>
    </row>
    <row r="35" spans="2:15" s="243" customFormat="1" ht="5.0999999999999996" customHeight="1">
      <c r="C35" s="244"/>
      <c r="D35" s="244"/>
      <c r="E35" s="244"/>
      <c r="F35" s="244"/>
      <c r="G35" s="244"/>
      <c r="H35" s="244"/>
      <c r="I35" s="244"/>
      <c r="J35" s="244"/>
      <c r="L35" s="254"/>
      <c r="M35" s="254"/>
      <c r="N35" s="254"/>
      <c r="O35" s="246"/>
    </row>
    <row r="36" spans="2:15" ht="11.25" customHeight="1">
      <c r="B36" s="353" t="s">
        <v>331</v>
      </c>
      <c r="C36" s="338"/>
      <c r="D36" s="338"/>
      <c r="E36" s="338"/>
      <c r="F36" s="338"/>
      <c r="G36" s="338"/>
      <c r="H36" s="338"/>
      <c r="I36" s="338"/>
      <c r="J36" s="338"/>
    </row>
    <row r="37" spans="2:15" ht="11.25" customHeight="1">
      <c r="B37" s="345" t="s">
        <v>336</v>
      </c>
      <c r="C37" s="345"/>
      <c r="D37" s="345"/>
      <c r="E37" s="345"/>
      <c r="F37" s="345"/>
      <c r="G37" s="345"/>
      <c r="H37" s="345"/>
      <c r="I37" s="345"/>
      <c r="J37" s="345"/>
      <c r="K37" s="345"/>
    </row>
    <row r="38" spans="2:15" ht="11.25" customHeight="1">
      <c r="B38" s="345"/>
      <c r="C38" s="345"/>
      <c r="D38" s="345"/>
      <c r="E38" s="345"/>
      <c r="F38" s="345"/>
      <c r="G38" s="345"/>
      <c r="H38" s="345"/>
      <c r="I38" s="345"/>
      <c r="J38" s="345"/>
      <c r="K38" s="345"/>
    </row>
    <row r="39" spans="2:15" ht="11.25" customHeight="1">
      <c r="B39" s="345" t="s">
        <v>337</v>
      </c>
      <c r="C39" s="345"/>
      <c r="D39" s="345"/>
      <c r="E39" s="345"/>
      <c r="F39" s="345"/>
      <c r="G39" s="345"/>
      <c r="H39" s="345"/>
      <c r="I39" s="345"/>
      <c r="J39" s="345"/>
    </row>
    <row r="40" spans="2:15">
      <c r="B40" s="347" t="s">
        <v>338</v>
      </c>
      <c r="C40" s="347"/>
      <c r="D40" s="347"/>
      <c r="E40" s="347"/>
      <c r="F40" s="347"/>
      <c r="G40" s="347"/>
      <c r="H40" s="347"/>
      <c r="I40" s="347"/>
      <c r="J40" s="347"/>
    </row>
    <row r="41" spans="2:15" ht="24" customHeight="1">
      <c r="B41" s="340" t="s">
        <v>339</v>
      </c>
      <c r="C41" s="340"/>
      <c r="D41" s="340"/>
      <c r="E41" s="340"/>
      <c r="F41" s="340"/>
      <c r="G41" s="340"/>
      <c r="H41" s="340"/>
      <c r="I41" s="340"/>
      <c r="J41" s="340"/>
    </row>
  </sheetData>
  <mergeCells count="8">
    <mergeCell ref="B40:J40"/>
    <mergeCell ref="B41:J41"/>
    <mergeCell ref="B1:J1"/>
    <mergeCell ref="B6:J6"/>
    <mergeCell ref="B36:J36"/>
    <mergeCell ref="B37:K38"/>
    <mergeCell ref="B39:J39"/>
    <mergeCell ref="C3:G3"/>
  </mergeCell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sheetPr>
    <tabColor rgb="FF0070C0"/>
    <pageSetUpPr fitToPage="1"/>
  </sheetPr>
  <dimension ref="B1:J76"/>
  <sheetViews>
    <sheetView showGridLines="0" workbookViewId="0">
      <selection activeCell="M17" sqref="M17"/>
    </sheetView>
  </sheetViews>
  <sheetFormatPr defaultRowHeight="15"/>
  <cols>
    <col min="1" max="1" width="9.33203125" style="23"/>
    <col min="2" max="2" width="64.1640625" style="42" customWidth="1"/>
    <col min="3" max="10" width="10.83203125" style="42" customWidth="1"/>
    <col min="11" max="16384" width="9.33203125" style="23"/>
  </cols>
  <sheetData>
    <row r="1" spans="2:10" ht="20.100000000000001" customHeight="1">
      <c r="B1" s="356" t="s">
        <v>370</v>
      </c>
      <c r="C1" s="356"/>
      <c r="D1" s="356"/>
      <c r="E1" s="356"/>
      <c r="F1" s="356"/>
      <c r="G1" s="356"/>
      <c r="H1" s="23"/>
      <c r="I1" s="23"/>
      <c r="J1" s="23"/>
    </row>
    <row r="2" spans="2:10" ht="5.0999999999999996" customHeight="1" thickBot="1">
      <c r="B2" s="182"/>
      <c r="C2" s="182"/>
      <c r="D2" s="182"/>
      <c r="E2" s="182"/>
      <c r="F2" s="182"/>
      <c r="G2" s="182"/>
      <c r="H2" s="23"/>
      <c r="I2" s="23"/>
      <c r="J2" s="23"/>
    </row>
    <row r="3" spans="2:10" ht="11.25">
      <c r="B3" s="268"/>
      <c r="C3" s="268"/>
      <c r="D3" s="268"/>
      <c r="E3" s="268"/>
      <c r="F3" s="268"/>
      <c r="G3" s="268"/>
      <c r="H3" s="268"/>
      <c r="I3" s="268"/>
      <c r="J3" s="269" t="s">
        <v>73</v>
      </c>
    </row>
    <row r="4" spans="2:10" ht="22.5">
      <c r="B4" s="25"/>
      <c r="C4" s="278" t="s">
        <v>74</v>
      </c>
      <c r="D4" s="278" t="s">
        <v>75</v>
      </c>
      <c r="E4" s="278" t="s">
        <v>76</v>
      </c>
      <c r="F4" s="278" t="s">
        <v>77</v>
      </c>
      <c r="G4" s="278" t="s">
        <v>78</v>
      </c>
      <c r="H4" s="278" t="s">
        <v>79</v>
      </c>
      <c r="I4" s="278" t="s">
        <v>80</v>
      </c>
      <c r="J4" s="278" t="s">
        <v>81</v>
      </c>
    </row>
    <row r="5" spans="2:10" ht="11.25">
      <c r="B5" s="357" t="s">
        <v>82</v>
      </c>
      <c r="C5" s="357"/>
      <c r="D5" s="357"/>
      <c r="E5" s="357"/>
      <c r="F5" s="357"/>
      <c r="G5" s="357"/>
      <c r="H5" s="357"/>
      <c r="I5" s="357"/>
      <c r="J5" s="357"/>
    </row>
    <row r="6" spans="2:10" ht="12.75" customHeight="1">
      <c r="B6" s="277" t="s">
        <v>14</v>
      </c>
      <c r="C6" s="26"/>
      <c r="D6" s="26"/>
      <c r="E6" s="26"/>
      <c r="F6" s="26"/>
      <c r="G6" s="24"/>
      <c r="H6" s="24"/>
      <c r="I6" s="24"/>
      <c r="J6" s="24"/>
    </row>
    <row r="7" spans="2:10" ht="12.75" customHeight="1">
      <c r="B7" s="27" t="s">
        <v>83</v>
      </c>
      <c r="C7" s="26">
        <v>-10</v>
      </c>
      <c r="D7" s="26">
        <v>-10.6</v>
      </c>
      <c r="E7" s="26">
        <v>-13.4</v>
      </c>
      <c r="F7" s="26">
        <v>-7.6</v>
      </c>
      <c r="G7" s="26">
        <v>-13.4</v>
      </c>
      <c r="H7" s="26">
        <v>-14.7</v>
      </c>
      <c r="I7" s="26">
        <v>-14</v>
      </c>
      <c r="J7" s="26">
        <v>-14.4</v>
      </c>
    </row>
    <row r="8" spans="2:10" ht="12.75" customHeight="1">
      <c r="B8" s="27" t="s">
        <v>84</v>
      </c>
      <c r="C8" s="26">
        <v>-1.7</v>
      </c>
      <c r="D8" s="26">
        <v>-1.8</v>
      </c>
      <c r="E8" s="26">
        <v>-1.8</v>
      </c>
      <c r="F8" s="26">
        <v>-1.8</v>
      </c>
      <c r="G8" s="26">
        <v>-1.7</v>
      </c>
      <c r="H8" s="26">
        <v>-1.9</v>
      </c>
      <c r="I8" s="26">
        <v>-1.9</v>
      </c>
      <c r="J8" s="26">
        <v>-2</v>
      </c>
    </row>
    <row r="9" spans="2:10" ht="12.75" customHeight="1">
      <c r="B9" s="27" t="s">
        <v>85</v>
      </c>
      <c r="C9" s="26">
        <v>0.1</v>
      </c>
      <c r="D9" s="26">
        <v>0.1</v>
      </c>
      <c r="E9" s="26">
        <v>-0.1</v>
      </c>
      <c r="F9" s="26">
        <v>-0.1</v>
      </c>
      <c r="G9" s="26">
        <v>-0.1</v>
      </c>
      <c r="H9" s="26">
        <v>-0.1</v>
      </c>
      <c r="I9" s="26">
        <v>-0.1</v>
      </c>
      <c r="J9" s="26">
        <v>-0.1</v>
      </c>
    </row>
    <row r="10" spans="2:10" ht="12.75" customHeight="1">
      <c r="B10" s="27" t="s">
        <v>47</v>
      </c>
      <c r="C10" s="26">
        <v>0</v>
      </c>
      <c r="D10" s="26">
        <v>0</v>
      </c>
      <c r="E10" s="26">
        <v>0</v>
      </c>
      <c r="F10" s="26">
        <v>-0.1</v>
      </c>
      <c r="G10" s="26">
        <v>0</v>
      </c>
      <c r="H10" s="26">
        <v>0</v>
      </c>
      <c r="I10" s="26">
        <v>0</v>
      </c>
      <c r="J10" s="26">
        <v>0</v>
      </c>
    </row>
    <row r="11" spans="2:10" ht="12.75" customHeight="1">
      <c r="B11" s="274" t="s">
        <v>15</v>
      </c>
      <c r="C11" s="28">
        <v>-11.6</v>
      </c>
      <c r="D11" s="28">
        <v>-12.2</v>
      </c>
      <c r="E11" s="28">
        <v>-15.3</v>
      </c>
      <c r="F11" s="28">
        <v>-9.6</v>
      </c>
      <c r="G11" s="28">
        <v>-15.2</v>
      </c>
      <c r="H11" s="28">
        <v>-16.7</v>
      </c>
      <c r="I11" s="28">
        <v>-15.9</v>
      </c>
      <c r="J11" s="28">
        <v>-16.399999999999999</v>
      </c>
    </row>
    <row r="12" spans="2:10" ht="12.75" customHeight="1">
      <c r="B12" s="277" t="s">
        <v>16</v>
      </c>
      <c r="C12" s="26"/>
      <c r="D12" s="26"/>
      <c r="E12" s="26"/>
      <c r="F12" s="26"/>
      <c r="G12" s="26"/>
      <c r="H12" s="26"/>
      <c r="I12" s="26"/>
      <c r="J12" s="26"/>
    </row>
    <row r="13" spans="2:10" ht="12.75" customHeight="1">
      <c r="B13" s="27" t="s">
        <v>86</v>
      </c>
      <c r="C13" s="29">
        <v>-1.1000000000000001</v>
      </c>
      <c r="D13" s="29">
        <v>-1.7</v>
      </c>
      <c r="E13" s="29">
        <v>-2.5</v>
      </c>
      <c r="F13" s="29">
        <v>-1.7</v>
      </c>
      <c r="G13" s="29">
        <v>-1.5</v>
      </c>
      <c r="H13" s="29">
        <v>-1.8</v>
      </c>
      <c r="I13" s="29">
        <v>-1.6</v>
      </c>
      <c r="J13" s="29">
        <v>-1.7</v>
      </c>
    </row>
    <row r="14" spans="2:10" ht="12.75" customHeight="1">
      <c r="B14" s="27" t="s">
        <v>85</v>
      </c>
      <c r="C14" s="29">
        <v>1.3</v>
      </c>
      <c r="D14" s="29">
        <v>2.4</v>
      </c>
      <c r="E14" s="29">
        <v>2.2000000000000002</v>
      </c>
      <c r="F14" s="29">
        <v>1.3</v>
      </c>
      <c r="G14" s="29">
        <v>1.4</v>
      </c>
      <c r="H14" s="29">
        <v>1.8</v>
      </c>
      <c r="I14" s="29">
        <v>1.1000000000000001</v>
      </c>
      <c r="J14" s="29">
        <v>1.7</v>
      </c>
    </row>
    <row r="15" spans="2:10" ht="12.75" customHeight="1">
      <c r="B15" s="27" t="s">
        <v>180</v>
      </c>
      <c r="C15" s="29">
        <v>0</v>
      </c>
      <c r="D15" s="29">
        <v>0</v>
      </c>
      <c r="E15" s="29">
        <v>0</v>
      </c>
      <c r="F15" s="29">
        <v>0</v>
      </c>
      <c r="G15" s="29">
        <v>0</v>
      </c>
      <c r="H15" s="29">
        <v>-2.2000000000000002</v>
      </c>
      <c r="I15" s="29">
        <v>-2.6</v>
      </c>
      <c r="J15" s="29">
        <v>-3.2</v>
      </c>
    </row>
    <row r="16" spans="2:10" ht="12.75" customHeight="1">
      <c r="B16" s="27" t="s">
        <v>181</v>
      </c>
      <c r="C16" s="29">
        <v>0</v>
      </c>
      <c r="D16" s="29">
        <v>0</v>
      </c>
      <c r="E16" s="29">
        <v>0</v>
      </c>
      <c r="F16" s="29">
        <v>0</v>
      </c>
      <c r="G16" s="29">
        <v>0</v>
      </c>
      <c r="H16" s="29">
        <v>-0.6</v>
      </c>
      <c r="I16" s="29">
        <v>-0.8</v>
      </c>
      <c r="J16" s="29">
        <v>-1.1000000000000001</v>
      </c>
    </row>
    <row r="17" spans="2:10" ht="12.75" customHeight="1">
      <c r="B17" s="27" t="s">
        <v>182</v>
      </c>
      <c r="C17" s="29">
        <v>-0.5</v>
      </c>
      <c r="D17" s="29">
        <v>-0.6</v>
      </c>
      <c r="E17" s="29">
        <v>-0.3</v>
      </c>
      <c r="F17" s="29">
        <v>-1.1000000000000001</v>
      </c>
      <c r="G17" s="29">
        <v>-0.7</v>
      </c>
      <c r="H17" s="29">
        <v>-0.3</v>
      </c>
      <c r="I17" s="29">
        <v>-0.3</v>
      </c>
      <c r="J17" s="29">
        <v>-0.3</v>
      </c>
    </row>
    <row r="18" spans="2:10" ht="11.25">
      <c r="B18" s="27" t="s">
        <v>47</v>
      </c>
      <c r="C18" s="29">
        <v>0</v>
      </c>
      <c r="D18" s="29">
        <v>0.1</v>
      </c>
      <c r="E18" s="29">
        <v>0.1</v>
      </c>
      <c r="F18" s="29">
        <v>0.1</v>
      </c>
      <c r="G18" s="29">
        <v>2.4</v>
      </c>
      <c r="H18" s="29">
        <v>0.2</v>
      </c>
      <c r="I18" s="29">
        <v>0.1</v>
      </c>
      <c r="J18" s="29">
        <v>0.1</v>
      </c>
    </row>
    <row r="19" spans="2:10" ht="12.75" customHeight="1">
      <c r="B19" s="273" t="s">
        <v>17</v>
      </c>
      <c r="C19" s="28">
        <v>-0.2</v>
      </c>
      <c r="D19" s="28">
        <v>0.2</v>
      </c>
      <c r="E19" s="28">
        <v>-0.5</v>
      </c>
      <c r="F19" s="28">
        <v>-1.4</v>
      </c>
      <c r="G19" s="28">
        <v>1.5</v>
      </c>
      <c r="H19" s="28">
        <v>-2.9</v>
      </c>
      <c r="I19" s="28">
        <v>-4.2</v>
      </c>
      <c r="J19" s="28">
        <v>-4.4000000000000004</v>
      </c>
    </row>
    <row r="20" spans="2:10" ht="12.75" customHeight="1">
      <c r="B20" s="39" t="s">
        <v>183</v>
      </c>
      <c r="C20" s="40">
        <v>0</v>
      </c>
      <c r="D20" s="40">
        <v>0</v>
      </c>
      <c r="E20" s="40">
        <v>0</v>
      </c>
      <c r="F20" s="40">
        <v>0</v>
      </c>
      <c r="G20" s="40">
        <v>-0.8</v>
      </c>
      <c r="H20" s="40">
        <v>-1.3</v>
      </c>
      <c r="I20" s="40">
        <v>1.3</v>
      </c>
      <c r="J20" s="40">
        <v>1.4</v>
      </c>
    </row>
    <row r="21" spans="2:10" ht="12.75" customHeight="1">
      <c r="B21" s="41" t="s">
        <v>184</v>
      </c>
      <c r="C21" s="40">
        <v>0</v>
      </c>
      <c r="D21" s="40">
        <v>0</v>
      </c>
      <c r="E21" s="40">
        <v>0</v>
      </c>
      <c r="F21" s="40">
        <v>0</v>
      </c>
      <c r="G21" s="40">
        <v>0.3</v>
      </c>
      <c r="H21" s="40">
        <v>-0.8</v>
      </c>
      <c r="I21" s="40">
        <v>-0.1</v>
      </c>
      <c r="J21" s="40">
        <v>0</v>
      </c>
    </row>
    <row r="22" spans="2:10" ht="12.75" customHeight="1">
      <c r="B22" s="41" t="s">
        <v>185</v>
      </c>
      <c r="C22" s="40">
        <v>0</v>
      </c>
      <c r="D22" s="40">
        <v>0</v>
      </c>
      <c r="E22" s="40">
        <v>0</v>
      </c>
      <c r="F22" s="40">
        <v>0</v>
      </c>
      <c r="G22" s="40">
        <v>-1.1000000000000001</v>
      </c>
      <c r="H22" s="40">
        <v>-0.5</v>
      </c>
      <c r="I22" s="40">
        <v>1.4</v>
      </c>
      <c r="J22" s="40">
        <v>1.4</v>
      </c>
    </row>
    <row r="23" spans="2:10" ht="12.75" customHeight="1" thickBot="1">
      <c r="B23" s="272" t="s">
        <v>87</v>
      </c>
      <c r="C23" s="270">
        <v>-11.8</v>
      </c>
      <c r="D23" s="270">
        <v>-12</v>
      </c>
      <c r="E23" s="270">
        <v>-15.8</v>
      </c>
      <c r="F23" s="270">
        <v>-11</v>
      </c>
      <c r="G23" s="270">
        <v>-14.6</v>
      </c>
      <c r="H23" s="270">
        <v>-20.9</v>
      </c>
      <c r="I23" s="270">
        <v>-18.8</v>
      </c>
      <c r="J23" s="270">
        <v>-19.399999999999999</v>
      </c>
    </row>
    <row r="24" spans="2:10" s="265" customFormat="1" ht="5.0999999999999996" customHeight="1">
      <c r="B24" s="266"/>
      <c r="C24" s="267"/>
      <c r="D24" s="267"/>
      <c r="E24" s="267"/>
      <c r="F24" s="267"/>
      <c r="G24" s="267"/>
      <c r="H24" s="267"/>
      <c r="I24" s="267"/>
      <c r="J24" s="267"/>
    </row>
    <row r="25" spans="2:10" ht="12.75" customHeight="1">
      <c r="B25" s="271" t="s">
        <v>88</v>
      </c>
      <c r="C25" s="31"/>
      <c r="D25" s="31"/>
      <c r="E25" s="31"/>
      <c r="F25" s="31"/>
      <c r="G25" s="31"/>
      <c r="H25" s="31"/>
      <c r="I25" s="31"/>
      <c r="J25" s="31"/>
    </row>
    <row r="26" spans="2:10" ht="12.75" customHeight="1">
      <c r="B26" s="277" t="s">
        <v>14</v>
      </c>
      <c r="C26" s="29"/>
      <c r="D26" s="29"/>
      <c r="E26" s="29"/>
      <c r="F26" s="29"/>
      <c r="G26" s="29"/>
      <c r="H26" s="29"/>
      <c r="I26" s="29"/>
      <c r="J26" s="29"/>
    </row>
    <row r="27" spans="2:10" ht="12.75" customHeight="1">
      <c r="B27" s="27" t="s">
        <v>89</v>
      </c>
      <c r="C27" s="29">
        <v>-1</v>
      </c>
      <c r="D27" s="29">
        <v>-1</v>
      </c>
      <c r="E27" s="29">
        <v>0.5</v>
      </c>
      <c r="F27" s="29">
        <v>-8.6999999999999993</v>
      </c>
      <c r="G27" s="29">
        <v>-3.2</v>
      </c>
      <c r="H27" s="29">
        <v>-1.2</v>
      </c>
      <c r="I27" s="29">
        <v>-1.3</v>
      </c>
      <c r="J27" s="29">
        <v>-1.4</v>
      </c>
    </row>
    <row r="28" spans="2:10" ht="12.75" customHeight="1">
      <c r="B28" s="27" t="s">
        <v>90</v>
      </c>
      <c r="C28" s="29">
        <v>0.5</v>
      </c>
      <c r="D28" s="29">
        <v>0.6</v>
      </c>
      <c r="E28" s="29">
        <v>0.6</v>
      </c>
      <c r="F28" s="29">
        <v>0.7</v>
      </c>
      <c r="G28" s="29">
        <v>0.5</v>
      </c>
      <c r="H28" s="29">
        <v>0.6</v>
      </c>
      <c r="I28" s="29">
        <v>0.3</v>
      </c>
      <c r="J28" s="29">
        <v>0.3</v>
      </c>
    </row>
    <row r="29" spans="2:10" ht="12.75" customHeight="1">
      <c r="B29" s="27" t="s">
        <v>91</v>
      </c>
      <c r="C29" s="29">
        <v>0.1</v>
      </c>
      <c r="D29" s="29">
        <v>0.1</v>
      </c>
      <c r="E29" s="29">
        <v>0.1</v>
      </c>
      <c r="F29" s="29">
        <v>0.1</v>
      </c>
      <c r="G29" s="29">
        <v>0.1</v>
      </c>
      <c r="H29" s="29">
        <v>0.1</v>
      </c>
      <c r="I29" s="29">
        <v>0.1</v>
      </c>
      <c r="J29" s="29">
        <v>0.1</v>
      </c>
    </row>
    <row r="30" spans="2:10" ht="12.75" customHeight="1">
      <c r="B30" s="27" t="s">
        <v>92</v>
      </c>
      <c r="C30" s="29">
        <v>-0.8</v>
      </c>
      <c r="D30" s="29">
        <v>-0.7</v>
      </c>
      <c r="E30" s="29">
        <v>-0.9</v>
      </c>
      <c r="F30" s="29">
        <v>-4.2</v>
      </c>
      <c r="G30" s="29">
        <v>-2.2999999999999998</v>
      </c>
      <c r="H30" s="29">
        <v>-2.2000000000000002</v>
      </c>
      <c r="I30" s="29">
        <v>-2.8</v>
      </c>
      <c r="J30" s="29">
        <v>-3.5</v>
      </c>
    </row>
    <row r="31" spans="2:10" ht="12.75" customHeight="1">
      <c r="B31" s="27" t="s">
        <v>93</v>
      </c>
      <c r="C31" s="29">
        <v>-0.6</v>
      </c>
      <c r="D31" s="29">
        <v>0.5</v>
      </c>
      <c r="E31" s="29">
        <v>-1</v>
      </c>
      <c r="F31" s="29">
        <v>0</v>
      </c>
      <c r="G31" s="29">
        <v>0</v>
      </c>
      <c r="H31" s="29">
        <v>0</v>
      </c>
      <c r="I31" s="29">
        <v>0</v>
      </c>
      <c r="J31" s="29">
        <v>0</v>
      </c>
    </row>
    <row r="32" spans="2:10" ht="12.75" customHeight="1">
      <c r="B32" s="27" t="s">
        <v>94</v>
      </c>
      <c r="C32" s="29">
        <v>-0.1</v>
      </c>
      <c r="D32" s="29">
        <v>-0.2</v>
      </c>
      <c r="E32" s="29">
        <v>-0.2</v>
      </c>
      <c r="F32" s="29">
        <v>-0.1</v>
      </c>
      <c r="G32" s="29">
        <v>0</v>
      </c>
      <c r="H32" s="29">
        <v>0</v>
      </c>
      <c r="I32" s="29">
        <v>0</v>
      </c>
      <c r="J32" s="29">
        <v>0</v>
      </c>
    </row>
    <row r="33" spans="2:10" ht="12.75" customHeight="1">
      <c r="B33" s="27" t="s">
        <v>95</v>
      </c>
      <c r="C33" s="29">
        <v>0.7</v>
      </c>
      <c r="D33" s="29">
        <v>0.6</v>
      </c>
      <c r="E33" s="29">
        <v>1</v>
      </c>
      <c r="F33" s="29">
        <v>1.6</v>
      </c>
      <c r="G33" s="29">
        <v>1.7</v>
      </c>
      <c r="H33" s="29">
        <v>2.2000000000000002</v>
      </c>
      <c r="I33" s="29">
        <v>2.1</v>
      </c>
      <c r="J33" s="29">
        <v>2.6</v>
      </c>
    </row>
    <row r="34" spans="2:10" ht="12.75" customHeight="1">
      <c r="B34" s="27" t="s">
        <v>200</v>
      </c>
      <c r="C34" s="29">
        <v>0.5</v>
      </c>
      <c r="D34" s="29">
        <v>0.6</v>
      </c>
      <c r="E34" s="29">
        <v>0.5</v>
      </c>
      <c r="F34" s="29">
        <v>0.6</v>
      </c>
      <c r="G34" s="29">
        <v>0.6</v>
      </c>
      <c r="H34" s="29">
        <v>0.6</v>
      </c>
      <c r="I34" s="29">
        <v>0.6</v>
      </c>
      <c r="J34" s="29">
        <v>0.7</v>
      </c>
    </row>
    <row r="35" spans="2:10" ht="12.75" customHeight="1">
      <c r="B35" s="27" t="s">
        <v>96</v>
      </c>
      <c r="C35" s="29">
        <v>0</v>
      </c>
      <c r="D35" s="29">
        <v>0</v>
      </c>
      <c r="E35" s="29">
        <v>0.4</v>
      </c>
      <c r="F35" s="29">
        <v>0</v>
      </c>
      <c r="G35" s="29">
        <v>0</v>
      </c>
      <c r="H35" s="29">
        <v>0</v>
      </c>
      <c r="I35" s="29">
        <v>0</v>
      </c>
      <c r="J35" s="29">
        <v>0</v>
      </c>
    </row>
    <row r="36" spans="2:10" ht="12.75" customHeight="1">
      <c r="B36" s="27" t="s">
        <v>97</v>
      </c>
      <c r="C36" s="29">
        <v>0.8</v>
      </c>
      <c r="D36" s="29">
        <v>0.3</v>
      </c>
      <c r="E36" s="29">
        <v>0.1</v>
      </c>
      <c r="F36" s="29">
        <v>0</v>
      </c>
      <c r="G36" s="29">
        <v>0.2</v>
      </c>
      <c r="H36" s="29">
        <v>0</v>
      </c>
      <c r="I36" s="29">
        <v>0</v>
      </c>
      <c r="J36" s="29">
        <v>0</v>
      </c>
    </row>
    <row r="37" spans="2:10" ht="12.75" customHeight="1">
      <c r="B37" s="27" t="s">
        <v>72</v>
      </c>
      <c r="C37" s="29">
        <v>0</v>
      </c>
      <c r="D37" s="29">
        <v>0</v>
      </c>
      <c r="E37" s="29">
        <v>0</v>
      </c>
      <c r="F37" s="29">
        <v>0</v>
      </c>
      <c r="G37" s="29">
        <v>0</v>
      </c>
      <c r="H37" s="29">
        <v>0</v>
      </c>
      <c r="I37" s="29">
        <v>-1</v>
      </c>
      <c r="J37" s="29">
        <v>0</v>
      </c>
    </row>
    <row r="38" spans="2:10" ht="12.75" customHeight="1">
      <c r="B38" s="27" t="s">
        <v>47</v>
      </c>
      <c r="C38" s="29">
        <v>0.1</v>
      </c>
      <c r="D38" s="29">
        <v>0</v>
      </c>
      <c r="E38" s="29">
        <v>0.2</v>
      </c>
      <c r="F38" s="29">
        <v>0</v>
      </c>
      <c r="G38" s="29">
        <v>-0.5</v>
      </c>
      <c r="H38" s="29">
        <v>0.2</v>
      </c>
      <c r="I38" s="29">
        <v>-0.1</v>
      </c>
      <c r="J38" s="29">
        <v>-0.1</v>
      </c>
    </row>
    <row r="39" spans="2:10" ht="12.75" customHeight="1">
      <c r="B39" s="274" t="s">
        <v>15</v>
      </c>
      <c r="C39" s="28">
        <v>0.2</v>
      </c>
      <c r="D39" s="28">
        <v>0.8</v>
      </c>
      <c r="E39" s="28">
        <v>1.3</v>
      </c>
      <c r="F39" s="28">
        <v>-10.199999999999999</v>
      </c>
      <c r="G39" s="28">
        <v>-2.9</v>
      </c>
      <c r="H39" s="28">
        <v>0.3</v>
      </c>
      <c r="I39" s="28">
        <v>-2.1</v>
      </c>
      <c r="J39" s="28">
        <v>-1.4</v>
      </c>
    </row>
    <row r="40" spans="2:10" ht="12.75" customHeight="1">
      <c r="B40" s="277" t="s">
        <v>16</v>
      </c>
      <c r="C40" s="26"/>
      <c r="D40" s="26"/>
      <c r="E40" s="26"/>
      <c r="F40" s="26"/>
      <c r="G40" s="26"/>
      <c r="H40" s="26"/>
      <c r="I40" s="26"/>
      <c r="J40" s="26"/>
    </row>
    <row r="41" spans="2:10" ht="12.75" customHeight="1">
      <c r="B41" s="27" t="s">
        <v>89</v>
      </c>
      <c r="C41" s="26">
        <v>-1.6</v>
      </c>
      <c r="D41" s="26">
        <v>-19.399999999999999</v>
      </c>
      <c r="E41" s="26">
        <v>-3.5</v>
      </c>
      <c r="F41" s="26">
        <v>3.3</v>
      </c>
      <c r="G41" s="26">
        <v>12.3</v>
      </c>
      <c r="H41" s="26">
        <v>-5.7</v>
      </c>
      <c r="I41" s="26">
        <v>-3.2</v>
      </c>
      <c r="J41" s="26">
        <v>-3.4</v>
      </c>
    </row>
    <row r="42" spans="2:10" ht="12.75" customHeight="1">
      <c r="B42" s="27" t="s">
        <v>98</v>
      </c>
      <c r="C42" s="26">
        <v>-0.4</v>
      </c>
      <c r="D42" s="26">
        <v>-0.5</v>
      </c>
      <c r="E42" s="26">
        <v>-0.5</v>
      </c>
      <c r="F42" s="26">
        <v>-0.6</v>
      </c>
      <c r="G42" s="26">
        <v>-0.5</v>
      </c>
      <c r="H42" s="26">
        <v>-0.3</v>
      </c>
      <c r="I42" s="26">
        <v>-0.3</v>
      </c>
      <c r="J42" s="26">
        <v>-0.3</v>
      </c>
    </row>
    <row r="43" spans="2:10" ht="12.75" customHeight="1">
      <c r="B43" s="27" t="s">
        <v>92</v>
      </c>
      <c r="C43" s="26">
        <v>-0.6</v>
      </c>
      <c r="D43" s="26">
        <v>-0.1</v>
      </c>
      <c r="E43" s="26">
        <v>-0.5</v>
      </c>
      <c r="F43" s="26">
        <v>0</v>
      </c>
      <c r="G43" s="26">
        <v>1.6</v>
      </c>
      <c r="H43" s="26">
        <v>1.4</v>
      </c>
      <c r="I43" s="26">
        <v>1.1000000000000001</v>
      </c>
      <c r="J43" s="26">
        <v>0.9</v>
      </c>
    </row>
    <row r="44" spans="2:10" ht="12.75" customHeight="1">
      <c r="B44" s="27" t="s">
        <v>99</v>
      </c>
      <c r="C44" s="26">
        <v>-11.5</v>
      </c>
      <c r="D44" s="26">
        <v>-28.9</v>
      </c>
      <c r="E44" s="26">
        <v>23.5</v>
      </c>
      <c r="F44" s="26">
        <v>-7.2</v>
      </c>
      <c r="G44" s="26">
        <v>-5.3</v>
      </c>
      <c r="H44" s="26">
        <v>-4.7</v>
      </c>
      <c r="I44" s="26">
        <v>-2.7</v>
      </c>
      <c r="J44" s="26">
        <v>-2.8</v>
      </c>
    </row>
    <row r="45" spans="2:10" ht="12.75" customHeight="1">
      <c r="B45" s="27" t="s">
        <v>94</v>
      </c>
      <c r="C45" s="26">
        <v>-24.5</v>
      </c>
      <c r="D45" s="26">
        <v>-24.8</v>
      </c>
      <c r="E45" s="26">
        <v>-22.1</v>
      </c>
      <c r="F45" s="26">
        <v>56.8</v>
      </c>
      <c r="G45" s="26">
        <v>-27.1</v>
      </c>
      <c r="H45" s="26">
        <v>-27</v>
      </c>
      <c r="I45" s="26">
        <v>-23</v>
      </c>
      <c r="J45" s="26">
        <v>-23.3</v>
      </c>
    </row>
    <row r="46" spans="2:10" ht="12.75" customHeight="1">
      <c r="B46" s="27" t="s">
        <v>100</v>
      </c>
      <c r="C46" s="26">
        <v>-32.799999999999997</v>
      </c>
      <c r="D46" s="26">
        <v>-36.5</v>
      </c>
      <c r="E46" s="26">
        <v>-39.200000000000003</v>
      </c>
      <c r="F46" s="26">
        <v>-37.6</v>
      </c>
      <c r="G46" s="26">
        <v>-43.4</v>
      </c>
      <c r="H46" s="26">
        <v>-40.4</v>
      </c>
      <c r="I46" s="26">
        <v>-35.299999999999997</v>
      </c>
      <c r="J46" s="26">
        <v>-36.4</v>
      </c>
    </row>
    <row r="47" spans="2:10" ht="11.25">
      <c r="B47" s="27" t="s">
        <v>101</v>
      </c>
      <c r="C47" s="26">
        <v>21.3</v>
      </c>
      <c r="D47" s="26">
        <v>22.5</v>
      </c>
      <c r="E47" s="26">
        <v>24.3</v>
      </c>
      <c r="F47" s="26">
        <v>25.9</v>
      </c>
      <c r="G47" s="26">
        <v>27.7</v>
      </c>
      <c r="H47" s="26">
        <v>32</v>
      </c>
      <c r="I47" s="26">
        <v>33.700000000000003</v>
      </c>
      <c r="J47" s="26">
        <v>35.1</v>
      </c>
    </row>
    <row r="48" spans="2:10" ht="11.25">
      <c r="B48" s="27" t="s">
        <v>91</v>
      </c>
      <c r="C48" s="26">
        <v>0.2</v>
      </c>
      <c r="D48" s="26">
        <v>0.5</v>
      </c>
      <c r="E48" s="26">
        <v>0.2</v>
      </c>
      <c r="F48" s="26">
        <v>0.2</v>
      </c>
      <c r="G48" s="26">
        <v>0.6</v>
      </c>
      <c r="H48" s="26">
        <v>0.8</v>
      </c>
      <c r="I48" s="26">
        <v>0.2</v>
      </c>
      <c r="J48" s="26">
        <v>0.2</v>
      </c>
    </row>
    <row r="49" spans="2:10" ht="11.25">
      <c r="B49" s="27" t="s">
        <v>97</v>
      </c>
      <c r="C49" s="26">
        <v>0.7</v>
      </c>
      <c r="D49" s="26">
        <v>0</v>
      </c>
      <c r="E49" s="26">
        <v>0</v>
      </c>
      <c r="F49" s="26">
        <v>0</v>
      </c>
      <c r="G49" s="26">
        <v>0</v>
      </c>
      <c r="H49" s="26">
        <v>0</v>
      </c>
      <c r="I49" s="26">
        <v>0</v>
      </c>
      <c r="J49" s="26">
        <v>0</v>
      </c>
    </row>
    <row r="50" spans="2:10" ht="11.25">
      <c r="B50" s="27" t="s">
        <v>102</v>
      </c>
      <c r="C50" s="26">
        <v>0</v>
      </c>
      <c r="D50" s="26">
        <v>0</v>
      </c>
      <c r="E50" s="26">
        <v>3.2</v>
      </c>
      <c r="F50" s="26">
        <v>0</v>
      </c>
      <c r="G50" s="26">
        <v>0</v>
      </c>
      <c r="H50" s="26">
        <v>0</v>
      </c>
      <c r="I50" s="26">
        <v>0</v>
      </c>
      <c r="J50" s="26">
        <v>0</v>
      </c>
    </row>
    <row r="51" spans="2:10" ht="11.25">
      <c r="B51" s="27" t="s">
        <v>186</v>
      </c>
      <c r="C51" s="26">
        <v>0</v>
      </c>
      <c r="D51" s="26">
        <v>0</v>
      </c>
      <c r="E51" s="26">
        <v>0</v>
      </c>
      <c r="F51" s="26">
        <v>0</v>
      </c>
      <c r="G51" s="26">
        <v>0</v>
      </c>
      <c r="H51" s="26">
        <v>2.2000000000000002</v>
      </c>
      <c r="I51" s="26">
        <v>2.6</v>
      </c>
      <c r="J51" s="26">
        <v>3.2</v>
      </c>
    </row>
    <row r="52" spans="2:10" ht="11.25">
      <c r="B52" s="27" t="s">
        <v>187</v>
      </c>
      <c r="C52" s="26">
        <v>0</v>
      </c>
      <c r="D52" s="26">
        <v>0</v>
      </c>
      <c r="E52" s="26">
        <v>0</v>
      </c>
      <c r="F52" s="26">
        <v>0</v>
      </c>
      <c r="G52" s="26">
        <v>0</v>
      </c>
      <c r="H52" s="26">
        <v>0.4</v>
      </c>
      <c r="I52" s="26">
        <v>0.6</v>
      </c>
      <c r="J52" s="26">
        <v>0.7</v>
      </c>
    </row>
    <row r="53" spans="2:10" ht="11.25">
      <c r="B53" s="27" t="s">
        <v>188</v>
      </c>
      <c r="C53" s="26">
        <v>-4.7</v>
      </c>
      <c r="D53" s="26">
        <v>-5.6</v>
      </c>
      <c r="E53" s="26">
        <v>-5.6</v>
      </c>
      <c r="F53" s="26">
        <v>-5.6</v>
      </c>
      <c r="G53" s="26">
        <v>-4.5999999999999996</v>
      </c>
      <c r="H53" s="26">
        <v>-4.3</v>
      </c>
      <c r="I53" s="26">
        <v>-4.2</v>
      </c>
      <c r="J53" s="26">
        <v>-4.2</v>
      </c>
    </row>
    <row r="54" spans="2:10" ht="11.25">
      <c r="B54" s="27" t="s">
        <v>47</v>
      </c>
      <c r="C54" s="26">
        <v>-0.1</v>
      </c>
      <c r="D54" s="26">
        <v>0</v>
      </c>
      <c r="E54" s="26">
        <v>-0.5</v>
      </c>
      <c r="F54" s="26">
        <v>1.1000000000000001</v>
      </c>
      <c r="G54" s="26">
        <v>-0.8</v>
      </c>
      <c r="H54" s="26">
        <v>0</v>
      </c>
      <c r="I54" s="26">
        <v>-0.1</v>
      </c>
      <c r="J54" s="26">
        <v>-0.1</v>
      </c>
    </row>
    <row r="55" spans="2:10" ht="11.25">
      <c r="B55" s="275" t="s">
        <v>17</v>
      </c>
      <c r="C55" s="30">
        <v>-53.9</v>
      </c>
      <c r="D55" s="30">
        <v>-92.8</v>
      </c>
      <c r="E55" s="30">
        <v>-20.8</v>
      </c>
      <c r="F55" s="30">
        <v>36.4</v>
      </c>
      <c r="G55" s="30">
        <v>-39.4</v>
      </c>
      <c r="H55" s="30">
        <v>-45.6</v>
      </c>
      <c r="I55" s="30">
        <v>-30.6</v>
      </c>
      <c r="J55" s="30">
        <v>-30.5</v>
      </c>
    </row>
    <row r="56" spans="2:10" ht="12" thickBot="1">
      <c r="B56" s="276" t="s">
        <v>103</v>
      </c>
      <c r="C56" s="270">
        <v>-53.6</v>
      </c>
      <c r="D56" s="270">
        <v>-92</v>
      </c>
      <c r="E56" s="270">
        <v>-19.5</v>
      </c>
      <c r="F56" s="270">
        <v>26.2</v>
      </c>
      <c r="G56" s="270">
        <v>-42.3</v>
      </c>
      <c r="H56" s="270">
        <v>-45.3</v>
      </c>
      <c r="I56" s="270">
        <v>-32.700000000000003</v>
      </c>
      <c r="J56" s="270">
        <v>-31.9</v>
      </c>
    </row>
    <row r="60" spans="2:10" ht="11.25">
      <c r="B60" s="23"/>
      <c r="C60" s="23"/>
      <c r="D60" s="23"/>
      <c r="E60" s="23"/>
      <c r="F60" s="23"/>
      <c r="G60" s="23"/>
      <c r="H60" s="23"/>
      <c r="I60" s="23"/>
      <c r="J60" s="23"/>
    </row>
    <row r="61" spans="2:10" ht="11.25">
      <c r="B61" s="23"/>
      <c r="C61" s="23"/>
      <c r="D61" s="23"/>
      <c r="E61" s="23"/>
      <c r="F61" s="23"/>
      <c r="G61" s="23"/>
      <c r="H61" s="23"/>
      <c r="I61" s="23"/>
      <c r="J61" s="23"/>
    </row>
    <row r="62" spans="2:10" ht="11.25">
      <c r="B62" s="23"/>
      <c r="C62" s="23"/>
      <c r="D62" s="23"/>
      <c r="E62" s="23"/>
      <c r="F62" s="23"/>
      <c r="G62" s="23"/>
      <c r="H62" s="23"/>
      <c r="I62" s="23"/>
      <c r="J62" s="23"/>
    </row>
    <row r="63" spans="2:10" ht="11.25">
      <c r="B63" s="23"/>
      <c r="C63" s="23"/>
      <c r="D63" s="23"/>
      <c r="E63" s="23"/>
      <c r="F63" s="23"/>
      <c r="G63" s="23"/>
      <c r="H63" s="23"/>
      <c r="I63" s="23"/>
      <c r="J63" s="23"/>
    </row>
    <row r="64" spans="2:10" ht="11.25">
      <c r="B64" s="23"/>
      <c r="C64" s="23"/>
      <c r="D64" s="23"/>
      <c r="E64" s="23"/>
      <c r="F64" s="23"/>
      <c r="G64" s="23"/>
      <c r="H64" s="23"/>
      <c r="I64" s="23"/>
      <c r="J64" s="23"/>
    </row>
    <row r="65" spans="2:10" ht="11.25">
      <c r="B65" s="23"/>
      <c r="C65" s="23"/>
      <c r="D65" s="23"/>
      <c r="E65" s="23"/>
      <c r="F65" s="23"/>
      <c r="G65" s="23"/>
      <c r="H65" s="23"/>
      <c r="I65" s="23"/>
      <c r="J65" s="23"/>
    </row>
    <row r="66" spans="2:10" ht="11.25">
      <c r="B66" s="23"/>
      <c r="C66" s="23"/>
      <c r="D66" s="23"/>
      <c r="E66" s="23"/>
      <c r="F66" s="23"/>
      <c r="G66" s="23"/>
      <c r="H66" s="23"/>
      <c r="I66" s="23"/>
      <c r="J66" s="23"/>
    </row>
    <row r="67" spans="2:10" ht="11.25">
      <c r="B67" s="23"/>
      <c r="C67" s="23"/>
      <c r="D67" s="23"/>
      <c r="E67" s="23"/>
      <c r="F67" s="23"/>
      <c r="G67" s="23"/>
      <c r="H67" s="23"/>
      <c r="I67" s="23"/>
      <c r="J67" s="23"/>
    </row>
    <row r="68" spans="2:10" ht="11.25">
      <c r="B68" s="23"/>
      <c r="C68" s="23"/>
      <c r="D68" s="23"/>
      <c r="E68" s="23"/>
      <c r="F68" s="23"/>
      <c r="G68" s="23"/>
      <c r="H68" s="23"/>
      <c r="I68" s="23"/>
      <c r="J68" s="23"/>
    </row>
    <row r="69" spans="2:10" ht="11.25">
      <c r="B69" s="23"/>
      <c r="C69" s="23"/>
      <c r="D69" s="23"/>
      <c r="E69" s="23"/>
      <c r="F69" s="23"/>
      <c r="G69" s="23"/>
      <c r="H69" s="23"/>
      <c r="I69" s="23"/>
      <c r="J69" s="23"/>
    </row>
    <row r="70" spans="2:10" ht="11.25">
      <c r="B70" s="23"/>
      <c r="C70" s="23"/>
      <c r="D70" s="23"/>
      <c r="E70" s="23"/>
      <c r="F70" s="23"/>
      <c r="G70" s="23"/>
      <c r="H70" s="23"/>
      <c r="I70" s="23"/>
      <c r="J70" s="23"/>
    </row>
    <row r="71" spans="2:10" ht="11.25">
      <c r="B71" s="23"/>
      <c r="C71" s="23"/>
      <c r="D71" s="23"/>
      <c r="E71" s="23"/>
      <c r="F71" s="23"/>
      <c r="G71" s="23"/>
      <c r="H71" s="23"/>
      <c r="I71" s="23"/>
      <c r="J71" s="23"/>
    </row>
    <row r="72" spans="2:10" ht="11.25">
      <c r="B72" s="23"/>
      <c r="C72" s="23"/>
      <c r="D72" s="23"/>
      <c r="E72" s="23"/>
      <c r="F72" s="23"/>
      <c r="G72" s="23"/>
      <c r="H72" s="23"/>
      <c r="I72" s="23"/>
      <c r="J72" s="23"/>
    </row>
    <row r="73" spans="2:10" ht="11.25">
      <c r="B73" s="23"/>
      <c r="C73" s="23"/>
      <c r="D73" s="23"/>
      <c r="E73" s="23"/>
      <c r="F73" s="23"/>
      <c r="G73" s="23"/>
      <c r="H73" s="23"/>
      <c r="I73" s="23"/>
      <c r="J73" s="23"/>
    </row>
    <row r="74" spans="2:10" ht="11.25">
      <c r="B74" s="23"/>
      <c r="C74" s="23"/>
      <c r="D74" s="23"/>
      <c r="E74" s="23"/>
      <c r="F74" s="23"/>
      <c r="G74" s="23"/>
      <c r="H74" s="23"/>
      <c r="I74" s="23"/>
      <c r="J74" s="23"/>
    </row>
    <row r="75" spans="2:10" ht="11.25">
      <c r="B75" s="23"/>
      <c r="C75" s="23"/>
      <c r="D75" s="23"/>
      <c r="E75" s="23"/>
      <c r="F75" s="23"/>
      <c r="G75" s="23"/>
      <c r="H75" s="23"/>
      <c r="I75" s="23"/>
      <c r="J75" s="23"/>
    </row>
    <row r="76" spans="2:10" ht="11.25">
      <c r="B76" s="23"/>
      <c r="C76" s="23"/>
      <c r="D76" s="23"/>
      <c r="E76" s="23"/>
      <c r="F76" s="23"/>
      <c r="G76" s="23"/>
      <c r="H76" s="23"/>
      <c r="I76" s="23"/>
      <c r="J76" s="23"/>
    </row>
  </sheetData>
  <mergeCells count="2">
    <mergeCell ref="B1:G1"/>
    <mergeCell ref="B5:J5"/>
  </mergeCells>
  <pageMargins left="0.70866141732283472" right="0.70866141732283472" top="0.74803149606299213" bottom="0.74803149606299213" header="0.31496062992125984" footer="0.31496062992125984"/>
  <pageSetup paperSize="9" scale="81" orientation="portrait" r:id="rId1"/>
</worksheet>
</file>

<file path=xl/worksheets/sheet12.xml><?xml version="1.0" encoding="utf-8"?>
<worksheet xmlns="http://schemas.openxmlformats.org/spreadsheetml/2006/main" xmlns:r="http://schemas.openxmlformats.org/officeDocument/2006/relationships">
  <sheetPr>
    <tabColor rgb="FF0070C0"/>
    <pageSetUpPr fitToPage="1"/>
  </sheetPr>
  <dimension ref="B1:J62"/>
  <sheetViews>
    <sheetView showGridLines="0" workbookViewId="0">
      <selection activeCell="C66" sqref="C66"/>
    </sheetView>
  </sheetViews>
  <sheetFormatPr defaultRowHeight="11.25"/>
  <cols>
    <col min="2" max="2" width="58" customWidth="1"/>
    <col min="3" max="10" width="10.83203125" customWidth="1"/>
  </cols>
  <sheetData>
    <row r="1" spans="2:10" ht="20.100000000000001" customHeight="1">
      <c r="B1" s="356" t="s">
        <v>104</v>
      </c>
      <c r="C1" s="356"/>
      <c r="D1" s="356"/>
      <c r="E1" s="356"/>
      <c r="F1" s="356"/>
      <c r="G1" s="356"/>
      <c r="H1" s="23"/>
      <c r="I1" s="23"/>
      <c r="J1" s="23"/>
    </row>
    <row r="2" spans="2:10" ht="5.0999999999999996" customHeight="1" thickBot="1">
      <c r="B2" s="280"/>
      <c r="C2" s="280"/>
      <c r="D2" s="280"/>
      <c r="E2" s="280"/>
      <c r="F2" s="280"/>
      <c r="G2" s="280"/>
      <c r="H2" s="23"/>
      <c r="I2" s="23"/>
      <c r="J2" s="23"/>
    </row>
    <row r="3" spans="2:10">
      <c r="B3" s="268"/>
      <c r="C3" s="268"/>
      <c r="D3" s="268"/>
      <c r="E3" s="268"/>
      <c r="F3" s="268"/>
      <c r="G3" s="268"/>
      <c r="H3" s="268"/>
      <c r="I3" s="268"/>
      <c r="J3" s="281" t="s">
        <v>73</v>
      </c>
    </row>
    <row r="4" spans="2:10" ht="22.5">
      <c r="B4" s="25"/>
      <c r="C4" s="278" t="s">
        <v>74</v>
      </c>
      <c r="D4" s="278" t="s">
        <v>75</v>
      </c>
      <c r="E4" s="278" t="s">
        <v>76</v>
      </c>
      <c r="F4" s="278" t="s">
        <v>77</v>
      </c>
      <c r="G4" s="278" t="s">
        <v>78</v>
      </c>
      <c r="H4" s="278" t="s">
        <v>79</v>
      </c>
      <c r="I4" s="278" t="s">
        <v>80</v>
      </c>
      <c r="J4" s="278" t="s">
        <v>81</v>
      </c>
    </row>
    <row r="5" spans="2:10" ht="12.75" customHeight="1">
      <c r="B5" s="279" t="s">
        <v>105</v>
      </c>
      <c r="C5" s="24"/>
      <c r="D5" s="24"/>
      <c r="E5" s="24"/>
      <c r="F5" s="24"/>
      <c r="G5" s="24"/>
      <c r="H5" s="24"/>
      <c r="I5" s="24"/>
      <c r="J5" s="24"/>
    </row>
    <row r="6" spans="2:10" s="288" customFormat="1" ht="12.75" customHeight="1">
      <c r="B6" s="24" t="s">
        <v>106</v>
      </c>
      <c r="C6" s="26">
        <v>12.8</v>
      </c>
      <c r="D6" s="26">
        <v>15.5</v>
      </c>
      <c r="E6" s="26">
        <v>13.5</v>
      </c>
      <c r="F6" s="26">
        <v>16.7</v>
      </c>
      <c r="G6" s="26">
        <v>21.9</v>
      </c>
      <c r="H6" s="26">
        <v>15.7</v>
      </c>
      <c r="I6" s="26">
        <v>16.100000000000001</v>
      </c>
      <c r="J6" s="26">
        <v>15.8</v>
      </c>
    </row>
    <row r="7" spans="2:10" s="286" customFormat="1" ht="12.75" customHeight="1">
      <c r="B7" s="32" t="s">
        <v>107</v>
      </c>
      <c r="C7" s="287">
        <v>3.7</v>
      </c>
      <c r="D7" s="287">
        <v>3.9</v>
      </c>
      <c r="E7" s="287">
        <v>3.8</v>
      </c>
      <c r="F7" s="287">
        <v>4.8</v>
      </c>
      <c r="G7" s="287">
        <v>4.9000000000000004</v>
      </c>
      <c r="H7" s="287">
        <v>5.2</v>
      </c>
      <c r="I7" s="287">
        <v>5.3</v>
      </c>
      <c r="J7" s="287">
        <v>5.2</v>
      </c>
    </row>
    <row r="8" spans="2:10" s="286" customFormat="1" ht="12.75" customHeight="1">
      <c r="B8" s="32" t="s">
        <v>189</v>
      </c>
      <c r="C8" s="287">
        <v>5.0999999999999996</v>
      </c>
      <c r="D8" s="287">
        <v>5.7</v>
      </c>
      <c r="E8" s="287">
        <v>5.3</v>
      </c>
      <c r="F8" s="287">
        <v>5.4</v>
      </c>
      <c r="G8" s="287">
        <v>5.5</v>
      </c>
      <c r="H8" s="287">
        <v>5.8</v>
      </c>
      <c r="I8" s="287">
        <v>5.7</v>
      </c>
      <c r="J8" s="287">
        <v>5.2</v>
      </c>
    </row>
    <row r="9" spans="2:10" s="286" customFormat="1" ht="12.75" customHeight="1">
      <c r="B9" s="32" t="s">
        <v>108</v>
      </c>
      <c r="C9" s="287">
        <v>-0.6</v>
      </c>
      <c r="D9" s="287">
        <v>-0.7</v>
      </c>
      <c r="E9" s="287">
        <v>-0.7</v>
      </c>
      <c r="F9" s="287">
        <v>-0.7</v>
      </c>
      <c r="G9" s="287">
        <v>-0.7</v>
      </c>
      <c r="H9" s="287">
        <v>-0.8</v>
      </c>
      <c r="I9" s="287">
        <v>-0.8</v>
      </c>
      <c r="J9" s="287">
        <v>-0.9</v>
      </c>
    </row>
    <row r="10" spans="2:10" s="286" customFormat="1" ht="12.75" customHeight="1">
      <c r="B10" s="32" t="s">
        <v>109</v>
      </c>
      <c r="C10" s="287">
        <v>6.1</v>
      </c>
      <c r="D10" s="287">
        <v>6.5</v>
      </c>
      <c r="E10" s="287">
        <v>6.7</v>
      </c>
      <c r="F10" s="287">
        <v>7.2</v>
      </c>
      <c r="G10" s="287">
        <v>7.6</v>
      </c>
      <c r="H10" s="287">
        <v>8</v>
      </c>
      <c r="I10" s="287">
        <v>8.4</v>
      </c>
      <c r="J10" s="287">
        <v>8.8000000000000007</v>
      </c>
    </row>
    <row r="11" spans="2:10" s="286" customFormat="1" ht="12.75" customHeight="1">
      <c r="B11" s="32" t="s">
        <v>110</v>
      </c>
      <c r="C11" s="287">
        <v>-1.5</v>
      </c>
      <c r="D11" s="287">
        <v>0.2</v>
      </c>
      <c r="E11" s="287">
        <v>-1.7</v>
      </c>
      <c r="F11" s="287">
        <v>0.1</v>
      </c>
      <c r="G11" s="287">
        <v>4.5</v>
      </c>
      <c r="H11" s="287">
        <v>-2.5</v>
      </c>
      <c r="I11" s="287">
        <v>-2.4</v>
      </c>
      <c r="J11" s="287">
        <v>-2.5</v>
      </c>
    </row>
    <row r="12" spans="2:10" s="288" customFormat="1" ht="12.75" customHeight="1">
      <c r="B12" s="24" t="s">
        <v>130</v>
      </c>
      <c r="C12" s="26">
        <v>2</v>
      </c>
      <c r="D12" s="26">
        <v>1.8</v>
      </c>
      <c r="E12" s="26">
        <v>1.6</v>
      </c>
      <c r="F12" s="26">
        <v>0.2</v>
      </c>
      <c r="G12" s="26">
        <v>1.1000000000000001</v>
      </c>
      <c r="H12" s="26">
        <v>6.3</v>
      </c>
      <c r="I12" s="26">
        <v>5.4</v>
      </c>
      <c r="J12" s="26">
        <v>5.0999999999999996</v>
      </c>
    </row>
    <row r="13" spans="2:10" s="286" customFormat="1" ht="12.75" customHeight="1">
      <c r="B13" s="32" t="s">
        <v>190</v>
      </c>
      <c r="C13" s="287">
        <v>6.4</v>
      </c>
      <c r="D13" s="287">
        <v>6.9</v>
      </c>
      <c r="E13" s="287">
        <v>6.9</v>
      </c>
      <c r="F13" s="287">
        <v>0.4</v>
      </c>
      <c r="G13" s="287">
        <v>0.4</v>
      </c>
      <c r="H13" s="287">
        <v>6.6</v>
      </c>
      <c r="I13" s="287">
        <v>6.7</v>
      </c>
      <c r="J13" s="287">
        <v>6.8</v>
      </c>
    </row>
    <row r="14" spans="2:10" s="286" customFormat="1" ht="12.75" customHeight="1">
      <c r="B14" s="32" t="s">
        <v>191</v>
      </c>
      <c r="C14" s="287">
        <v>0</v>
      </c>
      <c r="D14" s="287">
        <v>0</v>
      </c>
      <c r="E14" s="287">
        <v>0</v>
      </c>
      <c r="F14" s="287">
        <v>0</v>
      </c>
      <c r="G14" s="287">
        <v>0</v>
      </c>
      <c r="H14" s="287">
        <v>-1.1000000000000001</v>
      </c>
      <c r="I14" s="287">
        <v>-2.1</v>
      </c>
      <c r="J14" s="287">
        <v>-2.6</v>
      </c>
    </row>
    <row r="15" spans="2:10" s="286" customFormat="1" ht="12.75" customHeight="1">
      <c r="B15" s="32" t="s">
        <v>110</v>
      </c>
      <c r="C15" s="287">
        <v>-4.5</v>
      </c>
      <c r="D15" s="287">
        <v>-5.0999999999999996</v>
      </c>
      <c r="E15" s="287">
        <v>-5.3</v>
      </c>
      <c r="F15" s="287">
        <v>-0.2</v>
      </c>
      <c r="G15" s="287">
        <v>0.7</v>
      </c>
      <c r="H15" s="287">
        <v>0.7</v>
      </c>
      <c r="I15" s="287">
        <v>0.8</v>
      </c>
      <c r="J15" s="287">
        <v>0.8</v>
      </c>
    </row>
    <row r="16" spans="2:10" s="288" customFormat="1" ht="12.75" customHeight="1">
      <c r="B16" s="24" t="s">
        <v>111</v>
      </c>
      <c r="C16" s="26">
        <v>2.2000000000000002</v>
      </c>
      <c r="D16" s="26">
        <v>3.1</v>
      </c>
      <c r="E16" s="26">
        <v>4</v>
      </c>
      <c r="F16" s="26">
        <v>4</v>
      </c>
      <c r="G16" s="26">
        <v>4.4000000000000004</v>
      </c>
      <c r="H16" s="26">
        <v>3.9</v>
      </c>
      <c r="I16" s="26">
        <v>4.0999999999999996</v>
      </c>
      <c r="J16" s="26">
        <v>4.2</v>
      </c>
    </row>
    <row r="17" spans="2:10" s="286" customFormat="1" ht="12.75" customHeight="1">
      <c r="B17" s="32" t="s">
        <v>112</v>
      </c>
      <c r="C17" s="287">
        <v>-0.7</v>
      </c>
      <c r="D17" s="287">
        <v>-0.8</v>
      </c>
      <c r="E17" s="287">
        <v>-0.9</v>
      </c>
      <c r="F17" s="287">
        <v>-0.9</v>
      </c>
      <c r="G17" s="287">
        <v>-1</v>
      </c>
      <c r="H17" s="287">
        <v>-0.9</v>
      </c>
      <c r="I17" s="287">
        <v>-0.9</v>
      </c>
      <c r="J17" s="287">
        <v>-0.9</v>
      </c>
    </row>
    <row r="18" spans="2:10" s="286" customFormat="1" ht="12.75" customHeight="1">
      <c r="B18" s="32" t="s">
        <v>113</v>
      </c>
      <c r="C18" s="287">
        <v>-0.5</v>
      </c>
      <c r="D18" s="287">
        <v>-0.5</v>
      </c>
      <c r="E18" s="287">
        <v>0</v>
      </c>
      <c r="F18" s="287">
        <v>0</v>
      </c>
      <c r="G18" s="287">
        <v>0</v>
      </c>
      <c r="H18" s="287">
        <v>0</v>
      </c>
      <c r="I18" s="287">
        <v>0</v>
      </c>
      <c r="J18" s="287">
        <v>0</v>
      </c>
    </row>
    <row r="19" spans="2:10" s="286" customFormat="1" ht="12.75" customHeight="1">
      <c r="B19" s="32" t="s">
        <v>114</v>
      </c>
      <c r="C19" s="287">
        <v>3.9</v>
      </c>
      <c r="D19" s="287">
        <v>3.9</v>
      </c>
      <c r="E19" s="287">
        <v>5</v>
      </c>
      <c r="F19" s="287">
        <v>4.8</v>
      </c>
      <c r="G19" s="287">
        <v>4.8</v>
      </c>
      <c r="H19" s="287">
        <v>4.0999999999999996</v>
      </c>
      <c r="I19" s="287">
        <v>4.0999999999999996</v>
      </c>
      <c r="J19" s="287">
        <v>4.0999999999999996</v>
      </c>
    </row>
    <row r="20" spans="2:10" s="286" customFormat="1" ht="12.75" customHeight="1">
      <c r="B20" s="32" t="s">
        <v>110</v>
      </c>
      <c r="C20" s="287">
        <v>-0.5</v>
      </c>
      <c r="D20" s="287">
        <v>0.5</v>
      </c>
      <c r="E20" s="287">
        <v>0</v>
      </c>
      <c r="F20" s="287">
        <v>0.1</v>
      </c>
      <c r="G20" s="287">
        <v>0.6</v>
      </c>
      <c r="H20" s="287">
        <v>0.7</v>
      </c>
      <c r="I20" s="287">
        <v>0.9</v>
      </c>
      <c r="J20" s="287">
        <v>0.9</v>
      </c>
    </row>
    <row r="21" spans="2:10" s="288" customFormat="1" ht="12.75" customHeight="1">
      <c r="B21" s="24" t="s">
        <v>197</v>
      </c>
      <c r="C21" s="26">
        <v>-2.6</v>
      </c>
      <c r="D21" s="26">
        <v>-3.8</v>
      </c>
      <c r="E21" s="26">
        <v>-3.4</v>
      </c>
      <c r="F21" s="26">
        <v>-3.2</v>
      </c>
      <c r="G21" s="26">
        <v>-8.4</v>
      </c>
      <c r="H21" s="26">
        <v>-6.6</v>
      </c>
      <c r="I21" s="26">
        <v>-6.7</v>
      </c>
      <c r="J21" s="26">
        <v>-6.8</v>
      </c>
    </row>
    <row r="22" spans="2:10" s="286" customFormat="1" ht="12.75" customHeight="1">
      <c r="B22" s="32" t="s">
        <v>192</v>
      </c>
      <c r="C22" s="287">
        <v>-6.4</v>
      </c>
      <c r="D22" s="287">
        <v>-6.9</v>
      </c>
      <c r="E22" s="287">
        <v>-6.9</v>
      </c>
      <c r="F22" s="287">
        <v>-0.4</v>
      </c>
      <c r="G22" s="287">
        <v>-0.4</v>
      </c>
      <c r="H22" s="287">
        <v>-6.6</v>
      </c>
      <c r="I22" s="287">
        <v>-6.7</v>
      </c>
      <c r="J22" s="287">
        <v>-6.8</v>
      </c>
    </row>
    <row r="23" spans="2:10" s="286" customFormat="1" ht="12.75" customHeight="1">
      <c r="B23" s="32" t="s">
        <v>110</v>
      </c>
      <c r="C23" s="287">
        <v>3.9</v>
      </c>
      <c r="D23" s="287">
        <v>3.1</v>
      </c>
      <c r="E23" s="287">
        <v>3.4</v>
      </c>
      <c r="F23" s="287">
        <v>-2.8</v>
      </c>
      <c r="G23" s="287">
        <v>-8</v>
      </c>
      <c r="H23" s="287">
        <v>0</v>
      </c>
      <c r="I23" s="287">
        <v>0</v>
      </c>
      <c r="J23" s="287">
        <v>0</v>
      </c>
    </row>
    <row r="24" spans="2:10" s="288" customFormat="1" ht="12.75" customHeight="1">
      <c r="B24" s="24" t="s">
        <v>115</v>
      </c>
      <c r="C24" s="26">
        <v>-0.1</v>
      </c>
      <c r="D24" s="26">
        <v>-1.1000000000000001</v>
      </c>
      <c r="E24" s="26">
        <v>-0.6</v>
      </c>
      <c r="F24" s="26">
        <v>-0.7</v>
      </c>
      <c r="G24" s="26">
        <v>-0.7</v>
      </c>
      <c r="H24" s="26">
        <v>0.4</v>
      </c>
      <c r="I24" s="26">
        <v>0.9</v>
      </c>
      <c r="J24" s="26">
        <v>1.4</v>
      </c>
    </row>
    <row r="25" spans="2:10" s="286" customFormat="1" ht="12.75" customHeight="1">
      <c r="B25" s="32" t="s">
        <v>116</v>
      </c>
      <c r="C25" s="287">
        <v>0.5</v>
      </c>
      <c r="D25" s="287">
        <v>0.5</v>
      </c>
      <c r="E25" s="287">
        <v>0.5</v>
      </c>
      <c r="F25" s="287">
        <v>0.5</v>
      </c>
      <c r="G25" s="287">
        <v>0.6</v>
      </c>
      <c r="H25" s="287">
        <v>0.8</v>
      </c>
      <c r="I25" s="287">
        <v>1</v>
      </c>
      <c r="J25" s="287">
        <v>1.2</v>
      </c>
    </row>
    <row r="26" spans="2:10" s="286" customFormat="1" ht="12.75" customHeight="1">
      <c r="B26" s="32" t="s">
        <v>117</v>
      </c>
      <c r="C26" s="287">
        <v>0</v>
      </c>
      <c r="D26" s="287">
        <v>0</v>
      </c>
      <c r="E26" s="287">
        <v>0</v>
      </c>
      <c r="F26" s="287">
        <v>0</v>
      </c>
      <c r="G26" s="287">
        <v>0.2</v>
      </c>
      <c r="H26" s="287">
        <v>0.6</v>
      </c>
      <c r="I26" s="287">
        <v>0.8</v>
      </c>
      <c r="J26" s="287">
        <v>1</v>
      </c>
    </row>
    <row r="27" spans="2:10" s="286" customFormat="1" ht="12.75" customHeight="1">
      <c r="B27" s="32" t="s">
        <v>118</v>
      </c>
      <c r="C27" s="287">
        <v>0.8</v>
      </c>
      <c r="D27" s="287">
        <v>0.9</v>
      </c>
      <c r="E27" s="287">
        <v>1.1000000000000001</v>
      </c>
      <c r="F27" s="287">
        <v>1</v>
      </c>
      <c r="G27" s="287">
        <v>0.9</v>
      </c>
      <c r="H27" s="287">
        <v>0.9</v>
      </c>
      <c r="I27" s="287">
        <v>1</v>
      </c>
      <c r="J27" s="287">
        <v>1</v>
      </c>
    </row>
    <row r="28" spans="2:10" s="286" customFormat="1" ht="12.75" customHeight="1">
      <c r="B28" s="32" t="s">
        <v>110</v>
      </c>
      <c r="C28" s="287">
        <v>-1.4</v>
      </c>
      <c r="D28" s="287">
        <v>-2.4</v>
      </c>
      <c r="E28" s="287">
        <v>-2.2000000000000002</v>
      </c>
      <c r="F28" s="287">
        <v>-2.2999999999999998</v>
      </c>
      <c r="G28" s="287">
        <v>-2.2999999999999998</v>
      </c>
      <c r="H28" s="287">
        <v>-1.9</v>
      </c>
      <c r="I28" s="287">
        <v>-1.8</v>
      </c>
      <c r="J28" s="287">
        <v>-1.8</v>
      </c>
    </row>
    <row r="29" spans="2:10" ht="12.75" customHeight="1" thickBot="1">
      <c r="B29" s="272" t="s">
        <v>119</v>
      </c>
      <c r="C29" s="270">
        <v>14.3</v>
      </c>
      <c r="D29" s="270">
        <v>15.5</v>
      </c>
      <c r="E29" s="270">
        <v>15</v>
      </c>
      <c r="F29" s="270">
        <v>17.100000000000001</v>
      </c>
      <c r="G29" s="270">
        <v>18.2</v>
      </c>
      <c r="H29" s="270">
        <v>19.8</v>
      </c>
      <c r="I29" s="270">
        <v>19.7</v>
      </c>
      <c r="J29" s="270">
        <v>19.600000000000001</v>
      </c>
    </row>
    <row r="30" spans="2:10" s="284" customFormat="1" ht="5.0999999999999996" customHeight="1">
      <c r="B30" s="285"/>
      <c r="C30" s="267"/>
      <c r="D30" s="267"/>
      <c r="E30" s="267"/>
      <c r="F30" s="267"/>
      <c r="G30" s="267"/>
      <c r="H30" s="267"/>
      <c r="I30" s="267"/>
      <c r="J30" s="267"/>
    </row>
    <row r="31" spans="2:10" ht="12.75" customHeight="1">
      <c r="B31" s="279" t="s">
        <v>120</v>
      </c>
      <c r="C31" s="24"/>
      <c r="D31" s="24"/>
      <c r="E31" s="24"/>
      <c r="F31" s="26"/>
      <c r="G31" s="26"/>
      <c r="H31" s="26"/>
      <c r="I31" s="26"/>
      <c r="J31" s="26"/>
    </row>
    <row r="32" spans="2:10" s="288" customFormat="1" ht="12.75" customHeight="1">
      <c r="B32" s="24" t="s">
        <v>121</v>
      </c>
      <c r="C32" s="26">
        <v>-4.2</v>
      </c>
      <c r="D32" s="26">
        <v>-4.7</v>
      </c>
      <c r="E32" s="26">
        <v>-4.4000000000000004</v>
      </c>
      <c r="F32" s="26">
        <v>-5.2</v>
      </c>
      <c r="G32" s="26">
        <v>-4.2</v>
      </c>
      <c r="H32" s="26">
        <v>-4.7</v>
      </c>
      <c r="I32" s="26">
        <v>-4.5999999999999996</v>
      </c>
      <c r="J32" s="26">
        <v>-4.5999999999999996</v>
      </c>
    </row>
    <row r="33" spans="2:10" s="286" customFormat="1" ht="12.75" customHeight="1">
      <c r="B33" s="32" t="s">
        <v>122</v>
      </c>
      <c r="C33" s="287">
        <v>-0.5</v>
      </c>
      <c r="D33" s="287">
        <v>-0.6</v>
      </c>
      <c r="E33" s="287">
        <v>-0.5</v>
      </c>
      <c r="F33" s="287">
        <v>-0.5</v>
      </c>
      <c r="G33" s="287">
        <v>-0.6</v>
      </c>
      <c r="H33" s="287">
        <v>-0.6</v>
      </c>
      <c r="I33" s="287">
        <v>-0.6</v>
      </c>
      <c r="J33" s="287">
        <v>-0.7</v>
      </c>
    </row>
    <row r="34" spans="2:10" s="286" customFormat="1" ht="12.75" customHeight="1">
      <c r="B34" s="32" t="s">
        <v>123</v>
      </c>
      <c r="C34" s="287">
        <v>-0.5</v>
      </c>
      <c r="D34" s="287">
        <v>-0.6</v>
      </c>
      <c r="E34" s="287">
        <v>-0.5</v>
      </c>
      <c r="F34" s="287">
        <v>-0.4</v>
      </c>
      <c r="G34" s="287">
        <v>0</v>
      </c>
      <c r="H34" s="287">
        <v>0</v>
      </c>
      <c r="I34" s="287">
        <v>0</v>
      </c>
      <c r="J34" s="287">
        <v>0</v>
      </c>
    </row>
    <row r="35" spans="2:10" s="286" customFormat="1" ht="12.75" customHeight="1">
      <c r="B35" s="32" t="s">
        <v>124</v>
      </c>
      <c r="C35" s="287">
        <v>-3.1</v>
      </c>
      <c r="D35" s="287">
        <v>-3.2</v>
      </c>
      <c r="E35" s="287">
        <v>-2.9</v>
      </c>
      <c r="F35" s="287">
        <v>-3</v>
      </c>
      <c r="G35" s="287">
        <v>-3</v>
      </c>
      <c r="H35" s="287">
        <v>-3.4</v>
      </c>
      <c r="I35" s="287">
        <v>-3.3</v>
      </c>
      <c r="J35" s="287">
        <v>-3.2</v>
      </c>
    </row>
    <row r="36" spans="2:10" s="286" customFormat="1" ht="12.75" customHeight="1">
      <c r="B36" s="32" t="s">
        <v>110</v>
      </c>
      <c r="C36" s="287">
        <v>-0.1</v>
      </c>
      <c r="D36" s="287">
        <v>-0.2</v>
      </c>
      <c r="E36" s="287">
        <v>-0.4</v>
      </c>
      <c r="F36" s="287">
        <v>-1.3</v>
      </c>
      <c r="G36" s="287">
        <v>-0.7</v>
      </c>
      <c r="H36" s="287">
        <v>-0.7</v>
      </c>
      <c r="I36" s="287">
        <v>-0.7</v>
      </c>
      <c r="J36" s="287">
        <v>-0.7</v>
      </c>
    </row>
    <row r="37" spans="2:10" s="288" customFormat="1" ht="12.75" customHeight="1">
      <c r="B37" s="24" t="s">
        <v>125</v>
      </c>
      <c r="C37" s="26">
        <v>-0.4</v>
      </c>
      <c r="D37" s="26">
        <v>-0.2</v>
      </c>
      <c r="E37" s="26">
        <v>0.2</v>
      </c>
      <c r="F37" s="26">
        <v>0.4</v>
      </c>
      <c r="G37" s="26">
        <v>-0.3</v>
      </c>
      <c r="H37" s="26">
        <v>-0.2</v>
      </c>
      <c r="I37" s="26">
        <v>-0.2</v>
      </c>
      <c r="J37" s="26">
        <v>-0.2</v>
      </c>
    </row>
    <row r="38" spans="2:10" s="286" customFormat="1" ht="12.75" customHeight="1">
      <c r="B38" s="32" t="s">
        <v>126</v>
      </c>
      <c r="C38" s="287">
        <v>-0.7</v>
      </c>
      <c r="D38" s="287">
        <v>-0.2</v>
      </c>
      <c r="E38" s="287">
        <v>0.6</v>
      </c>
      <c r="F38" s="287">
        <v>1</v>
      </c>
      <c r="G38" s="287">
        <v>0</v>
      </c>
      <c r="H38" s="287">
        <v>0</v>
      </c>
      <c r="I38" s="287">
        <v>0</v>
      </c>
      <c r="J38" s="287">
        <v>0</v>
      </c>
    </row>
    <row r="39" spans="2:10" s="286" customFormat="1" ht="12.75" customHeight="1">
      <c r="B39" s="32" t="s">
        <v>127</v>
      </c>
      <c r="C39" s="287">
        <v>0.3</v>
      </c>
      <c r="D39" s="287">
        <v>0</v>
      </c>
      <c r="E39" s="287">
        <v>-0.4</v>
      </c>
      <c r="F39" s="287">
        <v>-0.7</v>
      </c>
      <c r="G39" s="287">
        <v>-0.4</v>
      </c>
      <c r="H39" s="287">
        <v>-0.2</v>
      </c>
      <c r="I39" s="287">
        <v>-0.2</v>
      </c>
      <c r="J39" s="287">
        <v>-0.2</v>
      </c>
    </row>
    <row r="40" spans="2:10" s="286" customFormat="1" ht="12.75" customHeight="1">
      <c r="B40" s="32" t="s">
        <v>110</v>
      </c>
      <c r="C40" s="287">
        <v>-0.1</v>
      </c>
      <c r="D40" s="287">
        <v>0</v>
      </c>
      <c r="E40" s="287">
        <v>-0.1</v>
      </c>
      <c r="F40" s="287">
        <v>0.1</v>
      </c>
      <c r="G40" s="287">
        <v>0</v>
      </c>
      <c r="H40" s="287">
        <v>0</v>
      </c>
      <c r="I40" s="287">
        <v>0</v>
      </c>
      <c r="J40" s="287">
        <v>0</v>
      </c>
    </row>
    <row r="41" spans="2:10" s="288" customFormat="1" ht="12.75" customHeight="1">
      <c r="B41" s="24" t="s">
        <v>106</v>
      </c>
      <c r="C41" s="26">
        <v>12.2</v>
      </c>
      <c r="D41" s="26">
        <v>12.7</v>
      </c>
      <c r="E41" s="26">
        <v>12.9</v>
      </c>
      <c r="F41" s="26">
        <v>14.3</v>
      </c>
      <c r="G41" s="26">
        <v>15.7</v>
      </c>
      <c r="H41" s="26">
        <v>16.3</v>
      </c>
      <c r="I41" s="26">
        <v>16.600000000000001</v>
      </c>
      <c r="J41" s="26">
        <v>16.7</v>
      </c>
    </row>
    <row r="42" spans="2:10" s="286" customFormat="1" ht="12.75" customHeight="1">
      <c r="B42" s="32" t="s">
        <v>107</v>
      </c>
      <c r="C42" s="287">
        <v>6</v>
      </c>
      <c r="D42" s="287">
        <v>6.1</v>
      </c>
      <c r="E42" s="287">
        <v>5.6</v>
      </c>
      <c r="F42" s="287">
        <v>6.4</v>
      </c>
      <c r="G42" s="287">
        <v>7.1</v>
      </c>
      <c r="H42" s="287">
        <v>7.4</v>
      </c>
      <c r="I42" s="287">
        <v>7.4</v>
      </c>
      <c r="J42" s="287">
        <v>7.3</v>
      </c>
    </row>
    <row r="43" spans="2:10" s="286" customFormat="1" ht="12.75" customHeight="1">
      <c r="B43" s="32" t="s">
        <v>109</v>
      </c>
      <c r="C43" s="287">
        <v>6.8</v>
      </c>
      <c r="D43" s="287">
        <v>7.2</v>
      </c>
      <c r="E43" s="287">
        <v>7.6</v>
      </c>
      <c r="F43" s="287">
        <v>8</v>
      </c>
      <c r="G43" s="287">
        <v>8.5</v>
      </c>
      <c r="H43" s="287">
        <v>8.9</v>
      </c>
      <c r="I43" s="287">
        <v>9.3000000000000007</v>
      </c>
      <c r="J43" s="287">
        <v>9.6</v>
      </c>
    </row>
    <row r="44" spans="2:10" s="286" customFormat="1" ht="12.75" customHeight="1">
      <c r="B44" s="32" t="s">
        <v>128</v>
      </c>
      <c r="C44" s="287">
        <v>-1.1000000000000001</v>
      </c>
      <c r="D44" s="287">
        <v>-1.2</v>
      </c>
      <c r="E44" s="287">
        <v>-1.2</v>
      </c>
      <c r="F44" s="287">
        <v>-1.2</v>
      </c>
      <c r="G44" s="287">
        <v>-1.3</v>
      </c>
      <c r="H44" s="287">
        <v>-1.4</v>
      </c>
      <c r="I44" s="287">
        <v>-1.5</v>
      </c>
      <c r="J44" s="287">
        <v>-1.5</v>
      </c>
    </row>
    <row r="45" spans="2:10" s="286" customFormat="1" ht="12.75" customHeight="1">
      <c r="B45" s="32" t="s">
        <v>110</v>
      </c>
      <c r="C45" s="287">
        <v>0.6</v>
      </c>
      <c r="D45" s="287">
        <v>0.6</v>
      </c>
      <c r="E45" s="287">
        <v>0.9</v>
      </c>
      <c r="F45" s="287">
        <v>1.1000000000000001</v>
      </c>
      <c r="G45" s="287">
        <v>1.4</v>
      </c>
      <c r="H45" s="287">
        <v>1.4</v>
      </c>
      <c r="I45" s="287">
        <v>1.4</v>
      </c>
      <c r="J45" s="287">
        <v>1.4</v>
      </c>
    </row>
    <row r="46" spans="2:10" s="288" customFormat="1" ht="12.75" customHeight="1">
      <c r="B46" s="24" t="s">
        <v>115</v>
      </c>
      <c r="C46" s="26">
        <v>1.6</v>
      </c>
      <c r="D46" s="26">
        <v>1.7</v>
      </c>
      <c r="E46" s="26">
        <v>1.4</v>
      </c>
      <c r="F46" s="26">
        <v>1.2</v>
      </c>
      <c r="G46" s="26">
        <v>0.3</v>
      </c>
      <c r="H46" s="26">
        <v>0.1</v>
      </c>
      <c r="I46" s="26">
        <v>0.1</v>
      </c>
      <c r="J46" s="26">
        <v>0.1</v>
      </c>
    </row>
    <row r="47" spans="2:10" s="286" customFormat="1" ht="12.75" customHeight="1">
      <c r="B47" s="32" t="s">
        <v>129</v>
      </c>
      <c r="C47" s="287">
        <v>1.5</v>
      </c>
      <c r="D47" s="287">
        <v>1.5</v>
      </c>
      <c r="E47" s="287">
        <v>1.2</v>
      </c>
      <c r="F47" s="287">
        <v>1</v>
      </c>
      <c r="G47" s="287">
        <v>0.2</v>
      </c>
      <c r="H47" s="287">
        <v>0</v>
      </c>
      <c r="I47" s="287">
        <v>0</v>
      </c>
      <c r="J47" s="287">
        <v>0</v>
      </c>
    </row>
    <row r="48" spans="2:10" s="286" customFormat="1" ht="12.75" customHeight="1">
      <c r="B48" s="32" t="s">
        <v>110</v>
      </c>
      <c r="C48" s="287">
        <v>0.1</v>
      </c>
      <c r="D48" s="287">
        <v>0.2</v>
      </c>
      <c r="E48" s="287">
        <v>0.2</v>
      </c>
      <c r="F48" s="287">
        <v>0.2</v>
      </c>
      <c r="G48" s="287">
        <v>0.1</v>
      </c>
      <c r="H48" s="287">
        <v>0.1</v>
      </c>
      <c r="I48" s="287">
        <v>0.1</v>
      </c>
      <c r="J48" s="287">
        <v>0.1</v>
      </c>
    </row>
    <row r="49" spans="2:10" s="288" customFormat="1" ht="12.75" customHeight="1">
      <c r="B49" s="24" t="s">
        <v>130</v>
      </c>
      <c r="C49" s="26">
        <v>-0.4</v>
      </c>
      <c r="D49" s="26">
        <v>-0.4</v>
      </c>
      <c r="E49" s="26">
        <v>-0.5</v>
      </c>
      <c r="F49" s="26">
        <v>-0.5</v>
      </c>
      <c r="G49" s="26">
        <v>-0.9</v>
      </c>
      <c r="H49" s="26">
        <v>-0.9</v>
      </c>
      <c r="I49" s="26">
        <v>-0.9</v>
      </c>
      <c r="J49" s="26">
        <v>-0.9</v>
      </c>
    </row>
    <row r="50" spans="2:10" s="286" customFormat="1" ht="12.75" customHeight="1">
      <c r="B50" s="32" t="s">
        <v>131</v>
      </c>
      <c r="C50" s="287">
        <v>0.4</v>
      </c>
      <c r="D50" s="287">
        <v>0.4</v>
      </c>
      <c r="E50" s="287">
        <v>0.4</v>
      </c>
      <c r="F50" s="287">
        <v>0.4</v>
      </c>
      <c r="G50" s="287">
        <v>0</v>
      </c>
      <c r="H50" s="287">
        <v>0</v>
      </c>
      <c r="I50" s="287">
        <v>0</v>
      </c>
      <c r="J50" s="287">
        <v>0</v>
      </c>
    </row>
    <row r="51" spans="2:10" s="286" customFormat="1" ht="12.75" customHeight="1">
      <c r="B51" s="32" t="s">
        <v>110</v>
      </c>
      <c r="C51" s="287">
        <v>-0.8</v>
      </c>
      <c r="D51" s="287">
        <v>-0.8</v>
      </c>
      <c r="E51" s="287">
        <v>-0.9</v>
      </c>
      <c r="F51" s="287">
        <v>-0.9</v>
      </c>
      <c r="G51" s="287">
        <v>-0.9</v>
      </c>
      <c r="H51" s="287">
        <v>-0.9</v>
      </c>
      <c r="I51" s="287">
        <v>-0.9</v>
      </c>
      <c r="J51" s="287">
        <v>-0.9</v>
      </c>
    </row>
    <row r="52" spans="2:10" s="288" customFormat="1" ht="12.75" customHeight="1">
      <c r="B52" s="24" t="s">
        <v>132</v>
      </c>
      <c r="C52" s="26">
        <v>-0.1</v>
      </c>
      <c r="D52" s="26">
        <v>-0.1</v>
      </c>
      <c r="E52" s="26">
        <v>-0.1</v>
      </c>
      <c r="F52" s="26">
        <v>-0.1</v>
      </c>
      <c r="G52" s="26">
        <v>0</v>
      </c>
      <c r="H52" s="26">
        <v>0</v>
      </c>
      <c r="I52" s="26">
        <v>0</v>
      </c>
      <c r="J52" s="26">
        <v>0</v>
      </c>
    </row>
    <row r="53" spans="2:10" ht="12.75" customHeight="1">
      <c r="B53" s="273" t="s">
        <v>133</v>
      </c>
      <c r="C53" s="28">
        <v>8.6</v>
      </c>
      <c r="D53" s="28">
        <v>9</v>
      </c>
      <c r="E53" s="28">
        <v>9.5</v>
      </c>
      <c r="F53" s="28">
        <v>10.1</v>
      </c>
      <c r="G53" s="28">
        <v>10.5</v>
      </c>
      <c r="H53" s="28">
        <v>10.6</v>
      </c>
      <c r="I53" s="28">
        <v>10.9</v>
      </c>
      <c r="J53" s="28">
        <v>11.2</v>
      </c>
    </row>
    <row r="54" spans="2:10">
      <c r="B54" s="279" t="s">
        <v>134</v>
      </c>
      <c r="C54" s="24"/>
      <c r="D54" s="24"/>
      <c r="E54" s="24"/>
      <c r="F54" s="24"/>
      <c r="G54" s="24"/>
      <c r="H54" s="24"/>
      <c r="I54" s="24"/>
      <c r="J54" s="24"/>
    </row>
    <row r="55" spans="2:10">
      <c r="B55" s="24" t="s">
        <v>135</v>
      </c>
      <c r="C55" s="26">
        <v>0.7</v>
      </c>
      <c r="D55" s="26">
        <v>0.6</v>
      </c>
      <c r="E55" s="26">
        <v>0.4</v>
      </c>
      <c r="F55" s="26">
        <v>0.4</v>
      </c>
      <c r="G55" s="26">
        <v>0.4</v>
      </c>
      <c r="H55" s="26">
        <v>0.5</v>
      </c>
      <c r="I55" s="26">
        <v>0.5</v>
      </c>
      <c r="J55" s="26">
        <v>0.5</v>
      </c>
    </row>
    <row r="56" spans="2:10">
      <c r="B56" s="24" t="s">
        <v>47</v>
      </c>
      <c r="C56" s="26">
        <v>0</v>
      </c>
      <c r="D56" s="26">
        <v>0</v>
      </c>
      <c r="E56" s="26">
        <v>-0.1</v>
      </c>
      <c r="F56" s="26">
        <v>0.1</v>
      </c>
      <c r="G56" s="26">
        <v>0.3</v>
      </c>
      <c r="H56" s="26">
        <v>0.5</v>
      </c>
      <c r="I56" s="26">
        <v>0</v>
      </c>
      <c r="J56" s="26">
        <v>0</v>
      </c>
    </row>
    <row r="57" spans="2:10">
      <c r="B57" s="275" t="s">
        <v>136</v>
      </c>
      <c r="C57" s="30">
        <v>0.7</v>
      </c>
      <c r="D57" s="30">
        <v>0.5</v>
      </c>
      <c r="E57" s="30">
        <v>0.3</v>
      </c>
      <c r="F57" s="30">
        <v>0.5</v>
      </c>
      <c r="G57" s="30">
        <v>0.6</v>
      </c>
      <c r="H57" s="30">
        <v>1</v>
      </c>
      <c r="I57" s="30">
        <v>0.5</v>
      </c>
      <c r="J57" s="30">
        <v>0.5</v>
      </c>
    </row>
    <row r="58" spans="2:10">
      <c r="B58" s="273" t="s">
        <v>137</v>
      </c>
      <c r="C58" s="28">
        <v>-41.8</v>
      </c>
      <c r="D58" s="28">
        <v>-79</v>
      </c>
      <c r="E58" s="28">
        <v>-10.5</v>
      </c>
      <c r="F58" s="28">
        <v>42.9</v>
      </c>
      <c r="G58" s="28">
        <v>-27.5</v>
      </c>
      <c r="H58" s="28">
        <v>-34.799999999999997</v>
      </c>
      <c r="I58" s="28">
        <v>-20.3</v>
      </c>
      <c r="J58" s="28">
        <v>-20</v>
      </c>
    </row>
    <row r="59" spans="2:10">
      <c r="B59" s="33" t="s">
        <v>23</v>
      </c>
      <c r="C59" s="24"/>
      <c r="D59" s="24"/>
      <c r="E59" s="24"/>
      <c r="F59" s="24"/>
      <c r="G59" s="24"/>
      <c r="H59" s="26"/>
      <c r="I59" s="26"/>
      <c r="J59" s="26"/>
    </row>
    <row r="60" spans="2:10" ht="12">
      <c r="B60" s="27" t="s">
        <v>201</v>
      </c>
      <c r="C60" s="24"/>
      <c r="D60" s="24"/>
      <c r="E60" s="24"/>
      <c r="F60" s="24"/>
      <c r="G60" s="24"/>
      <c r="H60" s="26"/>
      <c r="I60" s="26"/>
      <c r="J60" s="26"/>
    </row>
    <row r="61" spans="2:10">
      <c r="B61" s="34" t="s">
        <v>138</v>
      </c>
      <c r="C61" s="26">
        <v>-0.4</v>
      </c>
      <c r="D61" s="26">
        <v>1.6</v>
      </c>
      <c r="E61" s="26">
        <v>-0.5</v>
      </c>
      <c r="F61" s="26">
        <v>0.2</v>
      </c>
      <c r="G61" s="26">
        <v>1</v>
      </c>
      <c r="H61" s="26">
        <v>0.8</v>
      </c>
      <c r="I61" s="26">
        <v>0.7</v>
      </c>
      <c r="J61" s="26">
        <v>0.7</v>
      </c>
    </row>
    <row r="62" spans="2:10" ht="12" thickBot="1">
      <c r="B62" s="282" t="s">
        <v>139</v>
      </c>
      <c r="C62" s="283">
        <v>-0.1</v>
      </c>
      <c r="D62" s="283">
        <v>0.2</v>
      </c>
      <c r="E62" s="283">
        <v>0.3</v>
      </c>
      <c r="F62" s="283">
        <v>0.4</v>
      </c>
      <c r="G62" s="283">
        <v>0</v>
      </c>
      <c r="H62" s="283">
        <v>0</v>
      </c>
      <c r="I62" s="283">
        <v>0</v>
      </c>
      <c r="J62" s="283">
        <v>0</v>
      </c>
    </row>
  </sheetData>
  <mergeCells count="1">
    <mergeCell ref="B1:G1"/>
  </mergeCells>
  <pageMargins left="0.70866141732283472" right="0.70866141732283472" top="0.74803149606299213" bottom="0.74803149606299213" header="0.31496062992125984" footer="0.31496062992125984"/>
  <pageSetup paperSize="9" scale="90" orientation="portrait" r:id="rId1"/>
</worksheet>
</file>

<file path=xl/worksheets/sheet13.xml><?xml version="1.0" encoding="utf-8"?>
<worksheet xmlns="http://schemas.openxmlformats.org/spreadsheetml/2006/main" xmlns:r="http://schemas.openxmlformats.org/officeDocument/2006/relationships">
  <sheetPr>
    <tabColor rgb="FF0070C0"/>
    <pageSetUpPr fitToPage="1"/>
  </sheetPr>
  <dimension ref="B1:J72"/>
  <sheetViews>
    <sheetView showGridLines="0" workbookViewId="0">
      <selection activeCell="B1" sqref="B1:J1"/>
    </sheetView>
  </sheetViews>
  <sheetFormatPr defaultRowHeight="15"/>
  <cols>
    <col min="1" max="1" width="9.33203125" style="23"/>
    <col min="2" max="2" width="56.83203125" style="42" customWidth="1"/>
    <col min="3" max="10" width="10.83203125" style="42" customWidth="1"/>
    <col min="11" max="16384" width="9.33203125" style="23"/>
  </cols>
  <sheetData>
    <row r="1" spans="2:10" ht="15.75" customHeight="1">
      <c r="B1" s="356" t="s">
        <v>104</v>
      </c>
      <c r="C1" s="356"/>
      <c r="D1" s="356"/>
      <c r="E1" s="356"/>
      <c r="F1" s="356"/>
      <c r="G1" s="356"/>
      <c r="H1" s="356"/>
      <c r="I1" s="356"/>
      <c r="J1" s="356"/>
    </row>
    <row r="2" spans="2:10" ht="5.0999999999999996" customHeight="1" thickBot="1">
      <c r="B2" s="280"/>
      <c r="C2" s="280"/>
      <c r="D2" s="280"/>
      <c r="E2" s="280"/>
      <c r="F2" s="280"/>
      <c r="G2" s="280"/>
      <c r="H2" s="280"/>
      <c r="I2" s="280"/>
      <c r="J2" s="280"/>
    </row>
    <row r="3" spans="2:10" ht="11.25">
      <c r="B3" s="268"/>
      <c r="C3" s="291"/>
      <c r="D3" s="291"/>
      <c r="E3" s="291"/>
      <c r="F3" s="291"/>
      <c r="G3" s="291"/>
      <c r="H3" s="291"/>
      <c r="I3" s="291"/>
      <c r="J3" s="292" t="s">
        <v>73</v>
      </c>
    </row>
    <row r="4" spans="2:10" ht="22.5">
      <c r="B4" s="289"/>
      <c r="C4" s="293" t="s">
        <v>74</v>
      </c>
      <c r="D4" s="293" t="s">
        <v>75</v>
      </c>
      <c r="E4" s="293" t="s">
        <v>76</v>
      </c>
      <c r="F4" s="293" t="s">
        <v>77</v>
      </c>
      <c r="G4" s="293" t="s">
        <v>78</v>
      </c>
      <c r="H4" s="294" t="s">
        <v>79</v>
      </c>
      <c r="I4" s="294" t="s">
        <v>80</v>
      </c>
      <c r="J4" s="294" t="s">
        <v>81</v>
      </c>
    </row>
    <row r="5" spans="2:10" ht="12" customHeight="1">
      <c r="B5" s="357" t="s">
        <v>140</v>
      </c>
      <c r="C5" s="357"/>
      <c r="D5" s="357"/>
      <c r="E5" s="357"/>
      <c r="F5" s="357"/>
      <c r="G5" s="357"/>
      <c r="H5" s="357"/>
      <c r="I5" s="357"/>
      <c r="J5" s="357"/>
    </row>
    <row r="6" spans="2:10" ht="12" customHeight="1">
      <c r="B6" s="295" t="s">
        <v>19</v>
      </c>
      <c r="C6" s="26"/>
      <c r="D6" s="26"/>
      <c r="E6" s="26"/>
      <c r="F6" s="26"/>
      <c r="G6" s="24"/>
      <c r="H6" s="24"/>
      <c r="I6" s="24"/>
      <c r="J6" s="24"/>
    </row>
    <row r="7" spans="2:10" ht="11.25" customHeight="1">
      <c r="B7" s="27" t="s">
        <v>141</v>
      </c>
      <c r="C7" s="26">
        <v>-0.3</v>
      </c>
      <c r="D7" s="26">
        <v>-0.4</v>
      </c>
      <c r="E7" s="26">
        <v>0</v>
      </c>
      <c r="F7" s="26">
        <v>0.1</v>
      </c>
      <c r="G7" s="26">
        <v>0</v>
      </c>
      <c r="H7" s="26">
        <v>-0.1</v>
      </c>
      <c r="I7" s="26">
        <v>0</v>
      </c>
      <c r="J7" s="26">
        <v>-0.1</v>
      </c>
    </row>
    <row r="8" spans="2:10" ht="11.25" customHeight="1">
      <c r="B8" s="27" t="s">
        <v>142</v>
      </c>
      <c r="C8" s="26">
        <v>-0.1</v>
      </c>
      <c r="D8" s="26">
        <v>-0.2</v>
      </c>
      <c r="E8" s="26">
        <v>0</v>
      </c>
      <c r="F8" s="26">
        <v>0</v>
      </c>
      <c r="G8" s="26">
        <v>-0.1</v>
      </c>
      <c r="H8" s="26">
        <v>0</v>
      </c>
      <c r="I8" s="26">
        <v>0</v>
      </c>
      <c r="J8" s="26">
        <v>0</v>
      </c>
    </row>
    <row r="9" spans="2:10" ht="12" customHeight="1">
      <c r="B9" s="273" t="s">
        <v>20</v>
      </c>
      <c r="C9" s="28">
        <v>-0.4</v>
      </c>
      <c r="D9" s="28">
        <v>-0.6</v>
      </c>
      <c r="E9" s="28">
        <v>-0.1</v>
      </c>
      <c r="F9" s="28">
        <v>0</v>
      </c>
      <c r="G9" s="28">
        <v>-0.2</v>
      </c>
      <c r="H9" s="28">
        <v>-0.1</v>
      </c>
      <c r="I9" s="28">
        <v>0</v>
      </c>
      <c r="J9" s="28">
        <v>-0.1</v>
      </c>
    </row>
    <row r="10" spans="2:10" ht="11.25" customHeight="1">
      <c r="B10" s="39" t="s">
        <v>193</v>
      </c>
      <c r="C10" s="40">
        <v>0</v>
      </c>
      <c r="D10" s="40">
        <v>0</v>
      </c>
      <c r="E10" s="40">
        <v>0</v>
      </c>
      <c r="F10" s="40">
        <v>0</v>
      </c>
      <c r="G10" s="40">
        <v>0.9</v>
      </c>
      <c r="H10" s="40">
        <v>-3.8</v>
      </c>
      <c r="I10" s="40">
        <v>0.2</v>
      </c>
      <c r="J10" s="40">
        <v>0.1</v>
      </c>
    </row>
    <row r="11" spans="2:10" ht="11.25" customHeight="1">
      <c r="B11" s="41" t="s">
        <v>184</v>
      </c>
      <c r="C11" s="40">
        <v>0</v>
      </c>
      <c r="D11" s="40">
        <v>0</v>
      </c>
      <c r="E11" s="40">
        <v>0</v>
      </c>
      <c r="F11" s="40">
        <v>0</v>
      </c>
      <c r="G11" s="40">
        <v>-0.2</v>
      </c>
      <c r="H11" s="40">
        <v>26.4</v>
      </c>
      <c r="I11" s="40">
        <v>0.1</v>
      </c>
      <c r="J11" s="40">
        <v>0.1</v>
      </c>
    </row>
    <row r="12" spans="2:10" ht="11.25" customHeight="1">
      <c r="B12" s="41" t="s">
        <v>185</v>
      </c>
      <c r="C12" s="40">
        <v>0</v>
      </c>
      <c r="D12" s="40">
        <v>0</v>
      </c>
      <c r="E12" s="40">
        <v>0</v>
      </c>
      <c r="F12" s="40">
        <v>0</v>
      </c>
      <c r="G12" s="40">
        <v>1.1000000000000001</v>
      </c>
      <c r="H12" s="40">
        <v>-30.2</v>
      </c>
      <c r="I12" s="40">
        <v>0.1</v>
      </c>
      <c r="J12" s="40">
        <v>0</v>
      </c>
    </row>
    <row r="13" spans="2:10" ht="12" customHeight="1">
      <c r="B13" s="274" t="s">
        <v>143</v>
      </c>
      <c r="C13" s="28">
        <v>-0.4</v>
      </c>
      <c r="D13" s="28">
        <v>-0.6</v>
      </c>
      <c r="E13" s="28">
        <v>-0.1</v>
      </c>
      <c r="F13" s="28">
        <v>0</v>
      </c>
      <c r="G13" s="28">
        <v>0.7</v>
      </c>
      <c r="H13" s="28">
        <v>-3.9</v>
      </c>
      <c r="I13" s="28">
        <v>0.2</v>
      </c>
      <c r="J13" s="28">
        <v>0</v>
      </c>
    </row>
    <row r="14" spans="2:10" s="265" customFormat="1" ht="5.0999999999999996" customHeight="1">
      <c r="B14" s="290"/>
      <c r="C14" s="267"/>
      <c r="D14" s="267"/>
      <c r="E14" s="267"/>
      <c r="F14" s="267"/>
      <c r="G14" s="267"/>
      <c r="H14" s="267"/>
      <c r="I14" s="267"/>
      <c r="J14" s="267"/>
    </row>
    <row r="15" spans="2:10" ht="12" customHeight="1">
      <c r="B15" s="360" t="s">
        <v>144</v>
      </c>
      <c r="C15" s="360"/>
      <c r="D15" s="360"/>
      <c r="E15" s="360"/>
      <c r="F15" s="360"/>
      <c r="G15" s="360"/>
      <c r="H15" s="360"/>
      <c r="I15" s="360"/>
      <c r="J15" s="360"/>
    </row>
    <row r="16" spans="2:10" ht="12" customHeight="1">
      <c r="B16" s="295" t="s">
        <v>19</v>
      </c>
      <c r="C16" s="26"/>
      <c r="D16" s="26"/>
      <c r="E16" s="26"/>
      <c r="F16" s="26"/>
      <c r="G16" s="24"/>
      <c r="H16" s="26"/>
      <c r="I16" s="26"/>
      <c r="J16" s="26"/>
    </row>
    <row r="17" spans="2:10" ht="11.25" customHeight="1">
      <c r="B17" s="43" t="s">
        <v>194</v>
      </c>
      <c r="C17" s="26">
        <v>-5.0999999999999996</v>
      </c>
      <c r="D17" s="26">
        <v>-5.7</v>
      </c>
      <c r="E17" s="26">
        <v>-5.3</v>
      </c>
      <c r="F17" s="26">
        <v>-5.4</v>
      </c>
      <c r="G17" s="26">
        <v>-5.5</v>
      </c>
      <c r="H17" s="26">
        <v>-6.3</v>
      </c>
      <c r="I17" s="26">
        <v>-5.7</v>
      </c>
      <c r="J17" s="26">
        <v>-5.2</v>
      </c>
    </row>
    <row r="18" spans="2:10" ht="11.25" customHeight="1">
      <c r="B18" s="27" t="s">
        <v>145</v>
      </c>
      <c r="C18" s="26">
        <v>-0.4</v>
      </c>
      <c r="D18" s="26">
        <v>-0.6</v>
      </c>
      <c r="E18" s="26">
        <v>-1.4</v>
      </c>
      <c r="F18" s="26">
        <v>-1.1000000000000001</v>
      </c>
      <c r="G18" s="26">
        <v>-1.6</v>
      </c>
      <c r="H18" s="26">
        <v>-17.600000000000001</v>
      </c>
      <c r="I18" s="26">
        <v>-1.6</v>
      </c>
      <c r="J18" s="26">
        <v>-1.2</v>
      </c>
    </row>
    <row r="19" spans="2:10" ht="11.25" customHeight="1">
      <c r="B19" s="27" t="s">
        <v>146</v>
      </c>
      <c r="C19" s="26">
        <v>-0.7</v>
      </c>
      <c r="D19" s="26">
        <v>-0.1</v>
      </c>
      <c r="E19" s="26">
        <v>-0.1</v>
      </c>
      <c r="F19" s="26">
        <v>0.2</v>
      </c>
      <c r="G19" s="26">
        <v>0.1</v>
      </c>
      <c r="H19" s="26">
        <v>-10</v>
      </c>
      <c r="I19" s="26">
        <v>-0.1</v>
      </c>
      <c r="J19" s="26">
        <v>-0.1</v>
      </c>
    </row>
    <row r="20" spans="2:10" ht="11.25" customHeight="1">
      <c r="B20" s="27" t="s">
        <v>147</v>
      </c>
      <c r="C20" s="26">
        <v>0</v>
      </c>
      <c r="D20" s="26">
        <v>0</v>
      </c>
      <c r="E20" s="26">
        <v>0</v>
      </c>
      <c r="F20" s="26">
        <v>0</v>
      </c>
      <c r="G20" s="26">
        <v>0</v>
      </c>
      <c r="H20" s="26">
        <v>0</v>
      </c>
      <c r="I20" s="26">
        <v>0</v>
      </c>
      <c r="J20" s="26">
        <v>0</v>
      </c>
    </row>
    <row r="21" spans="2:10" ht="11.25" customHeight="1">
      <c r="B21" s="27" t="s">
        <v>148</v>
      </c>
      <c r="C21" s="26">
        <v>0.1</v>
      </c>
      <c r="D21" s="26">
        <v>0.3</v>
      </c>
      <c r="E21" s="26">
        <v>0.2</v>
      </c>
      <c r="F21" s="26">
        <v>0.2</v>
      </c>
      <c r="G21" s="26">
        <v>0.4</v>
      </c>
      <c r="H21" s="26">
        <v>0.2</v>
      </c>
      <c r="I21" s="26">
        <v>0.2</v>
      </c>
      <c r="J21" s="26">
        <v>0.2</v>
      </c>
    </row>
    <row r="22" spans="2:10" ht="11.25" customHeight="1">
      <c r="B22" s="27" t="s">
        <v>72</v>
      </c>
      <c r="C22" s="26">
        <v>0</v>
      </c>
      <c r="D22" s="26">
        <v>0</v>
      </c>
      <c r="E22" s="26">
        <v>0</v>
      </c>
      <c r="F22" s="26">
        <v>0</v>
      </c>
      <c r="G22" s="26">
        <v>0</v>
      </c>
      <c r="H22" s="26">
        <v>0</v>
      </c>
      <c r="I22" s="26">
        <v>0</v>
      </c>
      <c r="J22" s="26">
        <v>0</v>
      </c>
    </row>
    <row r="23" spans="2:10" ht="11.25" customHeight="1">
      <c r="B23" s="27" t="s">
        <v>47</v>
      </c>
      <c r="C23" s="26">
        <v>0.1</v>
      </c>
      <c r="D23" s="26">
        <v>0</v>
      </c>
      <c r="E23" s="26">
        <v>0.1</v>
      </c>
      <c r="F23" s="26">
        <v>0</v>
      </c>
      <c r="G23" s="26">
        <v>-0.2</v>
      </c>
      <c r="H23" s="26">
        <v>-0.7</v>
      </c>
      <c r="I23" s="26">
        <v>0</v>
      </c>
      <c r="J23" s="26">
        <v>0</v>
      </c>
    </row>
    <row r="24" spans="2:10" ht="12" customHeight="1">
      <c r="B24" s="274" t="s">
        <v>149</v>
      </c>
      <c r="C24" s="28">
        <v>-5.9</v>
      </c>
      <c r="D24" s="28">
        <v>-6.1</v>
      </c>
      <c r="E24" s="28">
        <v>-6.5</v>
      </c>
      <c r="F24" s="28">
        <v>-6</v>
      </c>
      <c r="G24" s="28">
        <v>-6.8</v>
      </c>
      <c r="H24" s="28">
        <v>-34.5</v>
      </c>
      <c r="I24" s="28">
        <v>-7.1</v>
      </c>
      <c r="J24" s="28">
        <v>-6.3</v>
      </c>
    </row>
    <row r="25" spans="2:10" ht="12" customHeight="1">
      <c r="B25" s="295" t="s">
        <v>21</v>
      </c>
      <c r="C25" s="26"/>
      <c r="D25" s="26"/>
      <c r="E25" s="26"/>
      <c r="F25" s="26"/>
      <c r="G25" s="26"/>
      <c r="H25" s="26"/>
      <c r="I25" s="26"/>
      <c r="J25" s="26"/>
    </row>
    <row r="26" spans="2:10" ht="11.25" customHeight="1">
      <c r="B26" s="27" t="s">
        <v>145</v>
      </c>
      <c r="C26" s="26">
        <v>-4.4000000000000004</v>
      </c>
      <c r="D26" s="26">
        <v>-49.8</v>
      </c>
      <c r="E26" s="26">
        <v>-13.2</v>
      </c>
      <c r="F26" s="26">
        <v>-2.1</v>
      </c>
      <c r="G26" s="26">
        <v>-2.1</v>
      </c>
      <c r="H26" s="26">
        <v>-7.5</v>
      </c>
      <c r="I26" s="26">
        <v>-9.8000000000000007</v>
      </c>
      <c r="J26" s="26">
        <v>-11.5</v>
      </c>
    </row>
    <row r="27" spans="2:10" ht="11.25" customHeight="1">
      <c r="B27" s="27" t="s">
        <v>146</v>
      </c>
      <c r="C27" s="26">
        <v>0.6</v>
      </c>
      <c r="D27" s="26">
        <v>0.7</v>
      </c>
      <c r="E27" s="26">
        <v>-0.1</v>
      </c>
      <c r="F27" s="26">
        <v>0.4</v>
      </c>
      <c r="G27" s="26">
        <v>-0.2</v>
      </c>
      <c r="H27" s="26">
        <v>-0.7</v>
      </c>
      <c r="I27" s="26">
        <v>-0.8</v>
      </c>
      <c r="J27" s="26">
        <v>-0.8</v>
      </c>
    </row>
    <row r="28" spans="2:10" ht="11.25" customHeight="1">
      <c r="B28" s="27" t="s">
        <v>150</v>
      </c>
      <c r="C28" s="26">
        <v>0</v>
      </c>
      <c r="D28" s="26">
        <v>-30.8</v>
      </c>
      <c r="E28" s="26">
        <v>-32.1</v>
      </c>
      <c r="F28" s="26">
        <v>0</v>
      </c>
      <c r="G28" s="26">
        <v>0</v>
      </c>
      <c r="H28" s="26">
        <v>0</v>
      </c>
      <c r="I28" s="26">
        <v>0</v>
      </c>
      <c r="J28" s="26">
        <v>0</v>
      </c>
    </row>
    <row r="29" spans="2:10" ht="11.25" customHeight="1">
      <c r="B29" s="27" t="s">
        <v>151</v>
      </c>
      <c r="C29" s="26">
        <v>0.1</v>
      </c>
      <c r="D29" s="26">
        <v>0.1</v>
      </c>
      <c r="E29" s="26">
        <v>7.1</v>
      </c>
      <c r="F29" s="26">
        <v>0</v>
      </c>
      <c r="G29" s="26">
        <v>0</v>
      </c>
      <c r="H29" s="26">
        <v>0</v>
      </c>
      <c r="I29" s="26">
        <v>0</v>
      </c>
      <c r="J29" s="26">
        <v>0</v>
      </c>
    </row>
    <row r="30" spans="2:10" ht="11.25" customHeight="1">
      <c r="B30" s="27" t="s">
        <v>148</v>
      </c>
      <c r="C30" s="26">
        <v>-0.1</v>
      </c>
      <c r="D30" s="26">
        <v>-0.3</v>
      </c>
      <c r="E30" s="26">
        <v>-0.2</v>
      </c>
      <c r="F30" s="26">
        <v>-0.2</v>
      </c>
      <c r="G30" s="26">
        <v>-0.4</v>
      </c>
      <c r="H30" s="26">
        <v>-0.2</v>
      </c>
      <c r="I30" s="26">
        <v>-0.2</v>
      </c>
      <c r="J30" s="26">
        <v>-0.2</v>
      </c>
    </row>
    <row r="31" spans="2:10" ht="11.25" customHeight="1">
      <c r="B31" s="27" t="s">
        <v>47</v>
      </c>
      <c r="C31" s="26">
        <v>-0.1</v>
      </c>
      <c r="D31" s="26">
        <v>-0.1</v>
      </c>
      <c r="E31" s="26">
        <v>-0.2</v>
      </c>
      <c r="F31" s="26">
        <v>-0.2</v>
      </c>
      <c r="G31" s="26">
        <v>0</v>
      </c>
      <c r="H31" s="26">
        <v>-0.2</v>
      </c>
      <c r="I31" s="26">
        <v>0.1</v>
      </c>
      <c r="J31" s="26">
        <v>-0.1</v>
      </c>
    </row>
    <row r="32" spans="2:10" ht="12" customHeight="1">
      <c r="B32" s="275" t="s">
        <v>22</v>
      </c>
      <c r="C32" s="30">
        <v>-3.8</v>
      </c>
      <c r="D32" s="30">
        <v>-80.099999999999994</v>
      </c>
      <c r="E32" s="30">
        <v>-38.799999999999997</v>
      </c>
      <c r="F32" s="30">
        <v>-2.1</v>
      </c>
      <c r="G32" s="30">
        <v>-2.6</v>
      </c>
      <c r="H32" s="30">
        <v>-8.6</v>
      </c>
      <c r="I32" s="30">
        <v>-10.7</v>
      </c>
      <c r="J32" s="30">
        <v>-12.5</v>
      </c>
    </row>
    <row r="33" spans="2:10" ht="12" customHeight="1">
      <c r="B33" s="274" t="s">
        <v>152</v>
      </c>
      <c r="C33" s="28">
        <v>-9.8000000000000007</v>
      </c>
      <c r="D33" s="28">
        <v>-86.2</v>
      </c>
      <c r="E33" s="28">
        <v>-45.3</v>
      </c>
      <c r="F33" s="28">
        <v>-8.1999999999999993</v>
      </c>
      <c r="G33" s="28">
        <v>-9.4</v>
      </c>
      <c r="H33" s="28">
        <v>-43</v>
      </c>
      <c r="I33" s="28">
        <v>-17.8</v>
      </c>
      <c r="J33" s="28">
        <v>-18.8</v>
      </c>
    </row>
    <row r="34" spans="2:10" ht="12" customHeight="1">
      <c r="B34" s="279" t="s">
        <v>105</v>
      </c>
      <c r="C34" s="24"/>
      <c r="D34" s="24"/>
      <c r="E34" s="24"/>
      <c r="F34" s="24"/>
      <c r="G34" s="24"/>
      <c r="H34" s="24"/>
      <c r="I34" s="24"/>
      <c r="J34" s="24"/>
    </row>
    <row r="35" spans="2:10" ht="11.25" customHeight="1">
      <c r="B35" s="24" t="s">
        <v>153</v>
      </c>
      <c r="C35" s="26">
        <v>-1.6</v>
      </c>
      <c r="D35" s="26">
        <v>-0.6</v>
      </c>
      <c r="E35" s="26">
        <v>0</v>
      </c>
      <c r="F35" s="26">
        <v>-0.1</v>
      </c>
      <c r="G35" s="26">
        <v>-0.5</v>
      </c>
      <c r="H35" s="26">
        <v>-0.4</v>
      </c>
      <c r="I35" s="26">
        <v>-0.3</v>
      </c>
      <c r="J35" s="26">
        <v>-0.3</v>
      </c>
    </row>
    <row r="36" spans="2:10" ht="11.25" customHeight="1">
      <c r="B36" s="32" t="s">
        <v>154</v>
      </c>
      <c r="C36" s="26">
        <v>-1.5</v>
      </c>
      <c r="D36" s="26">
        <v>-0.3</v>
      </c>
      <c r="E36" s="26">
        <v>-0.1</v>
      </c>
      <c r="F36" s="26">
        <v>0</v>
      </c>
      <c r="G36" s="26">
        <v>-0.2</v>
      </c>
      <c r="H36" s="26">
        <v>0</v>
      </c>
      <c r="I36" s="26">
        <v>0</v>
      </c>
      <c r="J36" s="26">
        <v>0</v>
      </c>
    </row>
    <row r="37" spans="2:10" ht="11.25" customHeight="1">
      <c r="B37" s="32" t="s">
        <v>110</v>
      </c>
      <c r="C37" s="26">
        <v>-0.1</v>
      </c>
      <c r="D37" s="26">
        <v>-0.3</v>
      </c>
      <c r="E37" s="26">
        <v>0.1</v>
      </c>
      <c r="F37" s="26">
        <v>-0.1</v>
      </c>
      <c r="G37" s="26">
        <v>-0.3</v>
      </c>
      <c r="H37" s="26">
        <v>-0.3</v>
      </c>
      <c r="I37" s="26">
        <v>-0.3</v>
      </c>
      <c r="J37" s="26">
        <v>-0.3</v>
      </c>
    </row>
    <row r="38" spans="2:10" ht="11.25" customHeight="1">
      <c r="B38" s="24" t="s">
        <v>155</v>
      </c>
      <c r="C38" s="26">
        <v>0.5</v>
      </c>
      <c r="D38" s="26">
        <v>0.6</v>
      </c>
      <c r="E38" s="26">
        <v>-2.6</v>
      </c>
      <c r="F38" s="26">
        <v>0.4</v>
      </c>
      <c r="G38" s="26">
        <v>0.6</v>
      </c>
      <c r="H38" s="26">
        <v>0.4</v>
      </c>
      <c r="I38" s="26">
        <v>0.4</v>
      </c>
      <c r="J38" s="26">
        <v>0.4</v>
      </c>
    </row>
    <row r="39" spans="2:10" ht="11.25" customHeight="1">
      <c r="B39" s="32" t="s">
        <v>107</v>
      </c>
      <c r="C39" s="26">
        <v>0.1</v>
      </c>
      <c r="D39" s="26">
        <v>0.1</v>
      </c>
      <c r="E39" s="26">
        <v>0.1</v>
      </c>
      <c r="F39" s="26">
        <v>0.1</v>
      </c>
      <c r="G39" s="26">
        <v>0.1</v>
      </c>
      <c r="H39" s="26">
        <v>0.1</v>
      </c>
      <c r="I39" s="26">
        <v>0.1</v>
      </c>
      <c r="J39" s="26">
        <v>0.1</v>
      </c>
    </row>
    <row r="40" spans="2:10" ht="11.25" customHeight="1">
      <c r="B40" s="32" t="s">
        <v>156</v>
      </c>
      <c r="C40" s="26">
        <v>0</v>
      </c>
      <c r="D40" s="26">
        <v>0</v>
      </c>
      <c r="E40" s="26">
        <v>0</v>
      </c>
      <c r="F40" s="26">
        <v>0</v>
      </c>
      <c r="G40" s="26">
        <v>0</v>
      </c>
      <c r="H40" s="26">
        <v>0</v>
      </c>
      <c r="I40" s="26">
        <v>0</v>
      </c>
      <c r="J40" s="26">
        <v>0</v>
      </c>
    </row>
    <row r="41" spans="2:10" ht="11.25" customHeight="1">
      <c r="B41" s="32" t="s">
        <v>157</v>
      </c>
      <c r="C41" s="26">
        <v>0</v>
      </c>
      <c r="D41" s="26">
        <v>0</v>
      </c>
      <c r="E41" s="26">
        <v>-3.2</v>
      </c>
      <c r="F41" s="26">
        <v>0</v>
      </c>
      <c r="G41" s="26">
        <v>0</v>
      </c>
      <c r="H41" s="26">
        <v>0</v>
      </c>
      <c r="I41" s="26">
        <v>0</v>
      </c>
      <c r="J41" s="26">
        <v>0</v>
      </c>
    </row>
    <row r="42" spans="2:10" ht="11.25" customHeight="1">
      <c r="B42" s="32" t="s">
        <v>113</v>
      </c>
      <c r="C42" s="26">
        <v>0.5</v>
      </c>
      <c r="D42" s="26">
        <v>0.5</v>
      </c>
      <c r="E42" s="26">
        <v>0</v>
      </c>
      <c r="F42" s="26">
        <v>0</v>
      </c>
      <c r="G42" s="26">
        <v>0</v>
      </c>
      <c r="H42" s="26">
        <v>0</v>
      </c>
      <c r="I42" s="26">
        <v>0</v>
      </c>
      <c r="J42" s="26">
        <v>0</v>
      </c>
    </row>
    <row r="43" spans="2:10" ht="11.25" customHeight="1">
      <c r="B43" s="32" t="s">
        <v>110</v>
      </c>
      <c r="C43" s="26">
        <v>-0.1</v>
      </c>
      <c r="D43" s="26">
        <v>0</v>
      </c>
      <c r="E43" s="26">
        <v>0.5</v>
      </c>
      <c r="F43" s="26">
        <v>0.3</v>
      </c>
      <c r="G43" s="26">
        <v>0.5</v>
      </c>
      <c r="H43" s="26">
        <v>0.3</v>
      </c>
      <c r="I43" s="26">
        <v>0.3</v>
      </c>
      <c r="J43" s="26">
        <v>0.3</v>
      </c>
    </row>
    <row r="44" spans="2:10" ht="12" customHeight="1">
      <c r="B44" s="273" t="s">
        <v>158</v>
      </c>
      <c r="C44" s="28">
        <v>-1.1000000000000001</v>
      </c>
      <c r="D44" s="28">
        <v>0</v>
      </c>
      <c r="E44" s="28">
        <v>-2.6</v>
      </c>
      <c r="F44" s="28">
        <v>0.3</v>
      </c>
      <c r="G44" s="28">
        <v>0.1</v>
      </c>
      <c r="H44" s="28">
        <v>0.1</v>
      </c>
      <c r="I44" s="28">
        <v>0.1</v>
      </c>
      <c r="J44" s="28">
        <v>0.1</v>
      </c>
    </row>
    <row r="45" spans="2:10" ht="12" customHeight="1">
      <c r="B45" s="279" t="s">
        <v>120</v>
      </c>
      <c r="C45" s="24"/>
      <c r="D45" s="24"/>
      <c r="E45" s="24"/>
      <c r="F45" s="24"/>
      <c r="G45" s="24"/>
      <c r="H45" s="24"/>
      <c r="I45" s="24"/>
      <c r="J45" s="24"/>
    </row>
    <row r="46" spans="2:10" ht="12" customHeight="1">
      <c r="B46" s="24" t="s">
        <v>125</v>
      </c>
      <c r="C46" s="29">
        <v>-3.2</v>
      </c>
      <c r="D46" s="29">
        <v>-4</v>
      </c>
      <c r="E46" s="29">
        <v>-5.0999999999999996</v>
      </c>
      <c r="F46" s="29">
        <v>-3.4</v>
      </c>
      <c r="G46" s="29">
        <v>-2</v>
      </c>
      <c r="H46" s="29">
        <v>-2.8</v>
      </c>
      <c r="I46" s="29">
        <v>-2.5</v>
      </c>
      <c r="J46" s="29">
        <v>-2.5</v>
      </c>
    </row>
    <row r="47" spans="2:10" ht="12" customHeight="1">
      <c r="B47" s="32" t="s">
        <v>195</v>
      </c>
      <c r="C47" s="29">
        <v>-1.2</v>
      </c>
      <c r="D47" s="29">
        <v>-0.5</v>
      </c>
      <c r="E47" s="29">
        <v>-0.2</v>
      </c>
      <c r="F47" s="29">
        <v>-0.8</v>
      </c>
      <c r="G47" s="29">
        <v>-0.2</v>
      </c>
      <c r="H47" s="29">
        <v>-0.9</v>
      </c>
      <c r="I47" s="29">
        <v>-0.7</v>
      </c>
      <c r="J47" s="29">
        <v>-0.7</v>
      </c>
    </row>
    <row r="48" spans="2:10" ht="12" customHeight="1">
      <c r="B48" s="32" t="s">
        <v>126</v>
      </c>
      <c r="C48" s="29">
        <v>-0.1</v>
      </c>
      <c r="D48" s="29">
        <v>-1.3</v>
      </c>
      <c r="E48" s="29">
        <v>-2.5</v>
      </c>
      <c r="F48" s="29">
        <v>-0.3</v>
      </c>
      <c r="G48" s="29">
        <v>0</v>
      </c>
      <c r="H48" s="29">
        <v>0</v>
      </c>
      <c r="I48" s="29">
        <v>0</v>
      </c>
      <c r="J48" s="29">
        <v>0</v>
      </c>
    </row>
    <row r="49" spans="2:10" ht="12" customHeight="1">
      <c r="B49" s="32" t="s">
        <v>159</v>
      </c>
      <c r="C49" s="29">
        <v>-1.1000000000000001</v>
      </c>
      <c r="D49" s="29">
        <v>-1.3</v>
      </c>
      <c r="E49" s="29">
        <v>-1.6</v>
      </c>
      <c r="F49" s="29">
        <v>-1.4</v>
      </c>
      <c r="G49" s="29">
        <v>-1.1000000000000001</v>
      </c>
      <c r="H49" s="29">
        <v>-1.1000000000000001</v>
      </c>
      <c r="I49" s="29">
        <v>-1.1000000000000001</v>
      </c>
      <c r="J49" s="29">
        <v>-1.1000000000000001</v>
      </c>
    </row>
    <row r="50" spans="2:10" ht="12" customHeight="1">
      <c r="B50" s="32" t="s">
        <v>160</v>
      </c>
      <c r="C50" s="29">
        <v>-0.8</v>
      </c>
      <c r="D50" s="29">
        <v>-0.8</v>
      </c>
      <c r="E50" s="29">
        <v>-0.9</v>
      </c>
      <c r="F50" s="29">
        <v>-0.8</v>
      </c>
      <c r="G50" s="29">
        <v>-0.8</v>
      </c>
      <c r="H50" s="29">
        <v>-0.7</v>
      </c>
      <c r="I50" s="29">
        <v>-0.7</v>
      </c>
      <c r="J50" s="29">
        <v>-0.7</v>
      </c>
    </row>
    <row r="51" spans="2:10" ht="12" customHeight="1">
      <c r="B51" s="24" t="s">
        <v>153</v>
      </c>
      <c r="C51" s="29">
        <v>2.6</v>
      </c>
      <c r="D51" s="29">
        <v>3.1</v>
      </c>
      <c r="E51" s="29">
        <v>2.4</v>
      </c>
      <c r="F51" s="29">
        <v>2.5</v>
      </c>
      <c r="G51" s="29">
        <v>2.2000000000000002</v>
      </c>
      <c r="H51" s="29">
        <v>2.1</v>
      </c>
      <c r="I51" s="29">
        <v>1.9</v>
      </c>
      <c r="J51" s="29">
        <v>1.9</v>
      </c>
    </row>
    <row r="52" spans="2:10" ht="12" customHeight="1">
      <c r="B52" s="32" t="s">
        <v>107</v>
      </c>
      <c r="C52" s="29">
        <v>1.9</v>
      </c>
      <c r="D52" s="29">
        <v>1.8</v>
      </c>
      <c r="E52" s="29">
        <v>1.7</v>
      </c>
      <c r="F52" s="29">
        <v>2</v>
      </c>
      <c r="G52" s="29">
        <v>2.2000000000000002</v>
      </c>
      <c r="H52" s="29">
        <v>2.1</v>
      </c>
      <c r="I52" s="29">
        <v>1.9</v>
      </c>
      <c r="J52" s="29">
        <v>1.9</v>
      </c>
    </row>
    <row r="53" spans="2:10" ht="12" customHeight="1">
      <c r="B53" s="32" t="s">
        <v>161</v>
      </c>
      <c r="C53" s="29">
        <v>0.8</v>
      </c>
      <c r="D53" s="29">
        <v>1</v>
      </c>
      <c r="E53" s="29">
        <v>0</v>
      </c>
      <c r="F53" s="29">
        <v>0.1</v>
      </c>
      <c r="G53" s="29">
        <v>0</v>
      </c>
      <c r="H53" s="29">
        <v>0</v>
      </c>
      <c r="I53" s="29">
        <v>0</v>
      </c>
      <c r="J53" s="29">
        <v>0</v>
      </c>
    </row>
    <row r="54" spans="2:10" ht="12" customHeight="1">
      <c r="B54" s="32" t="s">
        <v>110</v>
      </c>
      <c r="C54" s="29">
        <v>-0.1</v>
      </c>
      <c r="D54" s="29">
        <v>0.2</v>
      </c>
      <c r="E54" s="29">
        <v>0.7</v>
      </c>
      <c r="F54" s="29">
        <v>0.4</v>
      </c>
      <c r="G54" s="29">
        <v>0</v>
      </c>
      <c r="H54" s="29">
        <v>0</v>
      </c>
      <c r="I54" s="29">
        <v>0</v>
      </c>
      <c r="J54" s="29">
        <v>0</v>
      </c>
    </row>
    <row r="55" spans="2:10" ht="12" customHeight="1">
      <c r="B55" s="24" t="s">
        <v>162</v>
      </c>
      <c r="C55" s="29">
        <v>0</v>
      </c>
      <c r="D55" s="29">
        <v>-0.5</v>
      </c>
      <c r="E55" s="29">
        <v>0.4</v>
      </c>
      <c r="F55" s="29">
        <v>0.5</v>
      </c>
      <c r="G55" s="29">
        <v>0.2</v>
      </c>
      <c r="H55" s="29">
        <v>0.1</v>
      </c>
      <c r="I55" s="29">
        <v>0.1</v>
      </c>
      <c r="J55" s="29">
        <v>0</v>
      </c>
    </row>
    <row r="56" spans="2:10" ht="12" customHeight="1">
      <c r="B56" s="32" t="s">
        <v>163</v>
      </c>
      <c r="C56" s="29">
        <v>0</v>
      </c>
      <c r="D56" s="29">
        <v>0</v>
      </c>
      <c r="E56" s="29">
        <v>0</v>
      </c>
      <c r="F56" s="29">
        <v>0</v>
      </c>
      <c r="G56" s="29">
        <v>0</v>
      </c>
      <c r="H56" s="29">
        <v>0</v>
      </c>
      <c r="I56" s="29">
        <v>0</v>
      </c>
      <c r="J56" s="29">
        <v>0</v>
      </c>
    </row>
    <row r="57" spans="2:10" ht="12" customHeight="1">
      <c r="B57" s="32" t="s">
        <v>110</v>
      </c>
      <c r="C57" s="29">
        <v>0</v>
      </c>
      <c r="D57" s="29">
        <v>-0.5</v>
      </c>
      <c r="E57" s="29">
        <v>0.4</v>
      </c>
      <c r="F57" s="29">
        <v>0.5</v>
      </c>
      <c r="G57" s="29">
        <v>0.2</v>
      </c>
      <c r="H57" s="29">
        <v>0.1</v>
      </c>
      <c r="I57" s="29">
        <v>0.1</v>
      </c>
      <c r="J57" s="29">
        <v>0</v>
      </c>
    </row>
    <row r="58" spans="2:10" ht="12" customHeight="1">
      <c r="B58" s="273" t="s">
        <v>164</v>
      </c>
      <c r="C58" s="28">
        <v>-0.6</v>
      </c>
      <c r="D58" s="28">
        <v>-1.4</v>
      </c>
      <c r="E58" s="28">
        <v>-2.2999999999999998</v>
      </c>
      <c r="F58" s="28">
        <v>-0.4</v>
      </c>
      <c r="G58" s="28">
        <v>0.4</v>
      </c>
      <c r="H58" s="28">
        <v>-0.6</v>
      </c>
      <c r="I58" s="28">
        <v>-0.5</v>
      </c>
      <c r="J58" s="28">
        <v>-0.6</v>
      </c>
    </row>
    <row r="59" spans="2:10" ht="12" customHeight="1">
      <c r="B59" s="279" t="s">
        <v>165</v>
      </c>
      <c r="C59" s="24"/>
      <c r="D59" s="24"/>
      <c r="E59" s="24"/>
      <c r="F59" s="24"/>
      <c r="G59" s="24"/>
      <c r="H59" s="24"/>
      <c r="I59" s="24"/>
      <c r="J59" s="24"/>
    </row>
    <row r="60" spans="2:10" ht="12" customHeight="1">
      <c r="B60" s="24" t="s">
        <v>135</v>
      </c>
      <c r="C60" s="26">
        <v>0.4</v>
      </c>
      <c r="D60" s="26">
        <v>0</v>
      </c>
      <c r="E60" s="26">
        <v>0.2</v>
      </c>
      <c r="F60" s="26">
        <v>-0.5</v>
      </c>
      <c r="G60" s="26">
        <v>0.1</v>
      </c>
      <c r="H60" s="26">
        <v>0.7</v>
      </c>
      <c r="I60" s="26">
        <v>0.8</v>
      </c>
      <c r="J60" s="26">
        <v>0.9</v>
      </c>
    </row>
    <row r="61" spans="2:10" ht="12" customHeight="1">
      <c r="B61" s="24" t="s">
        <v>196</v>
      </c>
      <c r="C61" s="26">
        <v>0</v>
      </c>
      <c r="D61" s="26">
        <v>0</v>
      </c>
      <c r="E61" s="26">
        <v>0</v>
      </c>
      <c r="F61" s="26">
        <v>0</v>
      </c>
      <c r="G61" s="26">
        <v>-8.1</v>
      </c>
      <c r="H61" s="26">
        <v>0</v>
      </c>
      <c r="I61" s="26">
        <v>0</v>
      </c>
      <c r="J61" s="26">
        <v>0</v>
      </c>
    </row>
    <row r="62" spans="2:10" ht="12" customHeight="1">
      <c r="B62" s="24" t="s">
        <v>47</v>
      </c>
      <c r="C62" s="26">
        <v>0</v>
      </c>
      <c r="D62" s="26">
        <v>-0.9</v>
      </c>
      <c r="E62" s="26">
        <v>0</v>
      </c>
      <c r="F62" s="26">
        <v>-0.1</v>
      </c>
      <c r="G62" s="26">
        <v>0</v>
      </c>
      <c r="H62" s="26">
        <v>0</v>
      </c>
      <c r="I62" s="26">
        <v>0</v>
      </c>
      <c r="J62" s="26">
        <v>0</v>
      </c>
    </row>
    <row r="63" spans="2:10" ht="12" customHeight="1">
      <c r="B63" s="275" t="s">
        <v>166</v>
      </c>
      <c r="C63" s="30">
        <v>0.4</v>
      </c>
      <c r="D63" s="30">
        <v>-0.9</v>
      </c>
      <c r="E63" s="30">
        <v>0.2</v>
      </c>
      <c r="F63" s="30">
        <v>-0.6</v>
      </c>
      <c r="G63" s="30">
        <v>-8</v>
      </c>
      <c r="H63" s="30">
        <v>0.7</v>
      </c>
      <c r="I63" s="30">
        <v>0.8</v>
      </c>
      <c r="J63" s="30">
        <v>0.9</v>
      </c>
    </row>
    <row r="64" spans="2:10" ht="12" customHeight="1">
      <c r="B64" s="273" t="s">
        <v>167</v>
      </c>
      <c r="C64" s="28">
        <v>-11.6</v>
      </c>
      <c r="D64" s="28">
        <v>-89</v>
      </c>
      <c r="E64" s="28">
        <v>-50</v>
      </c>
      <c r="F64" s="28">
        <v>-8.9</v>
      </c>
      <c r="G64" s="28">
        <v>-16.2</v>
      </c>
      <c r="H64" s="28">
        <v>-46.8</v>
      </c>
      <c r="I64" s="28">
        <v>-17.2</v>
      </c>
      <c r="J64" s="28">
        <v>-18.399999999999999</v>
      </c>
    </row>
    <row r="65" spans="2:10" ht="11.25" customHeight="1">
      <c r="B65" s="33" t="s">
        <v>23</v>
      </c>
      <c r="C65" s="24"/>
      <c r="D65" s="24"/>
      <c r="E65" s="24"/>
      <c r="F65" s="24"/>
      <c r="G65" s="24"/>
      <c r="H65" s="26"/>
      <c r="I65" s="26"/>
      <c r="J65" s="26"/>
    </row>
    <row r="66" spans="2:10" ht="11.25" customHeight="1">
      <c r="B66" s="27" t="s">
        <v>201</v>
      </c>
      <c r="C66" s="24"/>
      <c r="D66" s="24"/>
      <c r="E66" s="24"/>
      <c r="F66" s="24"/>
      <c r="G66" s="24"/>
      <c r="H66" s="26"/>
      <c r="I66" s="26"/>
      <c r="J66" s="26"/>
    </row>
    <row r="67" spans="2:10" ht="11.25" customHeight="1">
      <c r="B67" s="34" t="s">
        <v>138</v>
      </c>
      <c r="C67" s="26">
        <v>0.2</v>
      </c>
      <c r="D67" s="26">
        <v>0.6</v>
      </c>
      <c r="E67" s="26">
        <v>0.3</v>
      </c>
      <c r="F67" s="26">
        <v>0.1</v>
      </c>
      <c r="G67" s="26">
        <v>0</v>
      </c>
      <c r="H67" s="26">
        <v>0</v>
      </c>
      <c r="I67" s="26">
        <v>0</v>
      </c>
      <c r="J67" s="26">
        <v>0</v>
      </c>
    </row>
    <row r="68" spans="2:10" ht="11.25" customHeight="1" thickBot="1">
      <c r="B68" s="282" t="s">
        <v>139</v>
      </c>
      <c r="C68" s="283">
        <v>-0.1</v>
      </c>
      <c r="D68" s="283">
        <v>0.3</v>
      </c>
      <c r="E68" s="283">
        <v>-0.2</v>
      </c>
      <c r="F68" s="283">
        <v>0.5</v>
      </c>
      <c r="G68" s="283">
        <v>0</v>
      </c>
      <c r="H68" s="283">
        <v>0</v>
      </c>
      <c r="I68" s="283">
        <v>0</v>
      </c>
      <c r="J68" s="283">
        <v>0</v>
      </c>
    </row>
    <row r="69" spans="2:10" ht="5.0999999999999996" customHeight="1">
      <c r="B69" s="359" t="s">
        <v>70</v>
      </c>
      <c r="C69" s="359"/>
      <c r="D69" s="359"/>
      <c r="E69" s="359"/>
      <c r="F69" s="359"/>
      <c r="G69" s="359"/>
      <c r="H69" s="359"/>
      <c r="I69" s="359"/>
      <c r="J69" s="359"/>
    </row>
    <row r="70" spans="2:10" ht="11.25" customHeight="1">
      <c r="B70" s="358" t="s">
        <v>202</v>
      </c>
      <c r="C70" s="358"/>
      <c r="D70" s="358"/>
      <c r="E70" s="358"/>
      <c r="F70" s="358"/>
      <c r="G70" s="358"/>
      <c r="H70" s="358"/>
      <c r="I70" s="358"/>
      <c r="J70" s="358"/>
    </row>
    <row r="71" spans="2:10" ht="11.25" customHeight="1">
      <c r="B71" s="359" t="s">
        <v>203</v>
      </c>
      <c r="C71" s="359"/>
      <c r="D71" s="359"/>
      <c r="E71" s="359"/>
      <c r="F71" s="359"/>
      <c r="G71" s="359"/>
      <c r="H71" s="359"/>
      <c r="I71" s="359"/>
      <c r="J71" s="359"/>
    </row>
    <row r="72" spans="2:10" ht="22.5" customHeight="1">
      <c r="B72" s="359" t="s">
        <v>204</v>
      </c>
      <c r="C72" s="359"/>
      <c r="D72" s="359"/>
      <c r="E72" s="359"/>
      <c r="F72" s="359"/>
      <c r="G72" s="359"/>
      <c r="H72" s="359"/>
      <c r="I72" s="359"/>
      <c r="J72" s="359"/>
    </row>
  </sheetData>
  <mergeCells count="7">
    <mergeCell ref="B70:J70"/>
    <mergeCell ref="B71:J71"/>
    <mergeCell ref="B72:J72"/>
    <mergeCell ref="B69:J69"/>
    <mergeCell ref="B1:J1"/>
    <mergeCell ref="B5:J5"/>
    <mergeCell ref="B15:J15"/>
  </mergeCells>
  <pageMargins left="0.70866141732283472" right="0.70866141732283472" top="0.74803149606299213" bottom="0.74803149606299213" header="0.31496062992125984" footer="0.31496062992125984"/>
  <pageSetup paperSize="9" scale="90" orientation="portrait" r:id="rId1"/>
</worksheet>
</file>

<file path=xl/worksheets/sheet14.xml><?xml version="1.0" encoding="utf-8"?>
<worksheet xmlns="http://schemas.openxmlformats.org/spreadsheetml/2006/main" xmlns:r="http://schemas.openxmlformats.org/officeDocument/2006/relationships">
  <sheetPr>
    <tabColor rgb="FF0070C0"/>
  </sheetPr>
  <dimension ref="B1:S31"/>
  <sheetViews>
    <sheetView showGridLines="0" tabSelected="1" workbookViewId="0">
      <selection activeCell="L24" sqref="L24"/>
    </sheetView>
  </sheetViews>
  <sheetFormatPr defaultRowHeight="11.25"/>
  <cols>
    <col min="1" max="1" width="9.33203125" style="23"/>
    <col min="2" max="2" width="45.33203125" style="23" customWidth="1"/>
    <col min="3" max="10" width="10.83203125" style="23" customWidth="1"/>
    <col min="11" max="16384" width="9.33203125" style="23"/>
  </cols>
  <sheetData>
    <row r="1" spans="2:19" ht="20.100000000000001" customHeight="1">
      <c r="B1" s="361" t="s">
        <v>168</v>
      </c>
      <c r="C1" s="361"/>
      <c r="D1" s="361"/>
      <c r="E1" s="361"/>
      <c r="F1" s="361"/>
      <c r="G1" s="361"/>
      <c r="H1" s="361"/>
      <c r="I1" s="361"/>
      <c r="J1" s="361"/>
    </row>
    <row r="2" spans="2:19" ht="5.0999999999999996" customHeight="1" thickBot="1">
      <c r="B2" s="296"/>
      <c r="C2" s="296"/>
      <c r="D2" s="296"/>
      <c r="E2" s="296"/>
      <c r="F2" s="296"/>
      <c r="G2" s="296"/>
      <c r="H2" s="296"/>
      <c r="I2" s="296"/>
      <c r="J2" s="296"/>
    </row>
    <row r="3" spans="2:19">
      <c r="B3" s="297"/>
      <c r="C3" s="302"/>
      <c r="D3" s="302"/>
      <c r="E3" s="302"/>
      <c r="F3" s="291"/>
      <c r="G3" s="291"/>
      <c r="H3" s="291"/>
      <c r="I3" s="291"/>
      <c r="J3" s="303" t="s">
        <v>0</v>
      </c>
    </row>
    <row r="4" spans="2:19">
      <c r="B4" s="35"/>
      <c r="C4" s="362" t="s">
        <v>1</v>
      </c>
      <c r="D4" s="362"/>
      <c r="E4" s="362"/>
      <c r="F4" s="362"/>
      <c r="G4" s="362"/>
      <c r="H4" s="273"/>
      <c r="I4" s="273"/>
      <c r="J4" s="273"/>
    </row>
    <row r="5" spans="2:19">
      <c r="B5" s="35"/>
      <c r="C5" s="54" t="s">
        <v>6</v>
      </c>
      <c r="D5" s="54" t="s">
        <v>7</v>
      </c>
      <c r="E5" s="54" t="s">
        <v>8</v>
      </c>
      <c r="F5" s="54" t="s">
        <v>9</v>
      </c>
      <c r="G5" s="54" t="s">
        <v>10</v>
      </c>
      <c r="H5" s="54" t="s">
        <v>67</v>
      </c>
      <c r="I5" s="54" t="s">
        <v>68</v>
      </c>
      <c r="J5" s="54" t="s">
        <v>69</v>
      </c>
    </row>
    <row r="6" spans="2:19">
      <c r="B6" s="35"/>
      <c r="C6" s="54" t="s">
        <v>11</v>
      </c>
      <c r="D6" s="54" t="s">
        <v>11</v>
      </c>
      <c r="E6" s="54" t="s">
        <v>11</v>
      </c>
      <c r="F6" s="54" t="s">
        <v>11</v>
      </c>
      <c r="G6" s="54" t="s">
        <v>11</v>
      </c>
      <c r="H6" s="304" t="s">
        <v>13</v>
      </c>
      <c r="I6" s="304" t="s">
        <v>13</v>
      </c>
      <c r="J6" s="304" t="s">
        <v>13</v>
      </c>
    </row>
    <row r="7" spans="2:19" ht="12.75" customHeight="1">
      <c r="B7" s="239" t="s">
        <v>169</v>
      </c>
      <c r="C7" s="36"/>
      <c r="D7" s="36"/>
      <c r="E7" s="36"/>
      <c r="F7" s="36"/>
      <c r="G7" s="24"/>
      <c r="H7" s="24"/>
      <c r="I7" s="24"/>
      <c r="J7" s="24"/>
    </row>
    <row r="8" spans="2:19" ht="11.25" customHeight="1">
      <c r="B8" s="37" t="s">
        <v>205</v>
      </c>
      <c r="C8" s="47">
        <v>233484</v>
      </c>
      <c r="D8" s="47">
        <v>246801</v>
      </c>
      <c r="E8" s="47">
        <v>266941</v>
      </c>
      <c r="F8" s="47">
        <v>265953</v>
      </c>
      <c r="G8" s="47">
        <v>262163</v>
      </c>
      <c r="H8" s="47">
        <v>263272</v>
      </c>
      <c r="I8" s="47">
        <v>271773</v>
      </c>
      <c r="J8" s="47">
        <v>271960</v>
      </c>
    </row>
    <row r="9" spans="2:19" ht="11.25" customHeight="1">
      <c r="B9" s="38" t="s">
        <v>206</v>
      </c>
      <c r="C9" s="47">
        <v>203096</v>
      </c>
      <c r="D9" s="47">
        <v>339402</v>
      </c>
      <c r="E9" s="47">
        <v>239089</v>
      </c>
      <c r="F9" s="47">
        <v>142019</v>
      </c>
      <c r="G9" s="47">
        <v>224813</v>
      </c>
      <c r="H9" s="47">
        <v>253399</v>
      </c>
      <c r="I9" s="47">
        <v>243931</v>
      </c>
      <c r="J9" s="47">
        <v>250838</v>
      </c>
    </row>
    <row r="10" spans="2:19" ht="11.25" customHeight="1">
      <c r="B10" s="38" t="s">
        <v>170</v>
      </c>
      <c r="C10" s="47">
        <v>520</v>
      </c>
      <c r="D10" s="47">
        <v>607</v>
      </c>
      <c r="E10" s="47">
        <v>547</v>
      </c>
      <c r="F10" s="47">
        <v>538</v>
      </c>
      <c r="G10" s="47">
        <v>595</v>
      </c>
      <c r="H10" s="47">
        <v>612</v>
      </c>
      <c r="I10" s="47">
        <v>639</v>
      </c>
      <c r="J10" s="47">
        <v>669</v>
      </c>
    </row>
    <row r="11" spans="2:19" ht="11.25" customHeight="1">
      <c r="B11" s="38" t="s">
        <v>71</v>
      </c>
      <c r="C11" s="47">
        <v>5392</v>
      </c>
      <c r="D11" s="47">
        <v>3060</v>
      </c>
      <c r="E11" s="47">
        <v>6419</v>
      </c>
      <c r="F11" s="47">
        <v>8414</v>
      </c>
      <c r="G11" s="47">
        <v>7702</v>
      </c>
      <c r="H11" s="47">
        <v>7477</v>
      </c>
      <c r="I11" s="47">
        <v>8670</v>
      </c>
      <c r="J11" s="47">
        <v>9562</v>
      </c>
    </row>
    <row r="12" spans="2:19" ht="11.25" customHeight="1">
      <c r="B12" s="38" t="s">
        <v>171</v>
      </c>
      <c r="C12" s="47">
        <v>29954</v>
      </c>
      <c r="D12" s="47">
        <v>30300</v>
      </c>
      <c r="E12" s="47">
        <v>30185</v>
      </c>
      <c r="F12" s="47">
        <v>44399</v>
      </c>
      <c r="G12" s="47">
        <v>46976</v>
      </c>
      <c r="H12" s="47">
        <v>44788</v>
      </c>
      <c r="I12" s="47">
        <v>46123</v>
      </c>
      <c r="J12" s="47">
        <v>53224</v>
      </c>
    </row>
    <row r="13" spans="2:19" ht="11.25" customHeight="1">
      <c r="B13" s="38" t="s">
        <v>177</v>
      </c>
      <c r="C13" s="47">
        <v>-51639</v>
      </c>
      <c r="D13" s="47">
        <v>-165548</v>
      </c>
      <c r="E13" s="47">
        <v>-55136</v>
      </c>
      <c r="F13" s="47">
        <v>44904</v>
      </c>
      <c r="G13" s="47">
        <v>-28464</v>
      </c>
      <c r="H13" s="47">
        <v>-67100</v>
      </c>
      <c r="I13" s="47">
        <v>-30100</v>
      </c>
      <c r="J13" s="47">
        <v>-31500</v>
      </c>
    </row>
    <row r="14" spans="2:19">
      <c r="B14" s="299" t="s">
        <v>173</v>
      </c>
      <c r="C14" s="44">
        <v>420807</v>
      </c>
      <c r="D14" s="44">
        <v>454623</v>
      </c>
      <c r="E14" s="44">
        <v>488045</v>
      </c>
      <c r="F14" s="44">
        <v>506226</v>
      </c>
      <c r="G14" s="44">
        <v>513784</v>
      </c>
      <c r="H14" s="44">
        <v>502400</v>
      </c>
      <c r="I14" s="44">
        <v>541100</v>
      </c>
      <c r="J14" s="44">
        <v>554700</v>
      </c>
      <c r="L14" s="46"/>
      <c r="M14" s="46"/>
      <c r="N14" s="46"/>
      <c r="O14" s="46"/>
      <c r="P14" s="46"/>
      <c r="Q14" s="46"/>
      <c r="R14" s="46"/>
      <c r="S14" s="46"/>
    </row>
    <row r="15" spans="2:19" ht="12.75" customHeight="1">
      <c r="B15" s="301" t="s">
        <v>174</v>
      </c>
      <c r="C15" s="48"/>
      <c r="D15" s="48"/>
      <c r="E15" s="48"/>
      <c r="F15" s="48"/>
      <c r="G15" s="49"/>
      <c r="H15" s="49"/>
      <c r="I15" s="49"/>
      <c r="J15" s="49"/>
    </row>
    <row r="16" spans="2:19" ht="11.25" customHeight="1">
      <c r="B16" s="37" t="s">
        <v>207</v>
      </c>
      <c r="C16" s="47">
        <v>98676</v>
      </c>
      <c r="D16" s="47">
        <v>102191</v>
      </c>
      <c r="E16" s="47">
        <v>108689</v>
      </c>
      <c r="F16" s="47">
        <v>109104</v>
      </c>
      <c r="G16" s="47">
        <v>101783</v>
      </c>
      <c r="H16" s="47">
        <v>95063</v>
      </c>
      <c r="I16" s="47">
        <v>92300</v>
      </c>
      <c r="J16" s="47">
        <v>91331</v>
      </c>
    </row>
    <row r="17" spans="2:19" ht="11.25" customHeight="1">
      <c r="B17" s="38" t="s">
        <v>208</v>
      </c>
      <c r="C17" s="47">
        <v>22093</v>
      </c>
      <c r="D17" s="47">
        <v>23107</v>
      </c>
      <c r="E17" s="47">
        <v>25928</v>
      </c>
      <c r="F17" s="47">
        <v>29119</v>
      </c>
      <c r="G17" s="47">
        <v>29668</v>
      </c>
      <c r="H17" s="47">
        <v>30652</v>
      </c>
      <c r="I17" s="47">
        <v>29391</v>
      </c>
      <c r="J17" s="47">
        <v>29542</v>
      </c>
    </row>
    <row r="18" spans="2:19" ht="11.25" customHeight="1">
      <c r="B18" s="38" t="s">
        <v>175</v>
      </c>
      <c r="C18" s="47">
        <v>1860</v>
      </c>
      <c r="D18" s="47">
        <v>1963</v>
      </c>
      <c r="E18" s="47">
        <v>2165</v>
      </c>
      <c r="F18" s="47">
        <v>2068</v>
      </c>
      <c r="G18" s="47">
        <v>2182</v>
      </c>
      <c r="H18" s="47">
        <v>2263</v>
      </c>
      <c r="I18" s="47">
        <v>2435</v>
      </c>
      <c r="J18" s="47">
        <v>2664</v>
      </c>
    </row>
    <row r="19" spans="2:19" ht="11.25" customHeight="1">
      <c r="B19" s="38" t="s">
        <v>176</v>
      </c>
      <c r="C19" s="47">
        <v>24081</v>
      </c>
      <c r="D19" s="47">
        <v>31717</v>
      </c>
      <c r="E19" s="47">
        <v>28322</v>
      </c>
      <c r="F19" s="47">
        <v>25748</v>
      </c>
      <c r="G19" s="47">
        <v>37604</v>
      </c>
      <c r="H19" s="47">
        <v>29722</v>
      </c>
      <c r="I19" s="47">
        <v>30589</v>
      </c>
      <c r="J19" s="47">
        <v>31533</v>
      </c>
    </row>
    <row r="20" spans="2:19" ht="11.25" customHeight="1">
      <c r="B20" s="38" t="s">
        <v>177</v>
      </c>
      <c r="C20" s="47">
        <v>8453</v>
      </c>
      <c r="D20" s="47">
        <v>7802</v>
      </c>
      <c r="E20" s="47">
        <v>7662</v>
      </c>
      <c r="F20" s="47">
        <v>9064</v>
      </c>
      <c r="G20" s="47">
        <v>2935</v>
      </c>
      <c r="H20" s="47">
        <v>15800</v>
      </c>
      <c r="I20" s="47">
        <v>17300</v>
      </c>
      <c r="J20" s="47">
        <v>17200</v>
      </c>
    </row>
    <row r="21" spans="2:19">
      <c r="B21" s="299" t="s">
        <v>178</v>
      </c>
      <c r="C21" s="44">
        <v>155163</v>
      </c>
      <c r="D21" s="44">
        <v>166780</v>
      </c>
      <c r="E21" s="44">
        <v>172767</v>
      </c>
      <c r="F21" s="44">
        <v>175104</v>
      </c>
      <c r="G21" s="44">
        <v>174173</v>
      </c>
      <c r="H21" s="44">
        <v>173500</v>
      </c>
      <c r="I21" s="44">
        <v>172000</v>
      </c>
      <c r="J21" s="44">
        <v>172300</v>
      </c>
      <c r="L21" s="46"/>
      <c r="M21" s="46"/>
      <c r="N21" s="46"/>
      <c r="O21" s="46"/>
      <c r="P21" s="46"/>
      <c r="Q21" s="46"/>
      <c r="R21" s="46"/>
      <c r="S21" s="46"/>
    </row>
    <row r="22" spans="2:19" ht="12.75" customHeight="1">
      <c r="B22" s="301" t="s">
        <v>198</v>
      </c>
      <c r="C22" s="48"/>
      <c r="D22" s="48"/>
      <c r="E22" s="48"/>
      <c r="F22" s="48"/>
      <c r="G22" s="49"/>
      <c r="H22" s="49"/>
      <c r="I22" s="49"/>
      <c r="J22" s="49"/>
    </row>
    <row r="23" spans="2:19" ht="11.25" customHeight="1">
      <c r="B23" s="37" t="s">
        <v>205</v>
      </c>
      <c r="C23" s="47">
        <v>982</v>
      </c>
      <c r="D23" s="47">
        <v>404</v>
      </c>
      <c r="E23" s="47">
        <v>659</v>
      </c>
      <c r="F23" s="47">
        <v>4</v>
      </c>
      <c r="G23" s="47">
        <v>69</v>
      </c>
      <c r="H23" s="47">
        <v>10132</v>
      </c>
      <c r="I23" s="47">
        <v>93</v>
      </c>
      <c r="J23" s="47">
        <v>204</v>
      </c>
    </row>
    <row r="24" spans="2:19" ht="11.25" customHeight="1">
      <c r="B24" s="38" t="s">
        <v>209</v>
      </c>
      <c r="C24" s="47">
        <v>-1033</v>
      </c>
      <c r="D24" s="47">
        <v>-1471</v>
      </c>
      <c r="E24" s="47">
        <v>-100</v>
      </c>
      <c r="F24" s="47">
        <v>-467</v>
      </c>
      <c r="G24" s="47">
        <v>64</v>
      </c>
      <c r="H24" s="47">
        <v>670</v>
      </c>
      <c r="I24" s="47">
        <v>711</v>
      </c>
      <c r="J24" s="47">
        <v>710</v>
      </c>
    </row>
    <row r="25" spans="2:19" ht="11.25" customHeight="1">
      <c r="B25" s="38" t="s">
        <v>18</v>
      </c>
      <c r="C25" s="47">
        <v>5439</v>
      </c>
      <c r="D25" s="47">
        <v>7294</v>
      </c>
      <c r="E25" s="47">
        <v>7983</v>
      </c>
      <c r="F25" s="47">
        <v>8137</v>
      </c>
      <c r="G25" s="47">
        <v>6115</v>
      </c>
      <c r="H25" s="47">
        <v>6244</v>
      </c>
      <c r="I25" s="47">
        <v>5734</v>
      </c>
      <c r="J25" s="47">
        <v>5339</v>
      </c>
    </row>
    <row r="26" spans="2:19" ht="11.25" customHeight="1">
      <c r="B26" s="38" t="s">
        <v>172</v>
      </c>
      <c r="C26" s="47">
        <v>1580</v>
      </c>
      <c r="D26" s="47">
        <v>2115</v>
      </c>
      <c r="E26" s="47">
        <v>796</v>
      </c>
      <c r="F26" s="47">
        <v>630</v>
      </c>
      <c r="G26" s="47">
        <v>683</v>
      </c>
      <c r="H26" s="47">
        <v>-9600</v>
      </c>
      <c r="I26" s="47">
        <v>400</v>
      </c>
      <c r="J26" s="47">
        <v>200</v>
      </c>
    </row>
    <row r="27" spans="2:19">
      <c r="B27" s="299" t="s">
        <v>199</v>
      </c>
      <c r="C27" s="45">
        <v>6967</v>
      </c>
      <c r="D27" s="45">
        <v>8342</v>
      </c>
      <c r="E27" s="45">
        <v>9338</v>
      </c>
      <c r="F27" s="45">
        <v>8304</v>
      </c>
      <c r="G27" s="45">
        <v>6931</v>
      </c>
      <c r="H27" s="45">
        <v>7500</v>
      </c>
      <c r="I27" s="45">
        <v>6900</v>
      </c>
      <c r="J27" s="45">
        <v>6500</v>
      </c>
      <c r="L27" s="46"/>
      <c r="M27" s="46"/>
      <c r="N27" s="46"/>
      <c r="O27" s="46"/>
      <c r="P27" s="46"/>
      <c r="Q27" s="46"/>
      <c r="R27" s="46"/>
      <c r="S27" s="46"/>
    </row>
    <row r="28" spans="2:19" ht="12" thickBot="1">
      <c r="B28" s="300" t="s">
        <v>179</v>
      </c>
      <c r="C28" s="298">
        <v>582937</v>
      </c>
      <c r="D28" s="298">
        <v>629745</v>
      </c>
      <c r="E28" s="298">
        <v>670150</v>
      </c>
      <c r="F28" s="298">
        <v>689634</v>
      </c>
      <c r="G28" s="298">
        <v>694888</v>
      </c>
      <c r="H28" s="298">
        <v>683400</v>
      </c>
      <c r="I28" s="298">
        <v>720000</v>
      </c>
      <c r="J28" s="298">
        <v>733500</v>
      </c>
      <c r="L28" s="46"/>
      <c r="M28" s="46"/>
      <c r="N28" s="46"/>
      <c r="O28" s="46"/>
      <c r="P28" s="46"/>
      <c r="Q28" s="46"/>
      <c r="R28" s="46"/>
      <c r="S28" s="46"/>
    </row>
    <row r="29" spans="2:19" ht="5.0999999999999996" customHeight="1"/>
    <row r="30" spans="2:19" ht="11.25" customHeight="1">
      <c r="B30" s="23" t="s">
        <v>210</v>
      </c>
    </row>
    <row r="31" spans="2:19" ht="11.25" customHeight="1">
      <c r="B31" s="23" t="s">
        <v>211</v>
      </c>
    </row>
  </sheetData>
  <mergeCells count="2">
    <mergeCell ref="B1:J1"/>
    <mergeCell ref="C4:G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tabColor rgb="FF92D050"/>
    <pageSetUpPr autoPageBreaks="0"/>
  </sheetPr>
  <dimension ref="B1:HB68"/>
  <sheetViews>
    <sheetView showGridLines="0" zoomScaleNormal="100" zoomScaleSheetLayoutView="85" workbookViewId="0">
      <selection activeCell="L18" sqref="L18"/>
    </sheetView>
  </sheetViews>
  <sheetFormatPr defaultColWidth="10.1640625" defaultRowHeight="11.25"/>
  <cols>
    <col min="1" max="1" width="10.1640625" style="148"/>
    <col min="2" max="2" width="49.6640625" style="153" customWidth="1"/>
    <col min="3" max="5" width="11.83203125" style="153" customWidth="1"/>
    <col min="6" max="10" width="11.83203125" style="148" customWidth="1"/>
    <col min="11" max="233" width="10.1640625" style="148"/>
    <col min="234" max="234" width="49.6640625" style="148" customWidth="1"/>
    <col min="235" max="237" width="13.33203125" style="148" customWidth="1"/>
    <col min="238" max="242" width="11.1640625" style="148" bestFit="1" customWidth="1"/>
    <col min="243" max="243" width="10.1640625" style="148"/>
    <col min="244" max="244" width="11.6640625" style="148" bestFit="1" customWidth="1"/>
    <col min="245" max="245" width="11.1640625" style="148" bestFit="1" customWidth="1"/>
    <col min="246" max="489" width="10.1640625" style="148"/>
    <col min="490" max="490" width="49.6640625" style="148" customWidth="1"/>
    <col min="491" max="493" width="13.33203125" style="148" customWidth="1"/>
    <col min="494" max="498" width="11.1640625" style="148" bestFit="1" customWidth="1"/>
    <col min="499" max="499" width="10.1640625" style="148"/>
    <col min="500" max="500" width="11.6640625" style="148" bestFit="1" customWidth="1"/>
    <col min="501" max="501" width="11.1640625" style="148" bestFit="1" customWidth="1"/>
    <col min="502" max="745" width="10.1640625" style="148"/>
    <col min="746" max="746" width="49.6640625" style="148" customWidth="1"/>
    <col min="747" max="749" width="13.33203125" style="148" customWidth="1"/>
    <col min="750" max="754" width="11.1640625" style="148" bestFit="1" customWidth="1"/>
    <col min="755" max="755" width="10.1640625" style="148"/>
    <col min="756" max="756" width="11.6640625" style="148" bestFit="1" customWidth="1"/>
    <col min="757" max="757" width="11.1640625" style="148" bestFit="1" customWidth="1"/>
    <col min="758" max="1001" width="10.1640625" style="148"/>
    <col min="1002" max="1002" width="49.6640625" style="148" customWidth="1"/>
    <col min="1003" max="1005" width="13.33203125" style="148" customWidth="1"/>
    <col min="1006" max="1010" width="11.1640625" style="148" bestFit="1" customWidth="1"/>
    <col min="1011" max="1011" width="10.1640625" style="148"/>
    <col min="1012" max="1012" width="11.6640625" style="148" bestFit="1" customWidth="1"/>
    <col min="1013" max="1013" width="11.1640625" style="148" bestFit="1" customWidth="1"/>
    <col min="1014" max="1257" width="10.1640625" style="148"/>
    <col min="1258" max="1258" width="49.6640625" style="148" customWidth="1"/>
    <col min="1259" max="1261" width="13.33203125" style="148" customWidth="1"/>
    <col min="1262" max="1266" width="11.1640625" style="148" bestFit="1" customWidth="1"/>
    <col min="1267" max="1267" width="10.1640625" style="148"/>
    <col min="1268" max="1268" width="11.6640625" style="148" bestFit="1" customWidth="1"/>
    <col min="1269" max="1269" width="11.1640625" style="148" bestFit="1" customWidth="1"/>
    <col min="1270" max="1513" width="10.1640625" style="148"/>
    <col min="1514" max="1514" width="49.6640625" style="148" customWidth="1"/>
    <col min="1515" max="1517" width="13.33203125" style="148" customWidth="1"/>
    <col min="1518" max="1522" width="11.1640625" style="148" bestFit="1" customWidth="1"/>
    <col min="1523" max="1523" width="10.1640625" style="148"/>
    <col min="1524" max="1524" width="11.6640625" style="148" bestFit="1" customWidth="1"/>
    <col min="1525" max="1525" width="11.1640625" style="148" bestFit="1" customWidth="1"/>
    <col min="1526" max="1769" width="10.1640625" style="148"/>
    <col min="1770" max="1770" width="49.6640625" style="148" customWidth="1"/>
    <col min="1771" max="1773" width="13.33203125" style="148" customWidth="1"/>
    <col min="1774" max="1778" width="11.1640625" style="148" bestFit="1" customWidth="1"/>
    <col min="1779" max="1779" width="10.1640625" style="148"/>
    <col min="1780" max="1780" width="11.6640625" style="148" bestFit="1" customWidth="1"/>
    <col min="1781" max="1781" width="11.1640625" style="148" bestFit="1" customWidth="1"/>
    <col min="1782" max="2025" width="10.1640625" style="148"/>
    <col min="2026" max="2026" width="49.6640625" style="148" customWidth="1"/>
    <col min="2027" max="2029" width="13.33203125" style="148" customWidth="1"/>
    <col min="2030" max="2034" width="11.1640625" style="148" bestFit="1" customWidth="1"/>
    <col min="2035" max="2035" width="10.1640625" style="148"/>
    <col min="2036" max="2036" width="11.6640625" style="148" bestFit="1" customWidth="1"/>
    <col min="2037" max="2037" width="11.1640625" style="148" bestFit="1" customWidth="1"/>
    <col min="2038" max="2281" width="10.1640625" style="148"/>
    <col min="2282" max="2282" width="49.6640625" style="148" customWidth="1"/>
    <col min="2283" max="2285" width="13.33203125" style="148" customWidth="1"/>
    <col min="2286" max="2290" width="11.1640625" style="148" bestFit="1" customWidth="1"/>
    <col min="2291" max="2291" width="10.1640625" style="148"/>
    <col min="2292" max="2292" width="11.6640625" style="148" bestFit="1" customWidth="1"/>
    <col min="2293" max="2293" width="11.1640625" style="148" bestFit="1" customWidth="1"/>
    <col min="2294" max="2537" width="10.1640625" style="148"/>
    <col min="2538" max="2538" width="49.6640625" style="148" customWidth="1"/>
    <col min="2539" max="2541" width="13.33203125" style="148" customWidth="1"/>
    <col min="2542" max="2546" width="11.1640625" style="148" bestFit="1" customWidth="1"/>
    <col min="2547" max="2547" width="10.1640625" style="148"/>
    <col min="2548" max="2548" width="11.6640625" style="148" bestFit="1" customWidth="1"/>
    <col min="2549" max="2549" width="11.1640625" style="148" bestFit="1" customWidth="1"/>
    <col min="2550" max="2793" width="10.1640625" style="148"/>
    <col min="2794" max="2794" width="49.6640625" style="148" customWidth="1"/>
    <col min="2795" max="2797" width="13.33203125" style="148" customWidth="1"/>
    <col min="2798" max="2802" width="11.1640625" style="148" bestFit="1" customWidth="1"/>
    <col min="2803" max="2803" width="10.1640625" style="148"/>
    <col min="2804" max="2804" width="11.6640625" style="148" bestFit="1" customWidth="1"/>
    <col min="2805" max="2805" width="11.1640625" style="148" bestFit="1" customWidth="1"/>
    <col min="2806" max="3049" width="10.1640625" style="148"/>
    <col min="3050" max="3050" width="49.6640625" style="148" customWidth="1"/>
    <col min="3051" max="3053" width="13.33203125" style="148" customWidth="1"/>
    <col min="3054" max="3058" width="11.1640625" style="148" bestFit="1" customWidth="1"/>
    <col min="3059" max="3059" width="10.1640625" style="148"/>
    <col min="3060" max="3060" width="11.6640625" style="148" bestFit="1" customWidth="1"/>
    <col min="3061" max="3061" width="11.1640625" style="148" bestFit="1" customWidth="1"/>
    <col min="3062" max="3305" width="10.1640625" style="148"/>
    <col min="3306" max="3306" width="49.6640625" style="148" customWidth="1"/>
    <col min="3307" max="3309" width="13.33203125" style="148" customWidth="1"/>
    <col min="3310" max="3314" width="11.1640625" style="148" bestFit="1" customWidth="1"/>
    <col min="3315" max="3315" width="10.1640625" style="148"/>
    <col min="3316" max="3316" width="11.6640625" style="148" bestFit="1" customWidth="1"/>
    <col min="3317" max="3317" width="11.1640625" style="148" bestFit="1" customWidth="1"/>
    <col min="3318" max="3561" width="10.1640625" style="148"/>
    <col min="3562" max="3562" width="49.6640625" style="148" customWidth="1"/>
    <col min="3563" max="3565" width="13.33203125" style="148" customWidth="1"/>
    <col min="3566" max="3570" width="11.1640625" style="148" bestFit="1" customWidth="1"/>
    <col min="3571" max="3571" width="10.1640625" style="148"/>
    <col min="3572" max="3572" width="11.6640625" style="148" bestFit="1" customWidth="1"/>
    <col min="3573" max="3573" width="11.1640625" style="148" bestFit="1" customWidth="1"/>
    <col min="3574" max="3817" width="10.1640625" style="148"/>
    <col min="3818" max="3818" width="49.6640625" style="148" customWidth="1"/>
    <col min="3819" max="3821" width="13.33203125" style="148" customWidth="1"/>
    <col min="3822" max="3826" width="11.1640625" style="148" bestFit="1" customWidth="1"/>
    <col min="3827" max="3827" width="10.1640625" style="148"/>
    <col min="3828" max="3828" width="11.6640625" style="148" bestFit="1" customWidth="1"/>
    <col min="3829" max="3829" width="11.1640625" style="148" bestFit="1" customWidth="1"/>
    <col min="3830" max="4073" width="10.1640625" style="148"/>
    <col min="4074" max="4074" width="49.6640625" style="148" customWidth="1"/>
    <col min="4075" max="4077" width="13.33203125" style="148" customWidth="1"/>
    <col min="4078" max="4082" width="11.1640625" style="148" bestFit="1" customWidth="1"/>
    <col min="4083" max="4083" width="10.1640625" style="148"/>
    <col min="4084" max="4084" width="11.6640625" style="148" bestFit="1" customWidth="1"/>
    <col min="4085" max="4085" width="11.1640625" style="148" bestFit="1" customWidth="1"/>
    <col min="4086" max="4329" width="10.1640625" style="148"/>
    <col min="4330" max="4330" width="49.6640625" style="148" customWidth="1"/>
    <col min="4331" max="4333" width="13.33203125" style="148" customWidth="1"/>
    <col min="4334" max="4338" width="11.1640625" style="148" bestFit="1" customWidth="1"/>
    <col min="4339" max="4339" width="10.1640625" style="148"/>
    <col min="4340" max="4340" width="11.6640625" style="148" bestFit="1" customWidth="1"/>
    <col min="4341" max="4341" width="11.1640625" style="148" bestFit="1" customWidth="1"/>
    <col min="4342" max="4585" width="10.1640625" style="148"/>
    <col min="4586" max="4586" width="49.6640625" style="148" customWidth="1"/>
    <col min="4587" max="4589" width="13.33203125" style="148" customWidth="1"/>
    <col min="4590" max="4594" width="11.1640625" style="148" bestFit="1" customWidth="1"/>
    <col min="4595" max="4595" width="10.1640625" style="148"/>
    <col min="4596" max="4596" width="11.6640625" style="148" bestFit="1" customWidth="1"/>
    <col min="4597" max="4597" width="11.1640625" style="148" bestFit="1" customWidth="1"/>
    <col min="4598" max="4841" width="10.1640625" style="148"/>
    <col min="4842" max="4842" width="49.6640625" style="148" customWidth="1"/>
    <col min="4843" max="4845" width="13.33203125" style="148" customWidth="1"/>
    <col min="4846" max="4850" width="11.1640625" style="148" bestFit="1" customWidth="1"/>
    <col min="4851" max="4851" width="10.1640625" style="148"/>
    <col min="4852" max="4852" width="11.6640625" style="148" bestFit="1" customWidth="1"/>
    <col min="4853" max="4853" width="11.1640625" style="148" bestFit="1" customWidth="1"/>
    <col min="4854" max="5097" width="10.1640625" style="148"/>
    <col min="5098" max="5098" width="49.6640625" style="148" customWidth="1"/>
    <col min="5099" max="5101" width="13.33203125" style="148" customWidth="1"/>
    <col min="5102" max="5106" width="11.1640625" style="148" bestFit="1" customWidth="1"/>
    <col min="5107" max="5107" width="10.1640625" style="148"/>
    <col min="5108" max="5108" width="11.6640625" style="148" bestFit="1" customWidth="1"/>
    <col min="5109" max="5109" width="11.1640625" style="148" bestFit="1" customWidth="1"/>
    <col min="5110" max="5353" width="10.1640625" style="148"/>
    <col min="5354" max="5354" width="49.6640625" style="148" customWidth="1"/>
    <col min="5355" max="5357" width="13.33203125" style="148" customWidth="1"/>
    <col min="5358" max="5362" width="11.1640625" style="148" bestFit="1" customWidth="1"/>
    <col min="5363" max="5363" width="10.1640625" style="148"/>
    <col min="5364" max="5364" width="11.6640625" style="148" bestFit="1" customWidth="1"/>
    <col min="5365" max="5365" width="11.1640625" style="148" bestFit="1" customWidth="1"/>
    <col min="5366" max="5609" width="10.1640625" style="148"/>
    <col min="5610" max="5610" width="49.6640625" style="148" customWidth="1"/>
    <col min="5611" max="5613" width="13.33203125" style="148" customWidth="1"/>
    <col min="5614" max="5618" width="11.1640625" style="148" bestFit="1" customWidth="1"/>
    <col min="5619" max="5619" width="10.1640625" style="148"/>
    <col min="5620" max="5620" width="11.6640625" style="148" bestFit="1" customWidth="1"/>
    <col min="5621" max="5621" width="11.1640625" style="148" bestFit="1" customWidth="1"/>
    <col min="5622" max="5865" width="10.1640625" style="148"/>
    <col min="5866" max="5866" width="49.6640625" style="148" customWidth="1"/>
    <col min="5867" max="5869" width="13.33203125" style="148" customWidth="1"/>
    <col min="5870" max="5874" width="11.1640625" style="148" bestFit="1" customWidth="1"/>
    <col min="5875" max="5875" width="10.1640625" style="148"/>
    <col min="5876" max="5876" width="11.6640625" style="148" bestFit="1" customWidth="1"/>
    <col min="5877" max="5877" width="11.1640625" style="148" bestFit="1" customWidth="1"/>
    <col min="5878" max="6121" width="10.1640625" style="148"/>
    <col min="6122" max="6122" width="49.6640625" style="148" customWidth="1"/>
    <col min="6123" max="6125" width="13.33203125" style="148" customWidth="1"/>
    <col min="6126" max="6130" width="11.1640625" style="148" bestFit="1" customWidth="1"/>
    <col min="6131" max="6131" width="10.1640625" style="148"/>
    <col min="6132" max="6132" width="11.6640625" style="148" bestFit="1" customWidth="1"/>
    <col min="6133" max="6133" width="11.1640625" style="148" bestFit="1" customWidth="1"/>
    <col min="6134" max="6377" width="10.1640625" style="148"/>
    <col min="6378" max="6378" width="49.6640625" style="148" customWidth="1"/>
    <col min="6379" max="6381" width="13.33203125" style="148" customWidth="1"/>
    <col min="6382" max="6386" width="11.1640625" style="148" bestFit="1" customWidth="1"/>
    <col min="6387" max="6387" width="10.1640625" style="148"/>
    <col min="6388" max="6388" width="11.6640625" style="148" bestFit="1" customWidth="1"/>
    <col min="6389" max="6389" width="11.1640625" style="148" bestFit="1" customWidth="1"/>
    <col min="6390" max="6633" width="10.1640625" style="148"/>
    <col min="6634" max="6634" width="49.6640625" style="148" customWidth="1"/>
    <col min="6635" max="6637" width="13.33203125" style="148" customWidth="1"/>
    <col min="6638" max="6642" width="11.1640625" style="148" bestFit="1" customWidth="1"/>
    <col min="6643" max="6643" width="10.1640625" style="148"/>
    <col min="6644" max="6644" width="11.6640625" style="148" bestFit="1" customWidth="1"/>
    <col min="6645" max="6645" width="11.1640625" style="148" bestFit="1" customWidth="1"/>
    <col min="6646" max="6889" width="10.1640625" style="148"/>
    <col min="6890" max="6890" width="49.6640625" style="148" customWidth="1"/>
    <col min="6891" max="6893" width="13.33203125" style="148" customWidth="1"/>
    <col min="6894" max="6898" width="11.1640625" style="148" bestFit="1" customWidth="1"/>
    <col min="6899" max="6899" width="10.1640625" style="148"/>
    <col min="6900" max="6900" width="11.6640625" style="148" bestFit="1" customWidth="1"/>
    <col min="6901" max="6901" width="11.1640625" style="148" bestFit="1" customWidth="1"/>
    <col min="6902" max="7145" width="10.1640625" style="148"/>
    <col min="7146" max="7146" width="49.6640625" style="148" customWidth="1"/>
    <col min="7147" max="7149" width="13.33203125" style="148" customWidth="1"/>
    <col min="7150" max="7154" width="11.1640625" style="148" bestFit="1" customWidth="1"/>
    <col min="7155" max="7155" width="10.1640625" style="148"/>
    <col min="7156" max="7156" width="11.6640625" style="148" bestFit="1" customWidth="1"/>
    <col min="7157" max="7157" width="11.1640625" style="148" bestFit="1" customWidth="1"/>
    <col min="7158" max="7401" width="10.1640625" style="148"/>
    <col min="7402" max="7402" width="49.6640625" style="148" customWidth="1"/>
    <col min="7403" max="7405" width="13.33203125" style="148" customWidth="1"/>
    <col min="7406" max="7410" width="11.1640625" style="148" bestFit="1" customWidth="1"/>
    <col min="7411" max="7411" width="10.1640625" style="148"/>
    <col min="7412" max="7412" width="11.6640625" style="148" bestFit="1" customWidth="1"/>
    <col min="7413" max="7413" width="11.1640625" style="148" bestFit="1" customWidth="1"/>
    <col min="7414" max="7657" width="10.1640625" style="148"/>
    <col min="7658" max="7658" width="49.6640625" style="148" customWidth="1"/>
    <col min="7659" max="7661" width="13.33203125" style="148" customWidth="1"/>
    <col min="7662" max="7666" width="11.1640625" style="148" bestFit="1" customWidth="1"/>
    <col min="7667" max="7667" width="10.1640625" style="148"/>
    <col min="7668" max="7668" width="11.6640625" style="148" bestFit="1" customWidth="1"/>
    <col min="7669" max="7669" width="11.1640625" style="148" bestFit="1" customWidth="1"/>
    <col min="7670" max="7913" width="10.1640625" style="148"/>
    <col min="7914" max="7914" width="49.6640625" style="148" customWidth="1"/>
    <col min="7915" max="7917" width="13.33203125" style="148" customWidth="1"/>
    <col min="7918" max="7922" width="11.1640625" style="148" bestFit="1" customWidth="1"/>
    <col min="7923" max="7923" width="10.1640625" style="148"/>
    <col min="7924" max="7924" width="11.6640625" style="148" bestFit="1" customWidth="1"/>
    <col min="7925" max="7925" width="11.1640625" style="148" bestFit="1" customWidth="1"/>
    <col min="7926" max="8169" width="10.1640625" style="148"/>
    <col min="8170" max="8170" width="49.6640625" style="148" customWidth="1"/>
    <col min="8171" max="8173" width="13.33203125" style="148" customWidth="1"/>
    <col min="8174" max="8178" width="11.1640625" style="148" bestFit="1" customWidth="1"/>
    <col min="8179" max="8179" width="10.1640625" style="148"/>
    <col min="8180" max="8180" width="11.6640625" style="148" bestFit="1" customWidth="1"/>
    <col min="8181" max="8181" width="11.1640625" style="148" bestFit="1" customWidth="1"/>
    <col min="8182" max="8425" width="10.1640625" style="148"/>
    <col min="8426" max="8426" width="49.6640625" style="148" customWidth="1"/>
    <col min="8427" max="8429" width="13.33203125" style="148" customWidth="1"/>
    <col min="8430" max="8434" width="11.1640625" style="148" bestFit="1" customWidth="1"/>
    <col min="8435" max="8435" width="10.1640625" style="148"/>
    <col min="8436" max="8436" width="11.6640625" style="148" bestFit="1" customWidth="1"/>
    <col min="8437" max="8437" width="11.1640625" style="148" bestFit="1" customWidth="1"/>
    <col min="8438" max="8681" width="10.1640625" style="148"/>
    <col min="8682" max="8682" width="49.6640625" style="148" customWidth="1"/>
    <col min="8683" max="8685" width="13.33203125" style="148" customWidth="1"/>
    <col min="8686" max="8690" width="11.1640625" style="148" bestFit="1" customWidth="1"/>
    <col min="8691" max="8691" width="10.1640625" style="148"/>
    <col min="8692" max="8692" width="11.6640625" style="148" bestFit="1" customWidth="1"/>
    <col min="8693" max="8693" width="11.1640625" style="148" bestFit="1" customWidth="1"/>
    <col min="8694" max="8937" width="10.1640625" style="148"/>
    <col min="8938" max="8938" width="49.6640625" style="148" customWidth="1"/>
    <col min="8939" max="8941" width="13.33203125" style="148" customWidth="1"/>
    <col min="8942" max="8946" width="11.1640625" style="148" bestFit="1" customWidth="1"/>
    <col min="8947" max="8947" width="10.1640625" style="148"/>
    <col min="8948" max="8948" width="11.6640625" style="148" bestFit="1" customWidth="1"/>
    <col min="8949" max="8949" width="11.1640625" style="148" bestFit="1" customWidth="1"/>
    <col min="8950" max="9193" width="10.1640625" style="148"/>
    <col min="9194" max="9194" width="49.6640625" style="148" customWidth="1"/>
    <col min="9195" max="9197" width="13.33203125" style="148" customWidth="1"/>
    <col min="9198" max="9202" width="11.1640625" style="148" bestFit="1" customWidth="1"/>
    <col min="9203" max="9203" width="10.1640625" style="148"/>
    <col min="9204" max="9204" width="11.6640625" style="148" bestFit="1" customWidth="1"/>
    <col min="9205" max="9205" width="11.1640625" style="148" bestFit="1" customWidth="1"/>
    <col min="9206" max="9449" width="10.1640625" style="148"/>
    <col min="9450" max="9450" width="49.6640625" style="148" customWidth="1"/>
    <col min="9451" max="9453" width="13.33203125" style="148" customWidth="1"/>
    <col min="9454" max="9458" width="11.1640625" style="148" bestFit="1" customWidth="1"/>
    <col min="9459" max="9459" width="10.1640625" style="148"/>
    <col min="9460" max="9460" width="11.6640625" style="148" bestFit="1" customWidth="1"/>
    <col min="9461" max="9461" width="11.1640625" style="148" bestFit="1" customWidth="1"/>
    <col min="9462" max="9705" width="10.1640625" style="148"/>
    <col min="9706" max="9706" width="49.6640625" style="148" customWidth="1"/>
    <col min="9707" max="9709" width="13.33203125" style="148" customWidth="1"/>
    <col min="9710" max="9714" width="11.1640625" style="148" bestFit="1" customWidth="1"/>
    <col min="9715" max="9715" width="10.1640625" style="148"/>
    <col min="9716" max="9716" width="11.6640625" style="148" bestFit="1" customWidth="1"/>
    <col min="9717" max="9717" width="11.1640625" style="148" bestFit="1" customWidth="1"/>
    <col min="9718" max="9961" width="10.1640625" style="148"/>
    <col min="9962" max="9962" width="49.6640625" style="148" customWidth="1"/>
    <col min="9963" max="9965" width="13.33203125" style="148" customWidth="1"/>
    <col min="9966" max="9970" width="11.1640625" style="148" bestFit="1" customWidth="1"/>
    <col min="9971" max="9971" width="10.1640625" style="148"/>
    <col min="9972" max="9972" width="11.6640625" style="148" bestFit="1" customWidth="1"/>
    <col min="9973" max="9973" width="11.1640625" style="148" bestFit="1" customWidth="1"/>
    <col min="9974" max="10217" width="10.1640625" style="148"/>
    <col min="10218" max="10218" width="49.6640625" style="148" customWidth="1"/>
    <col min="10219" max="10221" width="13.33203125" style="148" customWidth="1"/>
    <col min="10222" max="10226" width="11.1640625" style="148" bestFit="1" customWidth="1"/>
    <col min="10227" max="10227" width="10.1640625" style="148"/>
    <col min="10228" max="10228" width="11.6640625" style="148" bestFit="1" customWidth="1"/>
    <col min="10229" max="10229" width="11.1640625" style="148" bestFit="1" customWidth="1"/>
    <col min="10230" max="10473" width="10.1640625" style="148"/>
    <col min="10474" max="10474" width="49.6640625" style="148" customWidth="1"/>
    <col min="10475" max="10477" width="13.33203125" style="148" customWidth="1"/>
    <col min="10478" max="10482" width="11.1640625" style="148" bestFit="1" customWidth="1"/>
    <col min="10483" max="10483" width="10.1640625" style="148"/>
    <col min="10484" max="10484" width="11.6640625" style="148" bestFit="1" customWidth="1"/>
    <col min="10485" max="10485" width="11.1640625" style="148" bestFit="1" customWidth="1"/>
    <col min="10486" max="10729" width="10.1640625" style="148"/>
    <col min="10730" max="10730" width="49.6640625" style="148" customWidth="1"/>
    <col min="10731" max="10733" width="13.33203125" style="148" customWidth="1"/>
    <col min="10734" max="10738" width="11.1640625" style="148" bestFit="1" customWidth="1"/>
    <col min="10739" max="10739" width="10.1640625" style="148"/>
    <col min="10740" max="10740" width="11.6640625" style="148" bestFit="1" customWidth="1"/>
    <col min="10741" max="10741" width="11.1640625" style="148" bestFit="1" customWidth="1"/>
    <col min="10742" max="10985" width="10.1640625" style="148"/>
    <col min="10986" max="10986" width="49.6640625" style="148" customWidth="1"/>
    <col min="10987" max="10989" width="13.33203125" style="148" customWidth="1"/>
    <col min="10990" max="10994" width="11.1640625" style="148" bestFit="1" customWidth="1"/>
    <col min="10995" max="10995" width="10.1640625" style="148"/>
    <col min="10996" max="10996" width="11.6640625" style="148" bestFit="1" customWidth="1"/>
    <col min="10997" max="10997" width="11.1640625" style="148" bestFit="1" customWidth="1"/>
    <col min="10998" max="11241" width="10.1640625" style="148"/>
    <col min="11242" max="11242" width="49.6640625" style="148" customWidth="1"/>
    <col min="11243" max="11245" width="13.33203125" style="148" customWidth="1"/>
    <col min="11246" max="11250" width="11.1640625" style="148" bestFit="1" customWidth="1"/>
    <col min="11251" max="11251" width="10.1640625" style="148"/>
    <col min="11252" max="11252" width="11.6640625" style="148" bestFit="1" customWidth="1"/>
    <col min="11253" max="11253" width="11.1640625" style="148" bestFit="1" customWidth="1"/>
    <col min="11254" max="11497" width="10.1640625" style="148"/>
    <col min="11498" max="11498" width="49.6640625" style="148" customWidth="1"/>
    <col min="11499" max="11501" width="13.33203125" style="148" customWidth="1"/>
    <col min="11502" max="11506" width="11.1640625" style="148" bestFit="1" customWidth="1"/>
    <col min="11507" max="11507" width="10.1640625" style="148"/>
    <col min="11508" max="11508" width="11.6640625" style="148" bestFit="1" customWidth="1"/>
    <col min="11509" max="11509" width="11.1640625" style="148" bestFit="1" customWidth="1"/>
    <col min="11510" max="11753" width="10.1640625" style="148"/>
    <col min="11754" max="11754" width="49.6640625" style="148" customWidth="1"/>
    <col min="11755" max="11757" width="13.33203125" style="148" customWidth="1"/>
    <col min="11758" max="11762" width="11.1640625" style="148" bestFit="1" customWidth="1"/>
    <col min="11763" max="11763" width="10.1640625" style="148"/>
    <col min="11764" max="11764" width="11.6640625" style="148" bestFit="1" customWidth="1"/>
    <col min="11765" max="11765" width="11.1640625" style="148" bestFit="1" customWidth="1"/>
    <col min="11766" max="12009" width="10.1640625" style="148"/>
    <col min="12010" max="12010" width="49.6640625" style="148" customWidth="1"/>
    <col min="12011" max="12013" width="13.33203125" style="148" customWidth="1"/>
    <col min="12014" max="12018" width="11.1640625" style="148" bestFit="1" customWidth="1"/>
    <col min="12019" max="12019" width="10.1640625" style="148"/>
    <col min="12020" max="12020" width="11.6640625" style="148" bestFit="1" customWidth="1"/>
    <col min="12021" max="12021" width="11.1640625" style="148" bestFit="1" customWidth="1"/>
    <col min="12022" max="12265" width="10.1640625" style="148"/>
    <col min="12266" max="12266" width="49.6640625" style="148" customWidth="1"/>
    <col min="12267" max="12269" width="13.33203125" style="148" customWidth="1"/>
    <col min="12270" max="12274" width="11.1640625" style="148" bestFit="1" customWidth="1"/>
    <col min="12275" max="12275" width="10.1640625" style="148"/>
    <col min="12276" max="12276" width="11.6640625" style="148" bestFit="1" customWidth="1"/>
    <col min="12277" max="12277" width="11.1640625" style="148" bestFit="1" customWidth="1"/>
    <col min="12278" max="12521" width="10.1640625" style="148"/>
    <col min="12522" max="12522" width="49.6640625" style="148" customWidth="1"/>
    <col min="12523" max="12525" width="13.33203125" style="148" customWidth="1"/>
    <col min="12526" max="12530" width="11.1640625" style="148" bestFit="1" customWidth="1"/>
    <col min="12531" max="12531" width="10.1640625" style="148"/>
    <col min="12532" max="12532" width="11.6640625" style="148" bestFit="1" customWidth="1"/>
    <col min="12533" max="12533" width="11.1640625" style="148" bestFit="1" customWidth="1"/>
    <col min="12534" max="12777" width="10.1640625" style="148"/>
    <col min="12778" max="12778" width="49.6640625" style="148" customWidth="1"/>
    <col min="12779" max="12781" width="13.33203125" style="148" customWidth="1"/>
    <col min="12782" max="12786" width="11.1640625" style="148" bestFit="1" customWidth="1"/>
    <col min="12787" max="12787" width="10.1640625" style="148"/>
    <col min="12788" max="12788" width="11.6640625" style="148" bestFit="1" customWidth="1"/>
    <col min="12789" max="12789" width="11.1640625" style="148" bestFit="1" customWidth="1"/>
    <col min="12790" max="13033" width="10.1640625" style="148"/>
    <col min="13034" max="13034" width="49.6640625" style="148" customWidth="1"/>
    <col min="13035" max="13037" width="13.33203125" style="148" customWidth="1"/>
    <col min="13038" max="13042" width="11.1640625" style="148" bestFit="1" customWidth="1"/>
    <col min="13043" max="13043" width="10.1640625" style="148"/>
    <col min="13044" max="13044" width="11.6640625" style="148" bestFit="1" customWidth="1"/>
    <col min="13045" max="13045" width="11.1640625" style="148" bestFit="1" customWidth="1"/>
    <col min="13046" max="13289" width="10.1640625" style="148"/>
    <col min="13290" max="13290" width="49.6640625" style="148" customWidth="1"/>
    <col min="13291" max="13293" width="13.33203125" style="148" customWidth="1"/>
    <col min="13294" max="13298" width="11.1640625" style="148" bestFit="1" customWidth="1"/>
    <col min="13299" max="13299" width="10.1640625" style="148"/>
    <col min="13300" max="13300" width="11.6640625" style="148" bestFit="1" customWidth="1"/>
    <col min="13301" max="13301" width="11.1640625" style="148" bestFit="1" customWidth="1"/>
    <col min="13302" max="13545" width="10.1640625" style="148"/>
    <col min="13546" max="13546" width="49.6640625" style="148" customWidth="1"/>
    <col min="13547" max="13549" width="13.33203125" style="148" customWidth="1"/>
    <col min="13550" max="13554" width="11.1640625" style="148" bestFit="1" customWidth="1"/>
    <col min="13555" max="13555" width="10.1640625" style="148"/>
    <col min="13556" max="13556" width="11.6640625" style="148" bestFit="1" customWidth="1"/>
    <col min="13557" max="13557" width="11.1640625" style="148" bestFit="1" customWidth="1"/>
    <col min="13558" max="13801" width="10.1640625" style="148"/>
    <col min="13802" max="13802" width="49.6640625" style="148" customWidth="1"/>
    <col min="13803" max="13805" width="13.33203125" style="148" customWidth="1"/>
    <col min="13806" max="13810" width="11.1640625" style="148" bestFit="1" customWidth="1"/>
    <col min="13811" max="13811" width="10.1640625" style="148"/>
    <col min="13812" max="13812" width="11.6640625" style="148" bestFit="1" customWidth="1"/>
    <col min="13813" max="13813" width="11.1640625" style="148" bestFit="1" customWidth="1"/>
    <col min="13814" max="14057" width="10.1640625" style="148"/>
    <col min="14058" max="14058" width="49.6640625" style="148" customWidth="1"/>
    <col min="14059" max="14061" width="13.33203125" style="148" customWidth="1"/>
    <col min="14062" max="14066" width="11.1640625" style="148" bestFit="1" customWidth="1"/>
    <col min="14067" max="14067" width="10.1640625" style="148"/>
    <col min="14068" max="14068" width="11.6640625" style="148" bestFit="1" customWidth="1"/>
    <col min="14069" max="14069" width="11.1640625" style="148" bestFit="1" customWidth="1"/>
    <col min="14070" max="14313" width="10.1640625" style="148"/>
    <col min="14314" max="14314" width="49.6640625" style="148" customWidth="1"/>
    <col min="14315" max="14317" width="13.33203125" style="148" customWidth="1"/>
    <col min="14318" max="14322" width="11.1640625" style="148" bestFit="1" customWidth="1"/>
    <col min="14323" max="14323" width="10.1640625" style="148"/>
    <col min="14324" max="14324" width="11.6640625" style="148" bestFit="1" customWidth="1"/>
    <col min="14325" max="14325" width="11.1640625" style="148" bestFit="1" customWidth="1"/>
    <col min="14326" max="14569" width="10.1640625" style="148"/>
    <col min="14570" max="14570" width="49.6640625" style="148" customWidth="1"/>
    <col min="14571" max="14573" width="13.33203125" style="148" customWidth="1"/>
    <col min="14574" max="14578" width="11.1640625" style="148" bestFit="1" customWidth="1"/>
    <col min="14579" max="14579" width="10.1640625" style="148"/>
    <col min="14580" max="14580" width="11.6640625" style="148" bestFit="1" customWidth="1"/>
    <col min="14581" max="14581" width="11.1640625" style="148" bestFit="1" customWidth="1"/>
    <col min="14582" max="14825" width="10.1640625" style="148"/>
    <col min="14826" max="14826" width="49.6640625" style="148" customWidth="1"/>
    <col min="14827" max="14829" width="13.33203125" style="148" customWidth="1"/>
    <col min="14830" max="14834" width="11.1640625" style="148" bestFit="1" customWidth="1"/>
    <col min="14835" max="14835" width="10.1640625" style="148"/>
    <col min="14836" max="14836" width="11.6640625" style="148" bestFit="1" customWidth="1"/>
    <col min="14837" max="14837" width="11.1640625" style="148" bestFit="1" customWidth="1"/>
    <col min="14838" max="15081" width="10.1640625" style="148"/>
    <col min="15082" max="15082" width="49.6640625" style="148" customWidth="1"/>
    <col min="15083" max="15085" width="13.33203125" style="148" customWidth="1"/>
    <col min="15086" max="15090" width="11.1640625" style="148" bestFit="1" customWidth="1"/>
    <col min="15091" max="15091" width="10.1640625" style="148"/>
    <col min="15092" max="15092" width="11.6640625" style="148" bestFit="1" customWidth="1"/>
    <col min="15093" max="15093" width="11.1640625" style="148" bestFit="1" customWidth="1"/>
    <col min="15094" max="15337" width="10.1640625" style="148"/>
    <col min="15338" max="15338" width="49.6640625" style="148" customWidth="1"/>
    <col min="15339" max="15341" width="13.33203125" style="148" customWidth="1"/>
    <col min="15342" max="15346" width="11.1640625" style="148" bestFit="1" customWidth="1"/>
    <col min="15347" max="15347" width="10.1640625" style="148"/>
    <col min="15348" max="15348" width="11.6640625" style="148" bestFit="1" customWidth="1"/>
    <col min="15349" max="15349" width="11.1640625" style="148" bestFit="1" customWidth="1"/>
    <col min="15350" max="15593" width="10.1640625" style="148"/>
    <col min="15594" max="15594" width="49.6640625" style="148" customWidth="1"/>
    <col min="15595" max="15597" width="13.33203125" style="148" customWidth="1"/>
    <col min="15598" max="15602" width="11.1640625" style="148" bestFit="1" customWidth="1"/>
    <col min="15603" max="15603" width="10.1640625" style="148"/>
    <col min="15604" max="15604" width="11.6640625" style="148" bestFit="1" customWidth="1"/>
    <col min="15605" max="15605" width="11.1640625" style="148" bestFit="1" customWidth="1"/>
    <col min="15606" max="15849" width="10.1640625" style="148"/>
    <col min="15850" max="15850" width="49.6640625" style="148" customWidth="1"/>
    <col min="15851" max="15853" width="13.33203125" style="148" customWidth="1"/>
    <col min="15854" max="15858" width="11.1640625" style="148" bestFit="1" customWidth="1"/>
    <col min="15859" max="15859" width="10.1640625" style="148"/>
    <col min="15860" max="15860" width="11.6640625" style="148" bestFit="1" customWidth="1"/>
    <col min="15861" max="15861" width="11.1640625" style="148" bestFit="1" customWidth="1"/>
    <col min="15862" max="16105" width="10.1640625" style="148"/>
    <col min="16106" max="16106" width="49.6640625" style="148" customWidth="1"/>
    <col min="16107" max="16109" width="13.33203125" style="148" customWidth="1"/>
    <col min="16110" max="16114" width="11.1640625" style="148" bestFit="1" customWidth="1"/>
    <col min="16115" max="16115" width="10.1640625" style="148"/>
    <col min="16116" max="16116" width="11.6640625" style="148" bestFit="1" customWidth="1"/>
    <col min="16117" max="16117" width="11.1640625" style="148" bestFit="1" customWidth="1"/>
    <col min="16118" max="16384" width="10.1640625" style="148"/>
  </cols>
  <sheetData>
    <row r="1" spans="2:210" s="137" customFormat="1" ht="20.100000000000001" customHeight="1">
      <c r="B1" s="321" t="s">
        <v>372</v>
      </c>
      <c r="C1" s="136"/>
      <c r="D1" s="136"/>
      <c r="E1" s="136"/>
    </row>
    <row r="2" spans="2:210" s="140" customFormat="1" ht="12" thickBot="1">
      <c r="B2" s="138"/>
      <c r="C2" s="138"/>
      <c r="D2" s="138"/>
      <c r="E2" s="138"/>
      <c r="F2" s="138"/>
      <c r="G2" s="138"/>
      <c r="H2" s="138"/>
      <c r="I2" s="138"/>
      <c r="J2" s="139" t="s">
        <v>0</v>
      </c>
    </row>
    <row r="3" spans="2:210" s="141" customFormat="1" ht="11.25" customHeight="1">
      <c r="B3" s="305"/>
      <c r="C3" s="354" t="s">
        <v>1</v>
      </c>
      <c r="D3" s="354"/>
      <c r="E3" s="355"/>
      <c r="F3" s="354"/>
      <c r="G3" s="354"/>
      <c r="H3" s="306"/>
      <c r="I3" s="306"/>
      <c r="J3" s="306"/>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row>
    <row r="4" spans="2:210" s="141" customFormat="1">
      <c r="B4" s="307"/>
      <c r="C4" s="53" t="s">
        <v>6</v>
      </c>
      <c r="D4" s="53" t="s">
        <v>7</v>
      </c>
      <c r="E4" s="54" t="s">
        <v>8</v>
      </c>
      <c r="F4" s="54" t="s">
        <v>9</v>
      </c>
      <c r="G4" s="54" t="s">
        <v>304</v>
      </c>
      <c r="H4" s="54" t="s">
        <v>67</v>
      </c>
      <c r="I4" s="54" t="s">
        <v>68</v>
      </c>
      <c r="J4" s="54" t="s">
        <v>69</v>
      </c>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row>
    <row r="5" spans="2:210" s="141" customFormat="1">
      <c r="B5" s="307"/>
      <c r="C5" s="53" t="s">
        <v>11</v>
      </c>
      <c r="D5" s="53" t="s">
        <v>11</v>
      </c>
      <c r="E5" s="53" t="s">
        <v>11</v>
      </c>
      <c r="F5" s="53" t="s">
        <v>11</v>
      </c>
      <c r="G5" s="53" t="s">
        <v>11</v>
      </c>
      <c r="H5" s="53" t="s">
        <v>13</v>
      </c>
      <c r="I5" s="53" t="s">
        <v>13</v>
      </c>
      <c r="J5" s="53" t="s">
        <v>13</v>
      </c>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row>
    <row r="6" spans="2:210" s="143" customFormat="1" ht="12">
      <c r="B6" s="142" t="s">
        <v>340</v>
      </c>
      <c r="C6" s="142"/>
      <c r="D6" s="142"/>
      <c r="E6" s="142"/>
      <c r="F6" s="142"/>
      <c r="G6" s="142"/>
      <c r="H6" s="142"/>
      <c r="I6" s="142"/>
      <c r="J6" s="142"/>
    </row>
    <row r="7" spans="2:210" s="145" customFormat="1">
      <c r="B7" s="144" t="s">
        <v>266</v>
      </c>
      <c r="C7" s="144">
        <v>44689</v>
      </c>
      <c r="D7" s="144">
        <v>46637</v>
      </c>
      <c r="E7" s="144">
        <v>49385</v>
      </c>
      <c r="F7" s="144">
        <v>51225</v>
      </c>
      <c r="G7" s="144">
        <v>51165</v>
      </c>
      <c r="H7" s="144">
        <v>52442</v>
      </c>
      <c r="I7" s="144">
        <v>53088</v>
      </c>
      <c r="J7" s="144">
        <v>54204</v>
      </c>
    </row>
    <row r="8" spans="2:210" s="145" customFormat="1">
      <c r="B8" s="145" t="s">
        <v>341</v>
      </c>
      <c r="C8" s="145">
        <v>81707</v>
      </c>
      <c r="D8" s="145">
        <v>87910</v>
      </c>
      <c r="E8" s="145">
        <v>94495</v>
      </c>
      <c r="F8" s="145">
        <v>97638</v>
      </c>
      <c r="G8" s="145">
        <v>100424</v>
      </c>
      <c r="H8" s="145">
        <v>104293</v>
      </c>
      <c r="I8" s="145">
        <v>106931</v>
      </c>
      <c r="J8" s="145">
        <v>109788</v>
      </c>
    </row>
    <row r="9" spans="2:210" s="145" customFormat="1">
      <c r="B9" s="145" t="s">
        <v>342</v>
      </c>
      <c r="C9" s="145">
        <v>1767</v>
      </c>
      <c r="D9" s="145">
        <v>1275</v>
      </c>
      <c r="E9" s="145">
        <v>1393</v>
      </c>
      <c r="F9" s="145">
        <v>1522</v>
      </c>
      <c r="G9" s="166" t="s">
        <v>357</v>
      </c>
      <c r="H9" s="166" t="s">
        <v>357</v>
      </c>
      <c r="I9" s="166" t="s">
        <v>357</v>
      </c>
      <c r="J9" s="166" t="s">
        <v>357</v>
      </c>
    </row>
    <row r="10" spans="2:210" s="145" customFormat="1">
      <c r="B10" s="145" t="s">
        <v>26</v>
      </c>
      <c r="C10" s="145">
        <v>6099</v>
      </c>
      <c r="D10" s="145">
        <v>5436</v>
      </c>
      <c r="E10" s="145">
        <v>5652</v>
      </c>
      <c r="F10" s="145">
        <v>5176</v>
      </c>
      <c r="G10" s="145">
        <v>4678</v>
      </c>
      <c r="H10" s="145">
        <v>5059</v>
      </c>
      <c r="I10" s="145">
        <v>4859</v>
      </c>
      <c r="J10" s="145">
        <v>4521</v>
      </c>
    </row>
    <row r="11" spans="2:210" s="145" customFormat="1">
      <c r="B11" s="308" t="s">
        <v>269</v>
      </c>
      <c r="C11" s="145">
        <v>3948</v>
      </c>
      <c r="D11" s="145">
        <v>4084</v>
      </c>
      <c r="E11" s="145">
        <v>4299</v>
      </c>
      <c r="F11" s="145">
        <v>3649</v>
      </c>
      <c r="G11" s="145">
        <v>1745</v>
      </c>
      <c r="H11" s="145">
        <v>1759</v>
      </c>
      <c r="I11" s="145">
        <v>1949</v>
      </c>
      <c r="J11" s="145">
        <v>1336</v>
      </c>
    </row>
    <row r="12" spans="2:210" s="145" customFormat="1">
      <c r="B12" s="145" t="s">
        <v>343</v>
      </c>
      <c r="C12" s="145">
        <v>22750</v>
      </c>
      <c r="D12" s="145">
        <v>24650</v>
      </c>
      <c r="E12" s="145">
        <v>25515</v>
      </c>
      <c r="F12" s="145">
        <v>25956</v>
      </c>
      <c r="G12" s="145">
        <v>26640</v>
      </c>
      <c r="H12" s="145">
        <v>24018</v>
      </c>
      <c r="I12" s="145">
        <v>23938</v>
      </c>
      <c r="J12" s="145">
        <v>22333</v>
      </c>
    </row>
    <row r="13" spans="2:210" s="145" customFormat="1">
      <c r="B13" s="144" t="s">
        <v>271</v>
      </c>
      <c r="C13" s="144">
        <v>15677</v>
      </c>
      <c r="D13" s="144">
        <v>16329</v>
      </c>
      <c r="E13" s="144">
        <v>17321</v>
      </c>
      <c r="F13" s="144">
        <v>17029</v>
      </c>
      <c r="G13" s="144">
        <v>16259</v>
      </c>
      <c r="H13" s="144">
        <v>15980</v>
      </c>
      <c r="I13" s="144">
        <v>14925</v>
      </c>
      <c r="J13" s="144">
        <v>13879</v>
      </c>
    </row>
    <row r="14" spans="2:210" s="145" customFormat="1">
      <c r="B14" s="144" t="s">
        <v>30</v>
      </c>
      <c r="C14" s="144">
        <v>8781</v>
      </c>
      <c r="D14" s="144">
        <v>9077</v>
      </c>
      <c r="E14" s="144">
        <v>9336</v>
      </c>
      <c r="F14" s="144">
        <v>8838</v>
      </c>
      <c r="G14" s="144">
        <v>8618</v>
      </c>
      <c r="H14" s="144">
        <v>8643</v>
      </c>
      <c r="I14" s="144">
        <v>8053</v>
      </c>
      <c r="J14" s="144">
        <v>7712</v>
      </c>
    </row>
    <row r="15" spans="2:210" s="145" customFormat="1">
      <c r="B15" s="144" t="s">
        <v>31</v>
      </c>
      <c r="C15" s="144">
        <v>8465</v>
      </c>
      <c r="D15" s="144">
        <v>8638</v>
      </c>
      <c r="E15" s="144">
        <v>8534</v>
      </c>
      <c r="F15" s="144">
        <v>8531</v>
      </c>
      <c r="G15" s="144">
        <v>8458</v>
      </c>
      <c r="H15" s="144">
        <v>7719</v>
      </c>
      <c r="I15" s="144">
        <v>7376</v>
      </c>
      <c r="J15" s="144">
        <v>7007</v>
      </c>
    </row>
    <row r="16" spans="2:210" s="145" customFormat="1">
      <c r="B16" s="144" t="s">
        <v>32</v>
      </c>
      <c r="C16" s="144">
        <v>705</v>
      </c>
      <c r="D16" s="144">
        <v>712</v>
      </c>
      <c r="E16" s="144">
        <v>697</v>
      </c>
      <c r="F16" s="144">
        <v>658</v>
      </c>
      <c r="G16" s="144">
        <v>610</v>
      </c>
      <c r="H16" s="144">
        <v>624</v>
      </c>
      <c r="I16" s="144">
        <v>591</v>
      </c>
      <c r="J16" s="144">
        <v>549</v>
      </c>
    </row>
    <row r="17" spans="2:10" s="145" customFormat="1">
      <c r="B17" s="144" t="s">
        <v>33</v>
      </c>
      <c r="C17" s="144">
        <v>24616</v>
      </c>
      <c r="D17" s="144">
        <v>25410</v>
      </c>
      <c r="E17" s="144">
        <v>27587</v>
      </c>
      <c r="F17" s="144">
        <v>28090</v>
      </c>
      <c r="G17" s="144">
        <v>28209</v>
      </c>
      <c r="H17" s="144">
        <v>27562</v>
      </c>
      <c r="I17" s="144">
        <v>24750</v>
      </c>
      <c r="J17" s="144">
        <v>24470</v>
      </c>
    </row>
    <row r="18" spans="2:10" s="145" customFormat="1">
      <c r="B18" s="144" t="s">
        <v>34</v>
      </c>
      <c r="C18" s="144">
        <v>1735</v>
      </c>
      <c r="D18" s="144">
        <v>1946</v>
      </c>
      <c r="E18" s="144">
        <v>2022</v>
      </c>
      <c r="F18" s="144">
        <v>2091</v>
      </c>
      <c r="G18" s="144">
        <v>2078</v>
      </c>
      <c r="H18" s="144">
        <v>1999</v>
      </c>
      <c r="I18" s="144">
        <v>1430</v>
      </c>
      <c r="J18" s="144">
        <v>1160</v>
      </c>
    </row>
    <row r="19" spans="2:10" s="145" customFormat="1">
      <c r="B19" s="144" t="s">
        <v>35</v>
      </c>
      <c r="C19" s="144">
        <v>4448</v>
      </c>
      <c r="D19" s="144">
        <v>4742</v>
      </c>
      <c r="E19" s="144">
        <v>5234</v>
      </c>
      <c r="F19" s="144">
        <v>5909</v>
      </c>
      <c r="G19" s="144">
        <v>6167</v>
      </c>
      <c r="H19" s="144">
        <v>6597</v>
      </c>
      <c r="I19" s="144">
        <v>9130</v>
      </c>
      <c r="J19" s="144">
        <v>8889</v>
      </c>
    </row>
    <row r="20" spans="2:10" s="145" customFormat="1">
      <c r="B20" s="309" t="s">
        <v>272</v>
      </c>
      <c r="C20" s="144">
        <v>672</v>
      </c>
      <c r="D20" s="144">
        <v>288</v>
      </c>
      <c r="E20" s="144">
        <v>1216</v>
      </c>
      <c r="F20" s="144">
        <v>1146</v>
      </c>
      <c r="G20" s="144">
        <v>1137</v>
      </c>
      <c r="H20" s="144">
        <v>1437</v>
      </c>
      <c r="I20" s="144">
        <v>1381</v>
      </c>
      <c r="J20" s="144">
        <v>1032</v>
      </c>
    </row>
    <row r="21" spans="2:10" s="145" customFormat="1">
      <c r="B21" s="144" t="s">
        <v>273</v>
      </c>
      <c r="C21" s="144">
        <v>2356</v>
      </c>
      <c r="D21" s="144">
        <v>2219</v>
      </c>
      <c r="E21" s="144">
        <v>2261</v>
      </c>
      <c r="F21" s="144">
        <v>2175</v>
      </c>
      <c r="G21" s="144">
        <v>2002</v>
      </c>
      <c r="H21" s="144">
        <v>2042</v>
      </c>
      <c r="I21" s="144">
        <v>1872</v>
      </c>
      <c r="J21" s="144">
        <v>1768</v>
      </c>
    </row>
    <row r="22" spans="2:10" s="145" customFormat="1">
      <c r="B22" s="144" t="s">
        <v>37</v>
      </c>
      <c r="C22" s="144">
        <v>1396</v>
      </c>
      <c r="D22" s="144">
        <v>1434</v>
      </c>
      <c r="E22" s="144">
        <v>1390</v>
      </c>
      <c r="F22" s="144">
        <v>1408</v>
      </c>
      <c r="G22" s="144">
        <v>1471</v>
      </c>
      <c r="H22" s="144">
        <v>2002</v>
      </c>
      <c r="I22" s="144">
        <v>1204</v>
      </c>
      <c r="J22" s="144">
        <v>1108</v>
      </c>
    </row>
    <row r="23" spans="2:10" s="145" customFormat="1">
      <c r="B23" s="144" t="s">
        <v>38</v>
      </c>
      <c r="C23" s="144">
        <v>7787</v>
      </c>
      <c r="D23" s="144">
        <v>7689</v>
      </c>
      <c r="E23" s="144">
        <v>8549</v>
      </c>
      <c r="F23" s="144">
        <v>8685</v>
      </c>
      <c r="G23" s="144">
        <v>7286</v>
      </c>
      <c r="H23" s="144">
        <v>7806</v>
      </c>
      <c r="I23" s="144">
        <v>7652</v>
      </c>
      <c r="J23" s="144">
        <v>7770</v>
      </c>
    </row>
    <row r="24" spans="2:10" s="145" customFormat="1">
      <c r="B24" s="144" t="s">
        <v>39</v>
      </c>
      <c r="C24" s="144">
        <v>22912</v>
      </c>
      <c r="D24" s="144">
        <v>23560</v>
      </c>
      <c r="E24" s="144">
        <v>24505</v>
      </c>
      <c r="F24" s="144">
        <v>25229</v>
      </c>
      <c r="G24" s="144">
        <v>24835</v>
      </c>
      <c r="H24" s="144">
        <v>25204</v>
      </c>
      <c r="I24" s="144">
        <v>25363</v>
      </c>
      <c r="J24" s="144">
        <v>25476</v>
      </c>
    </row>
    <row r="25" spans="2:10" s="145" customFormat="1">
      <c r="B25" s="144" t="s">
        <v>40</v>
      </c>
      <c r="C25" s="144">
        <v>11950</v>
      </c>
      <c r="D25" s="144">
        <v>12415</v>
      </c>
      <c r="E25" s="144">
        <v>13072</v>
      </c>
      <c r="F25" s="144">
        <v>13382</v>
      </c>
      <c r="G25" s="144">
        <v>13234</v>
      </c>
      <c r="H25" s="144">
        <v>13372</v>
      </c>
      <c r="I25" s="144">
        <v>13504</v>
      </c>
      <c r="J25" s="144">
        <v>13537</v>
      </c>
    </row>
    <row r="26" spans="2:10" s="145" customFormat="1">
      <c r="B26" s="144" t="s">
        <v>309</v>
      </c>
      <c r="C26" s="144">
        <v>8584</v>
      </c>
      <c r="D26" s="144">
        <v>8891</v>
      </c>
      <c r="E26" s="144">
        <v>9291</v>
      </c>
      <c r="F26" s="144">
        <v>9594</v>
      </c>
      <c r="G26" s="144">
        <v>9438</v>
      </c>
      <c r="H26" s="144">
        <v>9463</v>
      </c>
      <c r="I26" s="144">
        <v>9509</v>
      </c>
      <c r="J26" s="144">
        <v>9554</v>
      </c>
    </row>
    <row r="27" spans="2:10" s="145" customFormat="1">
      <c r="B27" s="144" t="s">
        <v>43</v>
      </c>
      <c r="C27" s="144">
        <v>4095</v>
      </c>
      <c r="D27" s="144">
        <v>4132</v>
      </c>
      <c r="E27" s="144">
        <v>4048</v>
      </c>
      <c r="F27" s="144">
        <v>3758</v>
      </c>
      <c r="G27" s="144">
        <v>3642</v>
      </c>
      <c r="H27" s="144">
        <v>3669</v>
      </c>
      <c r="I27" s="144">
        <v>3557</v>
      </c>
      <c r="J27" s="144">
        <v>3363</v>
      </c>
    </row>
    <row r="28" spans="2:10" s="145" customFormat="1">
      <c r="B28" s="144" t="s">
        <v>44</v>
      </c>
      <c r="C28" s="144">
        <v>1616</v>
      </c>
      <c r="D28" s="144">
        <v>1772</v>
      </c>
      <c r="E28" s="144">
        <v>1962</v>
      </c>
      <c r="F28" s="144">
        <v>2024</v>
      </c>
      <c r="G28" s="144">
        <v>2043</v>
      </c>
      <c r="H28" s="144">
        <v>2123</v>
      </c>
      <c r="I28" s="144">
        <v>1985</v>
      </c>
      <c r="J28" s="144">
        <v>2172</v>
      </c>
    </row>
    <row r="29" spans="2:10" s="145" customFormat="1">
      <c r="B29" s="144" t="s">
        <v>344</v>
      </c>
      <c r="C29" s="144">
        <v>1565</v>
      </c>
      <c r="D29" s="144">
        <v>1640</v>
      </c>
      <c r="E29" s="144">
        <v>1566</v>
      </c>
      <c r="F29" s="144">
        <v>1533</v>
      </c>
      <c r="G29" s="144">
        <v>1718</v>
      </c>
      <c r="H29" s="144">
        <v>1470</v>
      </c>
      <c r="I29" s="144">
        <v>1408</v>
      </c>
      <c r="J29" s="144">
        <v>1383</v>
      </c>
    </row>
    <row r="30" spans="2:10" s="145" customFormat="1">
      <c r="B30" s="144" t="s">
        <v>275</v>
      </c>
      <c r="C30" s="166" t="s">
        <v>357</v>
      </c>
      <c r="D30" s="166" t="s">
        <v>357</v>
      </c>
      <c r="E30" s="166" t="s">
        <v>357</v>
      </c>
      <c r="F30" s="166" t="s">
        <v>357</v>
      </c>
      <c r="G30" s="166" t="s">
        <v>357</v>
      </c>
      <c r="H30" s="146">
        <f>+'1.3a'!H30</f>
        <v>1900</v>
      </c>
      <c r="I30" s="146">
        <f>+'1.3a'!I30</f>
        <v>2300</v>
      </c>
      <c r="J30" s="146">
        <f>+'1.3a'!J30</f>
        <v>2400</v>
      </c>
    </row>
    <row r="31" spans="2:10" s="145" customFormat="1">
      <c r="B31" s="144" t="s">
        <v>345</v>
      </c>
      <c r="C31" s="166" t="s">
        <v>357</v>
      </c>
      <c r="D31" s="166" t="s">
        <v>357</v>
      </c>
      <c r="E31" s="166" t="s">
        <v>357</v>
      </c>
      <c r="F31" s="166" t="s">
        <v>357</v>
      </c>
      <c r="G31" s="166" t="s">
        <v>357</v>
      </c>
      <c r="H31" s="146">
        <f>+'1.3a'!H31</f>
        <v>600</v>
      </c>
      <c r="I31" s="146">
        <f>+'1.3a'!I31</f>
        <v>2500</v>
      </c>
      <c r="J31" s="146">
        <f>+'1.3a'!J31</f>
        <v>1800</v>
      </c>
    </row>
    <row r="32" spans="2:10" s="145" customFormat="1">
      <c r="B32" s="144" t="s">
        <v>72</v>
      </c>
      <c r="C32" s="166" t="s">
        <v>357</v>
      </c>
      <c r="D32" s="166" t="s">
        <v>357</v>
      </c>
      <c r="E32" s="166" t="s">
        <v>357</v>
      </c>
      <c r="F32" s="166" t="s">
        <v>357</v>
      </c>
      <c r="G32" s="166" t="s">
        <v>357</v>
      </c>
      <c r="H32" s="146" t="str">
        <f>+'1.3a'!H32</f>
        <v>-</v>
      </c>
      <c r="I32" s="146">
        <f>+'1.3a'!I32</f>
        <v>1000</v>
      </c>
      <c r="J32" s="146" t="str">
        <f>+'1.3a'!J32</f>
        <v>-</v>
      </c>
    </row>
    <row r="33" spans="2:10" s="145" customFormat="1" ht="12">
      <c r="B33" s="81" t="s">
        <v>277</v>
      </c>
      <c r="C33" s="166" t="s">
        <v>357</v>
      </c>
      <c r="D33" s="166" t="s">
        <v>357</v>
      </c>
      <c r="E33" s="166" t="s">
        <v>357</v>
      </c>
      <c r="F33" s="166" t="s">
        <v>357</v>
      </c>
      <c r="G33" s="166" t="s">
        <v>357</v>
      </c>
      <c r="H33" s="146">
        <f>+'1.3a'!H33</f>
        <v>-640</v>
      </c>
      <c r="I33" s="146" t="str">
        <f>+'1.3a'!I33</f>
        <v>-</v>
      </c>
      <c r="J33" s="146" t="str">
        <f>+'1.3a'!J33</f>
        <v>-</v>
      </c>
    </row>
    <row r="34" spans="2:10" s="147" customFormat="1" ht="12.75" thickBot="1">
      <c r="B34" s="318" t="s">
        <v>346</v>
      </c>
      <c r="C34" s="319">
        <v>288321</v>
      </c>
      <c r="D34" s="319">
        <v>300885</v>
      </c>
      <c r="E34" s="319">
        <v>319329</v>
      </c>
      <c r="F34" s="319">
        <v>325246</v>
      </c>
      <c r="G34" s="319">
        <v>321859</v>
      </c>
      <c r="H34" s="319">
        <v>327200</v>
      </c>
      <c r="I34" s="319">
        <v>330200</v>
      </c>
      <c r="J34" s="319">
        <v>327000</v>
      </c>
    </row>
    <row r="35" spans="2:10" s="315" customFormat="1" ht="5.0999999999999996" customHeight="1">
      <c r="B35" s="316"/>
      <c r="C35" s="317"/>
      <c r="D35" s="317"/>
      <c r="E35" s="317"/>
      <c r="F35" s="317"/>
      <c r="G35" s="317"/>
      <c r="H35" s="317"/>
      <c r="I35" s="317"/>
      <c r="J35" s="317"/>
    </row>
    <row r="36" spans="2:10">
      <c r="B36" s="142" t="s">
        <v>19</v>
      </c>
      <c r="C36" s="142"/>
      <c r="D36" s="142"/>
      <c r="E36" s="142"/>
      <c r="F36" s="142"/>
      <c r="G36" s="142"/>
      <c r="H36" s="142"/>
      <c r="I36" s="142"/>
      <c r="J36" s="142"/>
    </row>
    <row r="37" spans="2:10">
      <c r="B37" s="144" t="s">
        <v>305</v>
      </c>
      <c r="C37" s="144">
        <v>5226</v>
      </c>
      <c r="D37" s="144">
        <v>5524</v>
      </c>
      <c r="E37" s="144">
        <v>7442</v>
      </c>
      <c r="F37" s="144">
        <v>7127</v>
      </c>
      <c r="G37" s="144">
        <v>5055</v>
      </c>
      <c r="H37" s="144">
        <v>4563</v>
      </c>
      <c r="I37" s="144">
        <v>3681</v>
      </c>
      <c r="J37" s="144">
        <v>3813</v>
      </c>
    </row>
    <row r="38" spans="2:10">
      <c r="B38" s="144" t="s">
        <v>341</v>
      </c>
      <c r="C38" s="144">
        <v>3966</v>
      </c>
      <c r="D38" s="144">
        <v>4369</v>
      </c>
      <c r="E38" s="144">
        <v>5182</v>
      </c>
      <c r="F38" s="144">
        <v>4202</v>
      </c>
      <c r="G38" s="144">
        <v>3817</v>
      </c>
      <c r="H38" s="144">
        <v>4495</v>
      </c>
      <c r="I38" s="144">
        <v>4437</v>
      </c>
      <c r="J38" s="144">
        <v>4648</v>
      </c>
    </row>
    <row r="39" spans="2:10">
      <c r="B39" s="144" t="s">
        <v>26</v>
      </c>
      <c r="C39" s="144">
        <v>6739</v>
      </c>
      <c r="D39" s="144">
        <v>7252</v>
      </c>
      <c r="E39" s="144">
        <v>8253</v>
      </c>
      <c r="F39" s="144">
        <v>7299</v>
      </c>
      <c r="G39" s="144">
        <v>7686</v>
      </c>
      <c r="H39" s="144">
        <v>8031</v>
      </c>
      <c r="I39" s="144">
        <v>7911</v>
      </c>
      <c r="J39" s="144">
        <v>8218</v>
      </c>
    </row>
    <row r="40" spans="2:10">
      <c r="B40" s="308" t="s">
        <v>269</v>
      </c>
      <c r="C40" s="145">
        <v>6291</v>
      </c>
      <c r="D40" s="145">
        <v>7167</v>
      </c>
      <c r="E40" s="145">
        <v>8992</v>
      </c>
      <c r="F40" s="145">
        <v>6459</v>
      </c>
      <c r="G40" s="145">
        <v>3821</v>
      </c>
      <c r="H40" s="145">
        <v>2995</v>
      </c>
      <c r="I40" s="145">
        <v>2213</v>
      </c>
      <c r="J40" s="145">
        <v>2261</v>
      </c>
    </row>
    <row r="41" spans="2:10">
      <c r="B41" s="145" t="s">
        <v>270</v>
      </c>
      <c r="C41" s="145">
        <v>32</v>
      </c>
      <c r="D41" s="145">
        <v>122</v>
      </c>
      <c r="E41" s="145">
        <v>260</v>
      </c>
      <c r="F41" s="145">
        <v>-67</v>
      </c>
      <c r="G41" s="145">
        <v>-8</v>
      </c>
      <c r="H41" s="166" t="s">
        <v>357</v>
      </c>
      <c r="I41" s="166" t="s">
        <v>357</v>
      </c>
      <c r="J41" s="166" t="s">
        <v>357</v>
      </c>
    </row>
    <row r="42" spans="2:10">
      <c r="B42" s="144" t="s">
        <v>271</v>
      </c>
      <c r="C42" s="144">
        <v>2109</v>
      </c>
      <c r="D42" s="144">
        <v>2134</v>
      </c>
      <c r="E42" s="144">
        <v>3027</v>
      </c>
      <c r="F42" s="144">
        <v>2104</v>
      </c>
      <c r="G42" s="144">
        <v>1011</v>
      </c>
      <c r="H42" s="144">
        <v>2098</v>
      </c>
      <c r="I42" s="144">
        <v>1022</v>
      </c>
      <c r="J42" s="144">
        <v>1242</v>
      </c>
    </row>
    <row r="43" spans="2:10">
      <c r="B43" s="144" t="s">
        <v>30</v>
      </c>
      <c r="C43" s="144">
        <v>751</v>
      </c>
      <c r="D43" s="144">
        <v>837</v>
      </c>
      <c r="E43" s="144">
        <v>999</v>
      </c>
      <c r="F43" s="144">
        <v>740</v>
      </c>
      <c r="G43" s="144">
        <v>494</v>
      </c>
      <c r="H43" s="144">
        <v>501</v>
      </c>
      <c r="I43" s="144">
        <v>366</v>
      </c>
      <c r="J43" s="144">
        <v>466</v>
      </c>
    </row>
    <row r="44" spans="2:10">
      <c r="B44" s="144" t="s">
        <v>31</v>
      </c>
      <c r="C44" s="144">
        <v>749</v>
      </c>
      <c r="D44" s="144">
        <v>899</v>
      </c>
      <c r="E44" s="144">
        <v>848</v>
      </c>
      <c r="F44" s="144">
        <v>530</v>
      </c>
      <c r="G44" s="144">
        <v>344</v>
      </c>
      <c r="H44" s="144">
        <v>311</v>
      </c>
      <c r="I44" s="144">
        <v>279</v>
      </c>
      <c r="J44" s="144">
        <v>301</v>
      </c>
    </row>
    <row r="45" spans="2:10">
      <c r="B45" s="144" t="s">
        <v>32</v>
      </c>
      <c r="C45" s="144">
        <v>11</v>
      </c>
      <c r="D45" s="144">
        <v>9</v>
      </c>
      <c r="E45" s="144">
        <v>12</v>
      </c>
      <c r="F45" s="144">
        <v>8</v>
      </c>
      <c r="G45" s="144">
        <v>0</v>
      </c>
      <c r="H45" s="144">
        <v>6</v>
      </c>
      <c r="I45" s="144">
        <v>6</v>
      </c>
      <c r="J45" s="144">
        <v>7</v>
      </c>
    </row>
    <row r="46" spans="2:10">
      <c r="B46" s="144" t="s">
        <v>33</v>
      </c>
      <c r="C46" s="144">
        <v>8547</v>
      </c>
      <c r="D46" s="144">
        <v>8918</v>
      </c>
      <c r="E46" s="144">
        <v>9148</v>
      </c>
      <c r="F46" s="144">
        <v>9265</v>
      </c>
      <c r="G46" s="144">
        <v>9008</v>
      </c>
      <c r="H46" s="144">
        <v>9917</v>
      </c>
      <c r="I46" s="144">
        <v>9279</v>
      </c>
      <c r="J46" s="144">
        <v>8751</v>
      </c>
    </row>
    <row r="47" spans="2:10">
      <c r="B47" s="144" t="s">
        <v>34</v>
      </c>
      <c r="C47" s="144">
        <v>228</v>
      </c>
      <c r="D47" s="144">
        <v>227</v>
      </c>
      <c r="E47" s="144">
        <v>201</v>
      </c>
      <c r="F47" s="144">
        <v>156</v>
      </c>
      <c r="G47" s="144">
        <v>117</v>
      </c>
      <c r="H47" s="144">
        <v>102</v>
      </c>
      <c r="I47" s="144">
        <v>102</v>
      </c>
      <c r="J47" s="144">
        <v>98</v>
      </c>
    </row>
    <row r="48" spans="2:10">
      <c r="B48" s="144" t="s">
        <v>35</v>
      </c>
      <c r="C48" s="144">
        <v>738</v>
      </c>
      <c r="D48" s="144">
        <v>875</v>
      </c>
      <c r="E48" s="144">
        <v>1353</v>
      </c>
      <c r="F48" s="144">
        <v>1559</v>
      </c>
      <c r="G48" s="144">
        <v>1646</v>
      </c>
      <c r="H48" s="144">
        <v>1635</v>
      </c>
      <c r="I48" s="144">
        <v>1924</v>
      </c>
      <c r="J48" s="144">
        <v>2044</v>
      </c>
    </row>
    <row r="49" spans="2:10">
      <c r="B49" s="309" t="s">
        <v>272</v>
      </c>
      <c r="C49" s="144">
        <v>1485</v>
      </c>
      <c r="D49" s="144">
        <v>1666</v>
      </c>
      <c r="E49" s="144">
        <v>1806</v>
      </c>
      <c r="F49" s="144">
        <v>2014</v>
      </c>
      <c r="G49" s="144">
        <v>1453</v>
      </c>
      <c r="H49" s="144">
        <v>1951</v>
      </c>
      <c r="I49" s="144">
        <v>2377</v>
      </c>
      <c r="J49" s="144">
        <v>2712</v>
      </c>
    </row>
    <row r="50" spans="2:10">
      <c r="B50" s="144" t="s">
        <v>273</v>
      </c>
      <c r="C50" s="144">
        <v>557</v>
      </c>
      <c r="D50" s="144">
        <v>610</v>
      </c>
      <c r="E50" s="144">
        <v>693</v>
      </c>
      <c r="F50" s="144">
        <v>568</v>
      </c>
      <c r="G50" s="144">
        <v>383</v>
      </c>
      <c r="H50" s="144">
        <v>381</v>
      </c>
      <c r="I50" s="144">
        <v>378</v>
      </c>
      <c r="J50" s="144">
        <v>413</v>
      </c>
    </row>
    <row r="51" spans="2:10">
      <c r="B51" s="144" t="s">
        <v>37</v>
      </c>
      <c r="C51" s="144">
        <v>537</v>
      </c>
      <c r="D51" s="144">
        <v>823</v>
      </c>
      <c r="E51" s="144">
        <v>519</v>
      </c>
      <c r="F51" s="144">
        <v>580</v>
      </c>
      <c r="G51" s="144">
        <v>1212</v>
      </c>
      <c r="H51" s="144">
        <v>538</v>
      </c>
      <c r="I51" s="144">
        <v>405</v>
      </c>
      <c r="J51" s="144">
        <v>149</v>
      </c>
    </row>
    <row r="52" spans="2:10">
      <c r="B52" s="144" t="s">
        <v>38</v>
      </c>
      <c r="C52" s="144">
        <v>72</v>
      </c>
      <c r="D52" s="144">
        <v>85</v>
      </c>
      <c r="E52" s="144">
        <v>272</v>
      </c>
      <c r="F52" s="144">
        <v>323</v>
      </c>
      <c r="G52" s="144">
        <v>280</v>
      </c>
      <c r="H52" s="144">
        <v>329</v>
      </c>
      <c r="I52" s="144">
        <v>385</v>
      </c>
      <c r="J52" s="144">
        <v>242</v>
      </c>
    </row>
    <row r="53" spans="2:10">
      <c r="B53" s="144" t="s">
        <v>39</v>
      </c>
      <c r="C53" s="144">
        <v>3563</v>
      </c>
      <c r="D53" s="144">
        <v>3333</v>
      </c>
      <c r="E53" s="144">
        <v>3927</v>
      </c>
      <c r="F53" s="144">
        <v>3284</v>
      </c>
      <c r="G53" s="144">
        <v>2732</v>
      </c>
      <c r="H53" s="144">
        <v>2553</v>
      </c>
      <c r="I53" s="144">
        <v>2362</v>
      </c>
      <c r="J53" s="144">
        <v>2461</v>
      </c>
    </row>
    <row r="54" spans="2:10">
      <c r="B54" s="144" t="s">
        <v>40</v>
      </c>
      <c r="C54" s="144">
        <v>1461</v>
      </c>
      <c r="D54" s="144">
        <v>1627</v>
      </c>
      <c r="E54" s="144">
        <v>1932</v>
      </c>
      <c r="F54" s="144">
        <v>1751</v>
      </c>
      <c r="G54" s="144">
        <v>1385</v>
      </c>
      <c r="H54" s="144">
        <v>1232</v>
      </c>
      <c r="I54" s="144">
        <v>1149</v>
      </c>
      <c r="J54" s="144">
        <v>1202</v>
      </c>
    </row>
    <row r="55" spans="2:10">
      <c r="B55" s="144" t="s">
        <v>309</v>
      </c>
      <c r="C55" s="144">
        <v>1117</v>
      </c>
      <c r="D55" s="144">
        <v>1307</v>
      </c>
      <c r="E55" s="144">
        <v>1277</v>
      </c>
      <c r="F55" s="144">
        <v>1192</v>
      </c>
      <c r="G55" s="144">
        <v>1002</v>
      </c>
      <c r="H55" s="144">
        <v>888</v>
      </c>
      <c r="I55" s="144">
        <v>838</v>
      </c>
      <c r="J55" s="144">
        <v>889</v>
      </c>
    </row>
    <row r="56" spans="2:10">
      <c r="B56" s="144" t="s">
        <v>43</v>
      </c>
      <c r="C56" s="144">
        <v>240</v>
      </c>
      <c r="D56" s="144">
        <v>281</v>
      </c>
      <c r="E56" s="144">
        <v>285</v>
      </c>
      <c r="F56" s="144">
        <v>211</v>
      </c>
      <c r="G56" s="144">
        <v>257</v>
      </c>
      <c r="H56" s="144">
        <v>176</v>
      </c>
      <c r="I56" s="144">
        <v>136</v>
      </c>
      <c r="J56" s="144">
        <v>134</v>
      </c>
    </row>
    <row r="57" spans="2:10">
      <c r="B57" s="144" t="s">
        <v>44</v>
      </c>
      <c r="C57" s="144">
        <v>319</v>
      </c>
      <c r="D57" s="144">
        <v>396</v>
      </c>
      <c r="E57" s="144">
        <v>454</v>
      </c>
      <c r="F57" s="144">
        <v>432</v>
      </c>
      <c r="G57" s="144">
        <v>405</v>
      </c>
      <c r="H57" s="144">
        <v>405</v>
      </c>
      <c r="I57" s="144">
        <v>387</v>
      </c>
      <c r="J57" s="144">
        <v>356</v>
      </c>
    </row>
    <row r="58" spans="2:10">
      <c r="B58" s="144" t="s">
        <v>344</v>
      </c>
      <c r="C58" s="144">
        <v>82</v>
      </c>
      <c r="D58" s="144">
        <v>51</v>
      </c>
      <c r="E58" s="144">
        <v>78</v>
      </c>
      <c r="F58" s="144">
        <v>78</v>
      </c>
      <c r="G58" s="144">
        <v>55</v>
      </c>
      <c r="H58" s="144">
        <v>78</v>
      </c>
      <c r="I58" s="144">
        <v>71</v>
      </c>
      <c r="J58" s="144">
        <v>79</v>
      </c>
    </row>
    <row r="59" spans="2:10">
      <c r="B59" s="310" t="s">
        <v>275</v>
      </c>
      <c r="C59" s="166" t="s">
        <v>357</v>
      </c>
      <c r="D59" s="166" t="s">
        <v>357</v>
      </c>
      <c r="E59" s="166" t="s">
        <v>357</v>
      </c>
      <c r="F59" s="166" t="s">
        <v>357</v>
      </c>
      <c r="G59" s="166" t="s">
        <v>357</v>
      </c>
      <c r="H59" s="146">
        <v>900</v>
      </c>
      <c r="I59" s="146">
        <v>700</v>
      </c>
      <c r="J59" s="146">
        <v>600</v>
      </c>
    </row>
    <row r="60" spans="2:10">
      <c r="B60" s="310" t="s">
        <v>345</v>
      </c>
      <c r="C60" s="166" t="s">
        <v>357</v>
      </c>
      <c r="D60" s="166" t="s">
        <v>357</v>
      </c>
      <c r="E60" s="166" t="s">
        <v>357</v>
      </c>
      <c r="F60" s="166" t="s">
        <v>357</v>
      </c>
      <c r="G60" s="166" t="s">
        <v>357</v>
      </c>
      <c r="H60" s="146" t="s">
        <v>357</v>
      </c>
      <c r="I60" s="146">
        <v>500</v>
      </c>
      <c r="J60" s="146">
        <v>300</v>
      </c>
    </row>
    <row r="61" spans="2:10" ht="12">
      <c r="B61" s="81" t="s">
        <v>277</v>
      </c>
      <c r="C61" s="166" t="s">
        <v>357</v>
      </c>
      <c r="D61" s="166" t="s">
        <v>357</v>
      </c>
      <c r="E61" s="166" t="s">
        <v>357</v>
      </c>
      <c r="F61" s="166" t="s">
        <v>357</v>
      </c>
      <c r="G61" s="166" t="s">
        <v>357</v>
      </c>
      <c r="H61" s="146">
        <v>-228</v>
      </c>
      <c r="I61" s="146" t="s">
        <v>357</v>
      </c>
      <c r="J61" s="146" t="s">
        <v>357</v>
      </c>
    </row>
    <row r="62" spans="2:10">
      <c r="B62" s="311" t="s">
        <v>20</v>
      </c>
      <c r="C62" s="149">
        <v>44821</v>
      </c>
      <c r="D62" s="149">
        <v>48511</v>
      </c>
      <c r="E62" s="149">
        <v>56959</v>
      </c>
      <c r="F62" s="149">
        <v>49815</v>
      </c>
      <c r="G62" s="149">
        <v>42156</v>
      </c>
      <c r="H62" s="149">
        <v>43800</v>
      </c>
      <c r="I62" s="149">
        <v>40900</v>
      </c>
      <c r="J62" s="149">
        <v>41300</v>
      </c>
    </row>
    <row r="63" spans="2:10" ht="12.75" thickBot="1">
      <c r="B63" s="312" t="s">
        <v>347</v>
      </c>
      <c r="C63" s="150">
        <v>333142</v>
      </c>
      <c r="D63" s="150">
        <v>349396</v>
      </c>
      <c r="E63" s="150">
        <v>376288</v>
      </c>
      <c r="F63" s="150">
        <v>375061</v>
      </c>
      <c r="G63" s="150">
        <v>364015</v>
      </c>
      <c r="H63" s="150">
        <v>371000</v>
      </c>
      <c r="I63" s="150">
        <v>371200</v>
      </c>
      <c r="J63" s="150">
        <v>368500</v>
      </c>
    </row>
    <row r="64" spans="2:10" s="320" customFormat="1" ht="5.0999999999999996" customHeight="1">
      <c r="B64" s="316"/>
      <c r="C64" s="317"/>
      <c r="D64" s="317"/>
      <c r="E64" s="317"/>
      <c r="F64" s="317"/>
      <c r="G64" s="317"/>
      <c r="H64" s="317"/>
      <c r="I64" s="317"/>
      <c r="J64" s="317"/>
    </row>
    <row r="65" spans="2:10" ht="11.25" customHeight="1">
      <c r="B65" s="151" t="s">
        <v>348</v>
      </c>
      <c r="C65" s="151"/>
      <c r="D65" s="151"/>
      <c r="E65" s="151"/>
    </row>
    <row r="66" spans="2:10" ht="11.25" customHeight="1">
      <c r="B66" s="151" t="s">
        <v>361</v>
      </c>
      <c r="C66" s="151"/>
      <c r="D66" s="151"/>
      <c r="E66" s="151"/>
    </row>
    <row r="67" spans="2:10" ht="22.5" customHeight="1">
      <c r="B67" s="340" t="s">
        <v>349</v>
      </c>
      <c r="C67" s="340"/>
      <c r="D67" s="340"/>
      <c r="E67" s="340"/>
      <c r="F67" s="340"/>
      <c r="G67" s="340"/>
      <c r="H67" s="340"/>
      <c r="I67" s="340"/>
      <c r="J67" s="340"/>
    </row>
    <row r="68" spans="2:10" ht="11.25" customHeight="1">
      <c r="B68" s="152" t="s">
        <v>350</v>
      </c>
      <c r="C68" s="152"/>
      <c r="D68" s="152"/>
      <c r="E68" s="152"/>
    </row>
  </sheetData>
  <mergeCells count="2">
    <mergeCell ref="C3:G3"/>
    <mergeCell ref="B67:J67"/>
  </mergeCells>
  <pageMargins left="0.98425196850393704" right="0.98425196850393704" top="0.98425196850393704" bottom="0.98425196850393704" header="0.51181102362204722" footer="0.51181102362204722"/>
  <pageSetup paperSize="9" scale="67" orientation="landscape" r:id="rId1"/>
  <headerFooter alignWithMargins="0"/>
</worksheet>
</file>

<file path=xl/worksheets/sheet16.xml><?xml version="1.0" encoding="utf-8"?>
<worksheet xmlns="http://schemas.openxmlformats.org/spreadsheetml/2006/main" xmlns:r="http://schemas.openxmlformats.org/officeDocument/2006/relationships">
  <sheetPr>
    <tabColor rgb="FF92D050"/>
    <pageSetUpPr autoPageBreaks="0"/>
  </sheetPr>
  <dimension ref="B1:HF42"/>
  <sheetViews>
    <sheetView showGridLines="0" zoomScaleNormal="100" workbookViewId="0">
      <selection activeCell="L20" sqref="L20"/>
    </sheetView>
  </sheetViews>
  <sheetFormatPr defaultColWidth="10.1640625" defaultRowHeight="11.25"/>
  <cols>
    <col min="1" max="1" width="10.1640625" style="160"/>
    <col min="2" max="2" width="32.6640625" style="162" customWidth="1"/>
    <col min="3" max="6" width="11.83203125" style="162" customWidth="1"/>
    <col min="7" max="10" width="11.83203125" style="160" customWidth="1"/>
    <col min="11" max="238" width="10.1640625" style="160"/>
    <col min="239" max="239" width="47.6640625" style="160" customWidth="1"/>
    <col min="240" max="243" width="12.83203125" style="160" customWidth="1"/>
    <col min="244" max="247" width="11.1640625" style="160" bestFit="1" customWidth="1"/>
    <col min="248" max="248" width="10.1640625" style="160"/>
    <col min="249" max="249" width="11.6640625" style="160" bestFit="1" customWidth="1"/>
    <col min="250" max="494" width="10.1640625" style="160"/>
    <col min="495" max="495" width="47.6640625" style="160" customWidth="1"/>
    <col min="496" max="499" width="12.83203125" style="160" customWidth="1"/>
    <col min="500" max="503" width="11.1640625" style="160" bestFit="1" customWidth="1"/>
    <col min="504" max="504" width="10.1640625" style="160"/>
    <col min="505" max="505" width="11.6640625" style="160" bestFit="1" customWidth="1"/>
    <col min="506" max="750" width="10.1640625" style="160"/>
    <col min="751" max="751" width="47.6640625" style="160" customWidth="1"/>
    <col min="752" max="755" width="12.83203125" style="160" customWidth="1"/>
    <col min="756" max="759" width="11.1640625" style="160" bestFit="1" customWidth="1"/>
    <col min="760" max="760" width="10.1640625" style="160"/>
    <col min="761" max="761" width="11.6640625" style="160" bestFit="1" customWidth="1"/>
    <col min="762" max="1006" width="10.1640625" style="160"/>
    <col min="1007" max="1007" width="47.6640625" style="160" customWidth="1"/>
    <col min="1008" max="1011" width="12.83203125" style="160" customWidth="1"/>
    <col min="1012" max="1015" width="11.1640625" style="160" bestFit="1" customWidth="1"/>
    <col min="1016" max="1016" width="10.1640625" style="160"/>
    <col min="1017" max="1017" width="11.6640625" style="160" bestFit="1" customWidth="1"/>
    <col min="1018" max="1262" width="10.1640625" style="160"/>
    <col min="1263" max="1263" width="47.6640625" style="160" customWidth="1"/>
    <col min="1264" max="1267" width="12.83203125" style="160" customWidth="1"/>
    <col min="1268" max="1271" width="11.1640625" style="160" bestFit="1" customWidth="1"/>
    <col min="1272" max="1272" width="10.1640625" style="160"/>
    <col min="1273" max="1273" width="11.6640625" style="160" bestFit="1" customWidth="1"/>
    <col min="1274" max="1518" width="10.1640625" style="160"/>
    <col min="1519" max="1519" width="47.6640625" style="160" customWidth="1"/>
    <col min="1520" max="1523" width="12.83203125" style="160" customWidth="1"/>
    <col min="1524" max="1527" width="11.1640625" style="160" bestFit="1" customWidth="1"/>
    <col min="1528" max="1528" width="10.1640625" style="160"/>
    <col min="1529" max="1529" width="11.6640625" style="160" bestFit="1" customWidth="1"/>
    <col min="1530" max="1774" width="10.1640625" style="160"/>
    <col min="1775" max="1775" width="47.6640625" style="160" customWidth="1"/>
    <col min="1776" max="1779" width="12.83203125" style="160" customWidth="1"/>
    <col min="1780" max="1783" width="11.1640625" style="160" bestFit="1" customWidth="1"/>
    <col min="1784" max="1784" width="10.1640625" style="160"/>
    <col min="1785" max="1785" width="11.6640625" style="160" bestFit="1" customWidth="1"/>
    <col min="1786" max="2030" width="10.1640625" style="160"/>
    <col min="2031" max="2031" width="47.6640625" style="160" customWidth="1"/>
    <col min="2032" max="2035" width="12.83203125" style="160" customWidth="1"/>
    <col min="2036" max="2039" width="11.1640625" style="160" bestFit="1" customWidth="1"/>
    <col min="2040" max="2040" width="10.1640625" style="160"/>
    <col min="2041" max="2041" width="11.6640625" style="160" bestFit="1" customWidth="1"/>
    <col min="2042" max="2286" width="10.1640625" style="160"/>
    <col min="2287" max="2287" width="47.6640625" style="160" customWidth="1"/>
    <col min="2288" max="2291" width="12.83203125" style="160" customWidth="1"/>
    <col min="2292" max="2295" width="11.1640625" style="160" bestFit="1" customWidth="1"/>
    <col min="2296" max="2296" width="10.1640625" style="160"/>
    <col min="2297" max="2297" width="11.6640625" style="160" bestFit="1" customWidth="1"/>
    <col min="2298" max="2542" width="10.1640625" style="160"/>
    <col min="2543" max="2543" width="47.6640625" style="160" customWidth="1"/>
    <col min="2544" max="2547" width="12.83203125" style="160" customWidth="1"/>
    <col min="2548" max="2551" width="11.1640625" style="160" bestFit="1" customWidth="1"/>
    <col min="2552" max="2552" width="10.1640625" style="160"/>
    <col min="2553" max="2553" width="11.6640625" style="160" bestFit="1" customWidth="1"/>
    <col min="2554" max="2798" width="10.1640625" style="160"/>
    <col min="2799" max="2799" width="47.6640625" style="160" customWidth="1"/>
    <col min="2800" max="2803" width="12.83203125" style="160" customWidth="1"/>
    <col min="2804" max="2807" width="11.1640625" style="160" bestFit="1" customWidth="1"/>
    <col min="2808" max="2808" width="10.1640625" style="160"/>
    <col min="2809" max="2809" width="11.6640625" style="160" bestFit="1" customWidth="1"/>
    <col min="2810" max="3054" width="10.1640625" style="160"/>
    <col min="3055" max="3055" width="47.6640625" style="160" customWidth="1"/>
    <col min="3056" max="3059" width="12.83203125" style="160" customWidth="1"/>
    <col min="3060" max="3063" width="11.1640625" style="160" bestFit="1" customWidth="1"/>
    <col min="3064" max="3064" width="10.1640625" style="160"/>
    <col min="3065" max="3065" width="11.6640625" style="160" bestFit="1" customWidth="1"/>
    <col min="3066" max="3310" width="10.1640625" style="160"/>
    <col min="3311" max="3311" width="47.6640625" style="160" customWidth="1"/>
    <col min="3312" max="3315" width="12.83203125" style="160" customWidth="1"/>
    <col min="3316" max="3319" width="11.1640625" style="160" bestFit="1" customWidth="1"/>
    <col min="3320" max="3320" width="10.1640625" style="160"/>
    <col min="3321" max="3321" width="11.6640625" style="160" bestFit="1" customWidth="1"/>
    <col min="3322" max="3566" width="10.1640625" style="160"/>
    <col min="3567" max="3567" width="47.6640625" style="160" customWidth="1"/>
    <col min="3568" max="3571" width="12.83203125" style="160" customWidth="1"/>
    <col min="3572" max="3575" width="11.1640625" style="160" bestFit="1" customWidth="1"/>
    <col min="3576" max="3576" width="10.1640625" style="160"/>
    <col min="3577" max="3577" width="11.6640625" style="160" bestFit="1" customWidth="1"/>
    <col min="3578" max="3822" width="10.1640625" style="160"/>
    <col min="3823" max="3823" width="47.6640625" style="160" customWidth="1"/>
    <col min="3824" max="3827" width="12.83203125" style="160" customWidth="1"/>
    <col min="3828" max="3831" width="11.1640625" style="160" bestFit="1" customWidth="1"/>
    <col min="3832" max="3832" width="10.1640625" style="160"/>
    <col min="3833" max="3833" width="11.6640625" style="160" bestFit="1" customWidth="1"/>
    <col min="3834" max="4078" width="10.1640625" style="160"/>
    <col min="4079" max="4079" width="47.6640625" style="160" customWidth="1"/>
    <col min="4080" max="4083" width="12.83203125" style="160" customWidth="1"/>
    <col min="4084" max="4087" width="11.1640625" style="160" bestFit="1" customWidth="1"/>
    <col min="4088" max="4088" width="10.1640625" style="160"/>
    <col min="4089" max="4089" width="11.6640625" style="160" bestFit="1" customWidth="1"/>
    <col min="4090" max="4334" width="10.1640625" style="160"/>
    <col min="4335" max="4335" width="47.6640625" style="160" customWidth="1"/>
    <col min="4336" max="4339" width="12.83203125" style="160" customWidth="1"/>
    <col min="4340" max="4343" width="11.1640625" style="160" bestFit="1" customWidth="1"/>
    <col min="4344" max="4344" width="10.1640625" style="160"/>
    <col min="4345" max="4345" width="11.6640625" style="160" bestFit="1" customWidth="1"/>
    <col min="4346" max="4590" width="10.1640625" style="160"/>
    <col min="4591" max="4591" width="47.6640625" style="160" customWidth="1"/>
    <col min="4592" max="4595" width="12.83203125" style="160" customWidth="1"/>
    <col min="4596" max="4599" width="11.1640625" style="160" bestFit="1" customWidth="1"/>
    <col min="4600" max="4600" width="10.1640625" style="160"/>
    <col min="4601" max="4601" width="11.6640625" style="160" bestFit="1" customWidth="1"/>
    <col min="4602" max="4846" width="10.1640625" style="160"/>
    <col min="4847" max="4847" width="47.6640625" style="160" customWidth="1"/>
    <col min="4848" max="4851" width="12.83203125" style="160" customWidth="1"/>
    <col min="4852" max="4855" width="11.1640625" style="160" bestFit="1" customWidth="1"/>
    <col min="4856" max="4856" width="10.1640625" style="160"/>
    <col min="4857" max="4857" width="11.6640625" style="160" bestFit="1" customWidth="1"/>
    <col min="4858" max="5102" width="10.1640625" style="160"/>
    <col min="5103" max="5103" width="47.6640625" style="160" customWidth="1"/>
    <col min="5104" max="5107" width="12.83203125" style="160" customWidth="1"/>
    <col min="5108" max="5111" width="11.1640625" style="160" bestFit="1" customWidth="1"/>
    <col min="5112" max="5112" width="10.1640625" style="160"/>
    <col min="5113" max="5113" width="11.6640625" style="160" bestFit="1" customWidth="1"/>
    <col min="5114" max="5358" width="10.1640625" style="160"/>
    <col min="5359" max="5359" width="47.6640625" style="160" customWidth="1"/>
    <col min="5360" max="5363" width="12.83203125" style="160" customWidth="1"/>
    <col min="5364" max="5367" width="11.1640625" style="160" bestFit="1" customWidth="1"/>
    <col min="5368" max="5368" width="10.1640625" style="160"/>
    <col min="5369" max="5369" width="11.6640625" style="160" bestFit="1" customWidth="1"/>
    <col min="5370" max="5614" width="10.1640625" style="160"/>
    <col min="5615" max="5615" width="47.6640625" style="160" customWidth="1"/>
    <col min="5616" max="5619" width="12.83203125" style="160" customWidth="1"/>
    <col min="5620" max="5623" width="11.1640625" style="160" bestFit="1" customWidth="1"/>
    <col min="5624" max="5624" width="10.1640625" style="160"/>
    <col min="5625" max="5625" width="11.6640625" style="160" bestFit="1" customWidth="1"/>
    <col min="5626" max="5870" width="10.1640625" style="160"/>
    <col min="5871" max="5871" width="47.6640625" style="160" customWidth="1"/>
    <col min="5872" max="5875" width="12.83203125" style="160" customWidth="1"/>
    <col min="5876" max="5879" width="11.1640625" style="160" bestFit="1" customWidth="1"/>
    <col min="5880" max="5880" width="10.1640625" style="160"/>
    <col min="5881" max="5881" width="11.6640625" style="160" bestFit="1" customWidth="1"/>
    <col min="5882" max="6126" width="10.1640625" style="160"/>
    <col min="6127" max="6127" width="47.6640625" style="160" customWidth="1"/>
    <col min="6128" max="6131" width="12.83203125" style="160" customWidth="1"/>
    <col min="6132" max="6135" width="11.1640625" style="160" bestFit="1" customWidth="1"/>
    <col min="6136" max="6136" width="10.1640625" style="160"/>
    <col min="6137" max="6137" width="11.6640625" style="160" bestFit="1" customWidth="1"/>
    <col min="6138" max="6382" width="10.1640625" style="160"/>
    <col min="6383" max="6383" width="47.6640625" style="160" customWidth="1"/>
    <col min="6384" max="6387" width="12.83203125" style="160" customWidth="1"/>
    <col min="6388" max="6391" width="11.1640625" style="160" bestFit="1" customWidth="1"/>
    <col min="6392" max="6392" width="10.1640625" style="160"/>
    <col min="6393" max="6393" width="11.6640625" style="160" bestFit="1" customWidth="1"/>
    <col min="6394" max="6638" width="10.1640625" style="160"/>
    <col min="6639" max="6639" width="47.6640625" style="160" customWidth="1"/>
    <col min="6640" max="6643" width="12.83203125" style="160" customWidth="1"/>
    <col min="6644" max="6647" width="11.1640625" style="160" bestFit="1" customWidth="1"/>
    <col min="6648" max="6648" width="10.1640625" style="160"/>
    <col min="6649" max="6649" width="11.6640625" style="160" bestFit="1" customWidth="1"/>
    <col min="6650" max="6894" width="10.1640625" style="160"/>
    <col min="6895" max="6895" width="47.6640625" style="160" customWidth="1"/>
    <col min="6896" max="6899" width="12.83203125" style="160" customWidth="1"/>
    <col min="6900" max="6903" width="11.1640625" style="160" bestFit="1" customWidth="1"/>
    <col min="6904" max="6904" width="10.1640625" style="160"/>
    <col min="6905" max="6905" width="11.6640625" style="160" bestFit="1" customWidth="1"/>
    <col min="6906" max="7150" width="10.1640625" style="160"/>
    <col min="7151" max="7151" width="47.6640625" style="160" customWidth="1"/>
    <col min="7152" max="7155" width="12.83203125" style="160" customWidth="1"/>
    <col min="7156" max="7159" width="11.1640625" style="160" bestFit="1" customWidth="1"/>
    <col min="7160" max="7160" width="10.1640625" style="160"/>
    <col min="7161" max="7161" width="11.6640625" style="160" bestFit="1" customWidth="1"/>
    <col min="7162" max="7406" width="10.1640625" style="160"/>
    <col min="7407" max="7407" width="47.6640625" style="160" customWidth="1"/>
    <col min="7408" max="7411" width="12.83203125" style="160" customWidth="1"/>
    <col min="7412" max="7415" width="11.1640625" style="160" bestFit="1" customWidth="1"/>
    <col min="7416" max="7416" width="10.1640625" style="160"/>
    <col min="7417" max="7417" width="11.6640625" style="160" bestFit="1" customWidth="1"/>
    <col min="7418" max="7662" width="10.1640625" style="160"/>
    <col min="7663" max="7663" width="47.6640625" style="160" customWidth="1"/>
    <col min="7664" max="7667" width="12.83203125" style="160" customWidth="1"/>
    <col min="7668" max="7671" width="11.1640625" style="160" bestFit="1" customWidth="1"/>
    <col min="7672" max="7672" width="10.1640625" style="160"/>
    <col min="7673" max="7673" width="11.6640625" style="160" bestFit="1" customWidth="1"/>
    <col min="7674" max="7918" width="10.1640625" style="160"/>
    <col min="7919" max="7919" width="47.6640625" style="160" customWidth="1"/>
    <col min="7920" max="7923" width="12.83203125" style="160" customWidth="1"/>
    <col min="7924" max="7927" width="11.1640625" style="160" bestFit="1" customWidth="1"/>
    <col min="7928" max="7928" width="10.1640625" style="160"/>
    <col min="7929" max="7929" width="11.6640625" style="160" bestFit="1" customWidth="1"/>
    <col min="7930" max="8174" width="10.1640625" style="160"/>
    <col min="8175" max="8175" width="47.6640625" style="160" customWidth="1"/>
    <col min="8176" max="8179" width="12.83203125" style="160" customWidth="1"/>
    <col min="8180" max="8183" width="11.1640625" style="160" bestFit="1" customWidth="1"/>
    <col min="8184" max="8184" width="10.1640625" style="160"/>
    <col min="8185" max="8185" width="11.6640625" style="160" bestFit="1" customWidth="1"/>
    <col min="8186" max="8430" width="10.1640625" style="160"/>
    <col min="8431" max="8431" width="47.6640625" style="160" customWidth="1"/>
    <col min="8432" max="8435" width="12.83203125" style="160" customWidth="1"/>
    <col min="8436" max="8439" width="11.1640625" style="160" bestFit="1" customWidth="1"/>
    <col min="8440" max="8440" width="10.1640625" style="160"/>
    <col min="8441" max="8441" width="11.6640625" style="160" bestFit="1" customWidth="1"/>
    <col min="8442" max="8686" width="10.1640625" style="160"/>
    <col min="8687" max="8687" width="47.6640625" style="160" customWidth="1"/>
    <col min="8688" max="8691" width="12.83203125" style="160" customWidth="1"/>
    <col min="8692" max="8695" width="11.1640625" style="160" bestFit="1" customWidth="1"/>
    <col min="8696" max="8696" width="10.1640625" style="160"/>
    <col min="8697" max="8697" width="11.6640625" style="160" bestFit="1" customWidth="1"/>
    <col min="8698" max="8942" width="10.1640625" style="160"/>
    <col min="8943" max="8943" width="47.6640625" style="160" customWidth="1"/>
    <col min="8944" max="8947" width="12.83203125" style="160" customWidth="1"/>
    <col min="8948" max="8951" width="11.1640625" style="160" bestFit="1" customWidth="1"/>
    <col min="8952" max="8952" width="10.1640625" style="160"/>
    <col min="8953" max="8953" width="11.6640625" style="160" bestFit="1" customWidth="1"/>
    <col min="8954" max="9198" width="10.1640625" style="160"/>
    <col min="9199" max="9199" width="47.6640625" style="160" customWidth="1"/>
    <col min="9200" max="9203" width="12.83203125" style="160" customWidth="1"/>
    <col min="9204" max="9207" width="11.1640625" style="160" bestFit="1" customWidth="1"/>
    <col min="9208" max="9208" width="10.1640625" style="160"/>
    <col min="9209" max="9209" width="11.6640625" style="160" bestFit="1" customWidth="1"/>
    <col min="9210" max="9454" width="10.1640625" style="160"/>
    <col min="9455" max="9455" width="47.6640625" style="160" customWidth="1"/>
    <col min="9456" max="9459" width="12.83203125" style="160" customWidth="1"/>
    <col min="9460" max="9463" width="11.1640625" style="160" bestFit="1" customWidth="1"/>
    <col min="9464" max="9464" width="10.1640625" style="160"/>
    <col min="9465" max="9465" width="11.6640625" style="160" bestFit="1" customWidth="1"/>
    <col min="9466" max="9710" width="10.1640625" style="160"/>
    <col min="9711" max="9711" width="47.6640625" style="160" customWidth="1"/>
    <col min="9712" max="9715" width="12.83203125" style="160" customWidth="1"/>
    <col min="9716" max="9719" width="11.1640625" style="160" bestFit="1" customWidth="1"/>
    <col min="9720" max="9720" width="10.1640625" style="160"/>
    <col min="9721" max="9721" width="11.6640625" style="160" bestFit="1" customWidth="1"/>
    <col min="9722" max="9966" width="10.1640625" style="160"/>
    <col min="9967" max="9967" width="47.6640625" style="160" customWidth="1"/>
    <col min="9968" max="9971" width="12.83203125" style="160" customWidth="1"/>
    <col min="9972" max="9975" width="11.1640625" style="160" bestFit="1" customWidth="1"/>
    <col min="9976" max="9976" width="10.1640625" style="160"/>
    <col min="9977" max="9977" width="11.6640625" style="160" bestFit="1" customWidth="1"/>
    <col min="9978" max="10222" width="10.1640625" style="160"/>
    <col min="10223" max="10223" width="47.6640625" style="160" customWidth="1"/>
    <col min="10224" max="10227" width="12.83203125" style="160" customWidth="1"/>
    <col min="10228" max="10231" width="11.1640625" style="160" bestFit="1" customWidth="1"/>
    <col min="10232" max="10232" width="10.1640625" style="160"/>
    <col min="10233" max="10233" width="11.6640625" style="160" bestFit="1" customWidth="1"/>
    <col min="10234" max="10478" width="10.1640625" style="160"/>
    <col min="10479" max="10479" width="47.6640625" style="160" customWidth="1"/>
    <col min="10480" max="10483" width="12.83203125" style="160" customWidth="1"/>
    <col min="10484" max="10487" width="11.1640625" style="160" bestFit="1" customWidth="1"/>
    <col min="10488" max="10488" width="10.1640625" style="160"/>
    <col min="10489" max="10489" width="11.6640625" style="160" bestFit="1" customWidth="1"/>
    <col min="10490" max="10734" width="10.1640625" style="160"/>
    <col min="10735" max="10735" width="47.6640625" style="160" customWidth="1"/>
    <col min="10736" max="10739" width="12.83203125" style="160" customWidth="1"/>
    <col min="10740" max="10743" width="11.1640625" style="160" bestFit="1" customWidth="1"/>
    <col min="10744" max="10744" width="10.1640625" style="160"/>
    <col min="10745" max="10745" width="11.6640625" style="160" bestFit="1" customWidth="1"/>
    <col min="10746" max="10990" width="10.1640625" style="160"/>
    <col min="10991" max="10991" width="47.6640625" style="160" customWidth="1"/>
    <col min="10992" max="10995" width="12.83203125" style="160" customWidth="1"/>
    <col min="10996" max="10999" width="11.1640625" style="160" bestFit="1" customWidth="1"/>
    <col min="11000" max="11000" width="10.1640625" style="160"/>
    <col min="11001" max="11001" width="11.6640625" style="160" bestFit="1" customWidth="1"/>
    <col min="11002" max="11246" width="10.1640625" style="160"/>
    <col min="11247" max="11247" width="47.6640625" style="160" customWidth="1"/>
    <col min="11248" max="11251" width="12.83203125" style="160" customWidth="1"/>
    <col min="11252" max="11255" width="11.1640625" style="160" bestFit="1" customWidth="1"/>
    <col min="11256" max="11256" width="10.1640625" style="160"/>
    <col min="11257" max="11257" width="11.6640625" style="160" bestFit="1" customWidth="1"/>
    <col min="11258" max="11502" width="10.1640625" style="160"/>
    <col min="11503" max="11503" width="47.6640625" style="160" customWidth="1"/>
    <col min="11504" max="11507" width="12.83203125" style="160" customWidth="1"/>
    <col min="11508" max="11511" width="11.1640625" style="160" bestFit="1" customWidth="1"/>
    <col min="11512" max="11512" width="10.1640625" style="160"/>
    <col min="11513" max="11513" width="11.6640625" style="160" bestFit="1" customWidth="1"/>
    <col min="11514" max="11758" width="10.1640625" style="160"/>
    <col min="11759" max="11759" width="47.6640625" style="160" customWidth="1"/>
    <col min="11760" max="11763" width="12.83203125" style="160" customWidth="1"/>
    <col min="11764" max="11767" width="11.1640625" style="160" bestFit="1" customWidth="1"/>
    <col min="11768" max="11768" width="10.1640625" style="160"/>
    <col min="11769" max="11769" width="11.6640625" style="160" bestFit="1" customWidth="1"/>
    <col min="11770" max="12014" width="10.1640625" style="160"/>
    <col min="12015" max="12015" width="47.6640625" style="160" customWidth="1"/>
    <col min="12016" max="12019" width="12.83203125" style="160" customWidth="1"/>
    <col min="12020" max="12023" width="11.1640625" style="160" bestFit="1" customWidth="1"/>
    <col min="12024" max="12024" width="10.1640625" style="160"/>
    <col min="12025" max="12025" width="11.6640625" style="160" bestFit="1" customWidth="1"/>
    <col min="12026" max="12270" width="10.1640625" style="160"/>
    <col min="12271" max="12271" width="47.6640625" style="160" customWidth="1"/>
    <col min="12272" max="12275" width="12.83203125" style="160" customWidth="1"/>
    <col min="12276" max="12279" width="11.1640625" style="160" bestFit="1" customWidth="1"/>
    <col min="12280" max="12280" width="10.1640625" style="160"/>
    <col min="12281" max="12281" width="11.6640625" style="160" bestFit="1" customWidth="1"/>
    <col min="12282" max="12526" width="10.1640625" style="160"/>
    <col min="12527" max="12527" width="47.6640625" style="160" customWidth="1"/>
    <col min="12528" max="12531" width="12.83203125" style="160" customWidth="1"/>
    <col min="12532" max="12535" width="11.1640625" style="160" bestFit="1" customWidth="1"/>
    <col min="12536" max="12536" width="10.1640625" style="160"/>
    <col min="12537" max="12537" width="11.6640625" style="160" bestFit="1" customWidth="1"/>
    <col min="12538" max="12782" width="10.1640625" style="160"/>
    <col min="12783" max="12783" width="47.6640625" style="160" customWidth="1"/>
    <col min="12784" max="12787" width="12.83203125" style="160" customWidth="1"/>
    <col min="12788" max="12791" width="11.1640625" style="160" bestFit="1" customWidth="1"/>
    <col min="12792" max="12792" width="10.1640625" style="160"/>
    <col min="12793" max="12793" width="11.6640625" style="160" bestFit="1" customWidth="1"/>
    <col min="12794" max="13038" width="10.1640625" style="160"/>
    <col min="13039" max="13039" width="47.6640625" style="160" customWidth="1"/>
    <col min="13040" max="13043" width="12.83203125" style="160" customWidth="1"/>
    <col min="13044" max="13047" width="11.1640625" style="160" bestFit="1" customWidth="1"/>
    <col min="13048" max="13048" width="10.1640625" style="160"/>
    <col min="13049" max="13049" width="11.6640625" style="160" bestFit="1" customWidth="1"/>
    <col min="13050" max="13294" width="10.1640625" style="160"/>
    <col min="13295" max="13295" width="47.6640625" style="160" customWidth="1"/>
    <col min="13296" max="13299" width="12.83203125" style="160" customWidth="1"/>
    <col min="13300" max="13303" width="11.1640625" style="160" bestFit="1" customWidth="1"/>
    <col min="13304" max="13304" width="10.1640625" style="160"/>
    <col min="13305" max="13305" width="11.6640625" style="160" bestFit="1" customWidth="1"/>
    <col min="13306" max="13550" width="10.1640625" style="160"/>
    <col min="13551" max="13551" width="47.6640625" style="160" customWidth="1"/>
    <col min="13552" max="13555" width="12.83203125" style="160" customWidth="1"/>
    <col min="13556" max="13559" width="11.1640625" style="160" bestFit="1" customWidth="1"/>
    <col min="13560" max="13560" width="10.1640625" style="160"/>
    <col min="13561" max="13561" width="11.6640625" style="160" bestFit="1" customWidth="1"/>
    <col min="13562" max="13806" width="10.1640625" style="160"/>
    <col min="13807" max="13807" width="47.6640625" style="160" customWidth="1"/>
    <col min="13808" max="13811" width="12.83203125" style="160" customWidth="1"/>
    <col min="13812" max="13815" width="11.1640625" style="160" bestFit="1" customWidth="1"/>
    <col min="13816" max="13816" width="10.1640625" style="160"/>
    <col min="13817" max="13817" width="11.6640625" style="160" bestFit="1" customWidth="1"/>
    <col min="13818" max="14062" width="10.1640625" style="160"/>
    <col min="14063" max="14063" width="47.6640625" style="160" customWidth="1"/>
    <col min="14064" max="14067" width="12.83203125" style="160" customWidth="1"/>
    <col min="14068" max="14071" width="11.1640625" style="160" bestFit="1" customWidth="1"/>
    <col min="14072" max="14072" width="10.1640625" style="160"/>
    <col min="14073" max="14073" width="11.6640625" style="160" bestFit="1" customWidth="1"/>
    <col min="14074" max="14318" width="10.1640625" style="160"/>
    <col min="14319" max="14319" width="47.6640625" style="160" customWidth="1"/>
    <col min="14320" max="14323" width="12.83203125" style="160" customWidth="1"/>
    <col min="14324" max="14327" width="11.1640625" style="160" bestFit="1" customWidth="1"/>
    <col min="14328" max="14328" width="10.1640625" style="160"/>
    <col min="14329" max="14329" width="11.6640625" style="160" bestFit="1" customWidth="1"/>
    <col min="14330" max="14574" width="10.1640625" style="160"/>
    <col min="14575" max="14575" width="47.6640625" style="160" customWidth="1"/>
    <col min="14576" max="14579" width="12.83203125" style="160" customWidth="1"/>
    <col min="14580" max="14583" width="11.1640625" style="160" bestFit="1" customWidth="1"/>
    <col min="14584" max="14584" width="10.1640625" style="160"/>
    <col min="14585" max="14585" width="11.6640625" style="160" bestFit="1" customWidth="1"/>
    <col min="14586" max="14830" width="10.1640625" style="160"/>
    <col min="14831" max="14831" width="47.6640625" style="160" customWidth="1"/>
    <col min="14832" max="14835" width="12.83203125" style="160" customWidth="1"/>
    <col min="14836" max="14839" width="11.1640625" style="160" bestFit="1" customWidth="1"/>
    <col min="14840" max="14840" width="10.1640625" style="160"/>
    <col min="14841" max="14841" width="11.6640625" style="160" bestFit="1" customWidth="1"/>
    <col min="14842" max="15086" width="10.1640625" style="160"/>
    <col min="15087" max="15087" width="47.6640625" style="160" customWidth="1"/>
    <col min="15088" max="15091" width="12.83203125" style="160" customWidth="1"/>
    <col min="15092" max="15095" width="11.1640625" style="160" bestFit="1" customWidth="1"/>
    <col min="15096" max="15096" width="10.1640625" style="160"/>
    <col min="15097" max="15097" width="11.6640625" style="160" bestFit="1" customWidth="1"/>
    <col min="15098" max="15342" width="10.1640625" style="160"/>
    <col min="15343" max="15343" width="47.6640625" style="160" customWidth="1"/>
    <col min="15344" max="15347" width="12.83203125" style="160" customWidth="1"/>
    <col min="15348" max="15351" width="11.1640625" style="160" bestFit="1" customWidth="1"/>
    <col min="15352" max="15352" width="10.1640625" style="160"/>
    <col min="15353" max="15353" width="11.6640625" style="160" bestFit="1" customWidth="1"/>
    <col min="15354" max="15598" width="10.1640625" style="160"/>
    <col min="15599" max="15599" width="47.6640625" style="160" customWidth="1"/>
    <col min="15600" max="15603" width="12.83203125" style="160" customWidth="1"/>
    <col min="15604" max="15607" width="11.1640625" style="160" bestFit="1" customWidth="1"/>
    <col min="15608" max="15608" width="10.1640625" style="160"/>
    <col min="15609" max="15609" width="11.6640625" style="160" bestFit="1" customWidth="1"/>
    <col min="15610" max="15854" width="10.1640625" style="160"/>
    <col min="15855" max="15855" width="47.6640625" style="160" customWidth="1"/>
    <col min="15856" max="15859" width="12.83203125" style="160" customWidth="1"/>
    <col min="15860" max="15863" width="11.1640625" style="160" bestFit="1" customWidth="1"/>
    <col min="15864" max="15864" width="10.1640625" style="160"/>
    <col min="15865" max="15865" width="11.6640625" style="160" bestFit="1" customWidth="1"/>
    <col min="15866" max="16110" width="10.1640625" style="160"/>
    <col min="16111" max="16111" width="47.6640625" style="160" customWidth="1"/>
    <col min="16112" max="16115" width="12.83203125" style="160" customWidth="1"/>
    <col min="16116" max="16119" width="11.1640625" style="160" bestFit="1" customWidth="1"/>
    <col min="16120" max="16120" width="10.1640625" style="160"/>
    <col min="16121" max="16121" width="11.6640625" style="160" bestFit="1" customWidth="1"/>
    <col min="16122" max="16384" width="10.1640625" style="160"/>
  </cols>
  <sheetData>
    <row r="1" spans="2:214" s="155" customFormat="1" ht="16.5">
      <c r="B1" s="154" t="s">
        <v>351</v>
      </c>
      <c r="C1" s="154"/>
      <c r="D1" s="154"/>
      <c r="E1" s="154"/>
      <c r="F1" s="154"/>
    </row>
    <row r="2" spans="2:214" s="140" customFormat="1" ht="12" thickBot="1">
      <c r="B2" s="138"/>
      <c r="C2" s="138"/>
      <c r="D2" s="138"/>
      <c r="E2" s="138"/>
      <c r="F2" s="138"/>
      <c r="G2" s="138"/>
      <c r="H2" s="138"/>
      <c r="I2" s="138"/>
      <c r="J2" s="139" t="s">
        <v>0</v>
      </c>
    </row>
    <row r="3" spans="2:214" s="141" customFormat="1" ht="11.25" customHeight="1">
      <c r="B3" s="305"/>
      <c r="C3" s="354" t="s">
        <v>1</v>
      </c>
      <c r="D3" s="354"/>
      <c r="E3" s="355"/>
      <c r="F3" s="354"/>
      <c r="G3" s="354"/>
      <c r="H3" s="306"/>
      <c r="I3" s="306"/>
      <c r="J3" s="306"/>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row>
    <row r="4" spans="2:214" s="141" customFormat="1">
      <c r="B4" s="307"/>
      <c r="C4" s="53" t="s">
        <v>6</v>
      </c>
      <c r="D4" s="53" t="s">
        <v>7</v>
      </c>
      <c r="E4" s="54" t="s">
        <v>8</v>
      </c>
      <c r="F4" s="54" t="s">
        <v>9</v>
      </c>
      <c r="G4" s="54" t="s">
        <v>304</v>
      </c>
      <c r="H4" s="54" t="s">
        <v>67</v>
      </c>
      <c r="I4" s="54" t="s">
        <v>68</v>
      </c>
      <c r="J4" s="54" t="s">
        <v>69</v>
      </c>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row>
    <row r="5" spans="2:214" s="141" customFormat="1">
      <c r="B5" s="307"/>
      <c r="C5" s="53" t="s">
        <v>11</v>
      </c>
      <c r="D5" s="53" t="s">
        <v>11</v>
      </c>
      <c r="E5" s="53" t="s">
        <v>11</v>
      </c>
      <c r="F5" s="53" t="s">
        <v>11</v>
      </c>
      <c r="G5" s="53" t="s">
        <v>11</v>
      </c>
      <c r="H5" s="53" t="s">
        <v>13</v>
      </c>
      <c r="I5" s="53" t="s">
        <v>13</v>
      </c>
      <c r="J5" s="53" t="s">
        <v>13</v>
      </c>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row>
    <row r="6" spans="2:214" s="157" customFormat="1" ht="11.25" customHeight="1">
      <c r="B6" s="156" t="s">
        <v>352</v>
      </c>
      <c r="C6" s="156"/>
      <c r="D6" s="156"/>
      <c r="E6" s="156"/>
      <c r="F6" s="156"/>
      <c r="G6" s="156"/>
      <c r="H6" s="156"/>
      <c r="I6" s="156"/>
      <c r="J6" s="156"/>
    </row>
    <row r="7" spans="2:214" s="158" customFormat="1" ht="11.25" customHeight="1">
      <c r="B7" s="322" t="s">
        <v>266</v>
      </c>
      <c r="C7" s="144">
        <v>49915</v>
      </c>
      <c r="D7" s="144">
        <v>52160</v>
      </c>
      <c r="E7" s="144">
        <v>56827</v>
      </c>
      <c r="F7" s="144">
        <v>58352</v>
      </c>
      <c r="G7" s="144">
        <v>56220</v>
      </c>
      <c r="H7" s="144">
        <v>57005</v>
      </c>
      <c r="I7" s="144">
        <v>56769</v>
      </c>
      <c r="J7" s="144">
        <v>58017</v>
      </c>
    </row>
    <row r="8" spans="2:214" s="158" customFormat="1" ht="11.25" customHeight="1">
      <c r="B8" s="322" t="s">
        <v>341</v>
      </c>
      <c r="C8" s="144">
        <v>85673</v>
      </c>
      <c r="D8" s="144">
        <v>92279</v>
      </c>
      <c r="E8" s="144">
        <v>99677</v>
      </c>
      <c r="F8" s="144">
        <v>101840</v>
      </c>
      <c r="G8" s="144">
        <v>104241</v>
      </c>
      <c r="H8" s="144">
        <v>108789</v>
      </c>
      <c r="I8" s="144">
        <v>111368</v>
      </c>
      <c r="J8" s="144">
        <v>114436</v>
      </c>
    </row>
    <row r="9" spans="2:214" s="158" customFormat="1" ht="11.25" customHeight="1">
      <c r="B9" s="322" t="s">
        <v>342</v>
      </c>
      <c r="C9" s="144">
        <v>1767</v>
      </c>
      <c r="D9" s="144">
        <v>1275</v>
      </c>
      <c r="E9" s="144">
        <v>1393</v>
      </c>
      <c r="F9" s="144">
        <v>1522</v>
      </c>
      <c r="G9" s="146" t="s">
        <v>357</v>
      </c>
      <c r="H9" s="146" t="s">
        <v>357</v>
      </c>
      <c r="I9" s="146" t="s">
        <v>357</v>
      </c>
      <c r="J9" s="146" t="s">
        <v>357</v>
      </c>
    </row>
    <row r="10" spans="2:214" s="158" customFormat="1" ht="11.25" customHeight="1">
      <c r="B10" s="322" t="s">
        <v>26</v>
      </c>
      <c r="C10" s="144">
        <v>12839</v>
      </c>
      <c r="D10" s="144">
        <v>12687</v>
      </c>
      <c r="E10" s="144">
        <v>13905</v>
      </c>
      <c r="F10" s="144">
        <v>12474</v>
      </c>
      <c r="G10" s="144">
        <v>12364</v>
      </c>
      <c r="H10" s="144">
        <v>13090</v>
      </c>
      <c r="I10" s="144">
        <v>12770</v>
      </c>
      <c r="J10" s="144">
        <v>12739</v>
      </c>
    </row>
    <row r="11" spans="2:214" s="158" customFormat="1" ht="11.25" customHeight="1">
      <c r="B11" s="323" t="s">
        <v>269</v>
      </c>
      <c r="C11" s="144">
        <v>10239</v>
      </c>
      <c r="D11" s="144">
        <v>11251</v>
      </c>
      <c r="E11" s="144">
        <v>13291</v>
      </c>
      <c r="F11" s="144">
        <v>10108</v>
      </c>
      <c r="G11" s="144">
        <v>5566</v>
      </c>
      <c r="H11" s="144">
        <v>4754</v>
      </c>
      <c r="I11" s="144">
        <v>4162</v>
      </c>
      <c r="J11" s="144">
        <v>3598</v>
      </c>
    </row>
    <row r="12" spans="2:214" s="158" customFormat="1" ht="11.25" customHeight="1">
      <c r="B12" s="322" t="s">
        <v>343</v>
      </c>
      <c r="C12" s="144">
        <v>22782</v>
      </c>
      <c r="D12" s="144">
        <v>24772</v>
      </c>
      <c r="E12" s="144">
        <v>25776</v>
      </c>
      <c r="F12" s="144">
        <v>25889</v>
      </c>
      <c r="G12" s="144">
        <v>26633</v>
      </c>
      <c r="H12" s="144">
        <v>24018</v>
      </c>
      <c r="I12" s="144">
        <v>23938</v>
      </c>
      <c r="J12" s="144">
        <v>22333</v>
      </c>
    </row>
    <row r="13" spans="2:214" s="158" customFormat="1" ht="11.25" customHeight="1">
      <c r="B13" s="322" t="s">
        <v>271</v>
      </c>
      <c r="C13" s="144">
        <v>17786</v>
      </c>
      <c r="D13" s="144">
        <v>18462</v>
      </c>
      <c r="E13" s="144">
        <v>20349</v>
      </c>
      <c r="F13" s="144">
        <v>19133</v>
      </c>
      <c r="G13" s="144">
        <v>17270</v>
      </c>
      <c r="H13" s="144">
        <v>18077</v>
      </c>
      <c r="I13" s="144">
        <v>15947</v>
      </c>
      <c r="J13" s="144">
        <v>15121</v>
      </c>
    </row>
    <row r="14" spans="2:214" s="158" customFormat="1" ht="11.25" customHeight="1">
      <c r="B14" s="322" t="s">
        <v>30</v>
      </c>
      <c r="C14" s="144">
        <v>9533</v>
      </c>
      <c r="D14" s="144">
        <v>9914</v>
      </c>
      <c r="E14" s="144">
        <v>10335</v>
      </c>
      <c r="F14" s="144">
        <v>9578</v>
      </c>
      <c r="G14" s="144">
        <v>9113</v>
      </c>
      <c r="H14" s="144">
        <v>9144</v>
      </c>
      <c r="I14" s="144">
        <v>8419</v>
      </c>
      <c r="J14" s="144">
        <v>8178</v>
      </c>
    </row>
    <row r="15" spans="2:214" s="158" customFormat="1" ht="11.25" customHeight="1">
      <c r="B15" s="322" t="s">
        <v>31</v>
      </c>
      <c r="C15" s="144">
        <v>9214</v>
      </c>
      <c r="D15" s="144">
        <v>9537</v>
      </c>
      <c r="E15" s="144">
        <v>9382</v>
      </c>
      <c r="F15" s="144">
        <v>9062</v>
      </c>
      <c r="G15" s="144">
        <v>8802</v>
      </c>
      <c r="H15" s="144">
        <v>8030</v>
      </c>
      <c r="I15" s="144">
        <v>7655</v>
      </c>
      <c r="J15" s="144">
        <v>7309</v>
      </c>
    </row>
    <row r="16" spans="2:214" s="158" customFormat="1" ht="11.25" customHeight="1">
      <c r="B16" s="322" t="s">
        <v>32</v>
      </c>
      <c r="C16" s="144">
        <v>716</v>
      </c>
      <c r="D16" s="144">
        <v>720</v>
      </c>
      <c r="E16" s="144">
        <v>709</v>
      </c>
      <c r="F16" s="144">
        <v>666</v>
      </c>
      <c r="G16" s="144">
        <v>610</v>
      </c>
      <c r="H16" s="144">
        <v>630</v>
      </c>
      <c r="I16" s="144">
        <v>597</v>
      </c>
      <c r="J16" s="144">
        <v>556</v>
      </c>
    </row>
    <row r="17" spans="2:15" s="158" customFormat="1" ht="11.25" customHeight="1">
      <c r="B17" s="322" t="s">
        <v>33</v>
      </c>
      <c r="C17" s="144">
        <v>33163</v>
      </c>
      <c r="D17" s="144">
        <v>34328</v>
      </c>
      <c r="E17" s="144">
        <v>36734</v>
      </c>
      <c r="F17" s="144">
        <v>37355</v>
      </c>
      <c r="G17" s="144">
        <v>37217</v>
      </c>
      <c r="H17" s="144">
        <v>37479</v>
      </c>
      <c r="I17" s="144">
        <v>34030</v>
      </c>
      <c r="J17" s="144">
        <v>33220</v>
      </c>
    </row>
    <row r="18" spans="2:15" s="158" customFormat="1" ht="11.25" customHeight="1">
      <c r="B18" s="322" t="s">
        <v>34</v>
      </c>
      <c r="C18" s="144">
        <v>1963</v>
      </c>
      <c r="D18" s="144">
        <v>2173</v>
      </c>
      <c r="E18" s="144">
        <v>2223</v>
      </c>
      <c r="F18" s="144">
        <v>2246</v>
      </c>
      <c r="G18" s="144">
        <v>2195</v>
      </c>
      <c r="H18" s="144">
        <v>2101</v>
      </c>
      <c r="I18" s="144">
        <v>1532</v>
      </c>
      <c r="J18" s="144">
        <v>1258</v>
      </c>
    </row>
    <row r="19" spans="2:15" s="158" customFormat="1" ht="11.25" customHeight="1">
      <c r="B19" s="322" t="s">
        <v>35</v>
      </c>
      <c r="C19" s="144">
        <v>5186</v>
      </c>
      <c r="D19" s="144">
        <v>5617</v>
      </c>
      <c r="E19" s="144">
        <v>6587</v>
      </c>
      <c r="F19" s="144">
        <v>7467</v>
      </c>
      <c r="G19" s="144">
        <v>7813</v>
      </c>
      <c r="H19" s="144">
        <v>8232</v>
      </c>
      <c r="I19" s="144">
        <v>11054</v>
      </c>
      <c r="J19" s="144">
        <v>10933</v>
      </c>
    </row>
    <row r="20" spans="2:15" s="158" customFormat="1" ht="11.25" customHeight="1">
      <c r="B20" s="323" t="s">
        <v>272</v>
      </c>
      <c r="C20" s="144">
        <v>2157</v>
      </c>
      <c r="D20" s="144">
        <v>1954</v>
      </c>
      <c r="E20" s="144">
        <v>3021</v>
      </c>
      <c r="F20" s="144">
        <v>3160</v>
      </c>
      <c r="G20" s="144">
        <v>2590</v>
      </c>
      <c r="H20" s="144">
        <v>3387</v>
      </c>
      <c r="I20" s="144">
        <v>3759</v>
      </c>
      <c r="J20" s="144">
        <v>3744</v>
      </c>
    </row>
    <row r="21" spans="2:15" s="158" customFormat="1" ht="11.25" customHeight="1">
      <c r="B21" s="322" t="s">
        <v>273</v>
      </c>
      <c r="C21" s="144">
        <v>2913</v>
      </c>
      <c r="D21" s="144">
        <v>2828</v>
      </c>
      <c r="E21" s="144">
        <v>2954</v>
      </c>
      <c r="F21" s="144">
        <v>2743</v>
      </c>
      <c r="G21" s="144">
        <v>2385</v>
      </c>
      <c r="H21" s="144">
        <v>2423</v>
      </c>
      <c r="I21" s="144">
        <v>2250</v>
      </c>
      <c r="J21" s="144">
        <v>2181</v>
      </c>
    </row>
    <row r="22" spans="2:15" s="158" customFormat="1" ht="11.25" customHeight="1">
      <c r="B22" s="322" t="s">
        <v>37</v>
      </c>
      <c r="C22" s="144">
        <v>1933</v>
      </c>
      <c r="D22" s="144">
        <v>2257</v>
      </c>
      <c r="E22" s="144">
        <v>1909</v>
      </c>
      <c r="F22" s="144">
        <v>1988</v>
      </c>
      <c r="G22" s="144">
        <v>2683</v>
      </c>
      <c r="H22" s="144">
        <v>2540</v>
      </c>
      <c r="I22" s="144">
        <v>1609</v>
      </c>
      <c r="J22" s="144">
        <v>1257</v>
      </c>
    </row>
    <row r="23" spans="2:15" s="158" customFormat="1" ht="11.25" customHeight="1">
      <c r="B23" s="322" t="s">
        <v>38</v>
      </c>
      <c r="C23" s="144">
        <v>7859</v>
      </c>
      <c r="D23" s="144">
        <v>7775</v>
      </c>
      <c r="E23" s="144">
        <v>8821</v>
      </c>
      <c r="F23" s="144">
        <v>9009</v>
      </c>
      <c r="G23" s="144">
        <v>7567</v>
      </c>
      <c r="H23" s="144">
        <v>8135</v>
      </c>
      <c r="I23" s="144">
        <v>8037</v>
      </c>
      <c r="J23" s="144">
        <v>8012</v>
      </c>
    </row>
    <row r="24" spans="2:15" s="158" customFormat="1" ht="11.25" customHeight="1">
      <c r="B24" s="322" t="s">
        <v>39</v>
      </c>
      <c r="C24" s="144">
        <v>26475</v>
      </c>
      <c r="D24" s="144">
        <v>26893</v>
      </c>
      <c r="E24" s="144">
        <v>28431</v>
      </c>
      <c r="F24" s="144">
        <v>28512</v>
      </c>
      <c r="G24" s="144">
        <v>27567</v>
      </c>
      <c r="H24" s="144">
        <v>27757</v>
      </c>
      <c r="I24" s="144">
        <v>27725</v>
      </c>
      <c r="J24" s="144">
        <v>27937</v>
      </c>
    </row>
    <row r="25" spans="2:15" s="158" customFormat="1" ht="11.25" customHeight="1">
      <c r="B25" s="322" t="s">
        <v>40</v>
      </c>
      <c r="C25" s="144">
        <v>13411</v>
      </c>
      <c r="D25" s="144">
        <v>14042</v>
      </c>
      <c r="E25" s="144">
        <v>15004</v>
      </c>
      <c r="F25" s="144">
        <v>15133</v>
      </c>
      <c r="G25" s="144">
        <v>14619</v>
      </c>
      <c r="H25" s="144">
        <v>14604</v>
      </c>
      <c r="I25" s="144">
        <v>14653</v>
      </c>
      <c r="J25" s="144">
        <v>14739</v>
      </c>
    </row>
    <row r="26" spans="2:15" s="158" customFormat="1" ht="11.25" customHeight="1">
      <c r="B26" s="322" t="s">
        <v>309</v>
      </c>
      <c r="C26" s="144">
        <v>9701</v>
      </c>
      <c r="D26" s="144">
        <v>10198</v>
      </c>
      <c r="E26" s="144">
        <v>10568</v>
      </c>
      <c r="F26" s="144">
        <v>10786</v>
      </c>
      <c r="G26" s="144">
        <v>10441</v>
      </c>
      <c r="H26" s="144">
        <v>10351</v>
      </c>
      <c r="I26" s="144">
        <v>10347</v>
      </c>
      <c r="J26" s="144">
        <v>10443</v>
      </c>
    </row>
    <row r="27" spans="2:15" s="158" customFormat="1" ht="11.25" customHeight="1">
      <c r="B27" s="322" t="s">
        <v>43</v>
      </c>
      <c r="C27" s="144">
        <v>4335</v>
      </c>
      <c r="D27" s="144">
        <v>4413</v>
      </c>
      <c r="E27" s="144">
        <v>4332</v>
      </c>
      <c r="F27" s="144">
        <v>3970</v>
      </c>
      <c r="G27" s="144">
        <v>3898</v>
      </c>
      <c r="H27" s="144">
        <v>3845</v>
      </c>
      <c r="I27" s="144">
        <v>3694</v>
      </c>
      <c r="J27" s="144">
        <v>3497</v>
      </c>
    </row>
    <row r="28" spans="2:15" s="158" customFormat="1" ht="11.25" customHeight="1">
      <c r="B28" s="322" t="s">
        <v>44</v>
      </c>
      <c r="C28" s="144">
        <v>1935</v>
      </c>
      <c r="D28" s="144">
        <v>2168</v>
      </c>
      <c r="E28" s="144">
        <v>2416</v>
      </c>
      <c r="F28" s="144">
        <v>2456</v>
      </c>
      <c r="G28" s="144">
        <v>2447</v>
      </c>
      <c r="H28" s="144">
        <v>2528</v>
      </c>
      <c r="I28" s="144">
        <v>2372</v>
      </c>
      <c r="J28" s="144">
        <v>2528</v>
      </c>
    </row>
    <row r="29" spans="2:15" s="158" customFormat="1" ht="11.25" customHeight="1">
      <c r="B29" s="322" t="s">
        <v>344</v>
      </c>
      <c r="C29" s="144">
        <v>1647</v>
      </c>
      <c r="D29" s="144">
        <v>1691</v>
      </c>
      <c r="E29" s="144">
        <v>1644</v>
      </c>
      <c r="F29" s="144">
        <v>1611</v>
      </c>
      <c r="G29" s="144">
        <v>1772</v>
      </c>
      <c r="H29" s="144">
        <v>1548</v>
      </c>
      <c r="I29" s="144">
        <v>1479</v>
      </c>
      <c r="J29" s="144">
        <v>1462</v>
      </c>
    </row>
    <row r="30" spans="2:15" s="158" customFormat="1" ht="11.25" customHeight="1">
      <c r="B30" s="144" t="s">
        <v>275</v>
      </c>
      <c r="C30" s="146" t="s">
        <v>357</v>
      </c>
      <c r="D30" s="146" t="s">
        <v>357</v>
      </c>
      <c r="E30" s="146" t="s">
        <v>357</v>
      </c>
      <c r="F30" s="146" t="s">
        <v>357</v>
      </c>
      <c r="G30" s="146" t="s">
        <v>357</v>
      </c>
      <c r="H30" s="144">
        <v>2800</v>
      </c>
      <c r="I30" s="144">
        <v>3000</v>
      </c>
      <c r="J30" s="144">
        <v>3000</v>
      </c>
      <c r="M30" s="169"/>
      <c r="N30" s="169"/>
      <c r="O30" s="169"/>
    </row>
    <row r="31" spans="2:15" s="158" customFormat="1" ht="11.25" customHeight="1">
      <c r="B31" s="144" t="s">
        <v>345</v>
      </c>
      <c r="C31" s="146" t="s">
        <v>357</v>
      </c>
      <c r="D31" s="146" t="s">
        <v>357</v>
      </c>
      <c r="E31" s="146" t="s">
        <v>357</v>
      </c>
      <c r="F31" s="146" t="s">
        <v>357</v>
      </c>
      <c r="G31" s="146" t="s">
        <v>357</v>
      </c>
      <c r="H31" s="144">
        <v>600</v>
      </c>
      <c r="I31" s="144">
        <v>3000</v>
      </c>
      <c r="J31" s="144">
        <v>2000</v>
      </c>
      <c r="M31" s="169"/>
      <c r="N31" s="169"/>
      <c r="O31" s="169"/>
    </row>
    <row r="32" spans="2:15" s="158" customFormat="1" ht="11.25" customHeight="1">
      <c r="B32" s="144" t="s">
        <v>72</v>
      </c>
      <c r="C32" s="146" t="s">
        <v>357</v>
      </c>
      <c r="D32" s="146" t="s">
        <v>357</v>
      </c>
      <c r="E32" s="146" t="s">
        <v>357</v>
      </c>
      <c r="F32" s="146" t="s">
        <v>357</v>
      </c>
      <c r="G32" s="146" t="s">
        <v>357</v>
      </c>
      <c r="H32" s="146" t="s">
        <v>357</v>
      </c>
      <c r="I32" s="146">
        <v>1000</v>
      </c>
      <c r="J32" s="146" t="s">
        <v>357</v>
      </c>
      <c r="M32" s="169"/>
      <c r="N32" s="169"/>
      <c r="O32" s="169"/>
    </row>
    <row r="33" spans="2:15" s="158" customFormat="1" ht="11.25" customHeight="1">
      <c r="B33" s="81" t="s">
        <v>277</v>
      </c>
      <c r="C33" s="146" t="s">
        <v>357</v>
      </c>
      <c r="D33" s="146" t="s">
        <v>357</v>
      </c>
      <c r="E33" s="146" t="s">
        <v>357</v>
      </c>
      <c r="F33" s="146" t="s">
        <v>357</v>
      </c>
      <c r="G33" s="146" t="s">
        <v>357</v>
      </c>
      <c r="H33" s="166">
        <v>-868</v>
      </c>
      <c r="I33" s="146" t="s">
        <v>357</v>
      </c>
      <c r="J33" s="146" t="s">
        <v>357</v>
      </c>
      <c r="M33" s="169"/>
      <c r="N33" s="169"/>
      <c r="O33" s="169"/>
    </row>
    <row r="34" spans="2:15" s="159" customFormat="1" ht="12.75" thickBot="1">
      <c r="B34" s="324" t="s">
        <v>353</v>
      </c>
      <c r="C34" s="150">
        <v>333142</v>
      </c>
      <c r="D34" s="150">
        <v>349396</v>
      </c>
      <c r="E34" s="150">
        <v>376288</v>
      </c>
      <c r="F34" s="150">
        <v>375061</v>
      </c>
      <c r="G34" s="150">
        <v>364015</v>
      </c>
      <c r="H34" s="150">
        <v>371000</v>
      </c>
      <c r="I34" s="150">
        <v>371200</v>
      </c>
      <c r="J34" s="150">
        <v>368500</v>
      </c>
      <c r="L34" s="177"/>
      <c r="M34" s="177"/>
      <c r="N34" s="177"/>
      <c r="O34" s="169"/>
    </row>
    <row r="35" spans="2:15" s="325" customFormat="1" ht="5.0999999999999996" customHeight="1">
      <c r="B35" s="326"/>
      <c r="C35" s="317"/>
      <c r="D35" s="317"/>
      <c r="E35" s="317"/>
      <c r="F35" s="317"/>
      <c r="G35" s="317"/>
      <c r="H35" s="317"/>
      <c r="I35" s="317"/>
      <c r="J35" s="317"/>
      <c r="L35" s="327"/>
      <c r="M35" s="327"/>
      <c r="N35" s="327"/>
      <c r="O35" s="246"/>
    </row>
    <row r="36" spans="2:15" ht="11.25" customHeight="1">
      <c r="B36" s="328" t="s">
        <v>348</v>
      </c>
      <c r="C36" s="328"/>
      <c r="D36" s="328"/>
      <c r="E36" s="328"/>
      <c r="F36" s="151"/>
      <c r="G36" s="151"/>
      <c r="H36" s="151"/>
      <c r="I36" s="151"/>
      <c r="J36" s="151"/>
    </row>
    <row r="37" spans="2:15" ht="11.25" customHeight="1">
      <c r="B37" s="161" t="s">
        <v>354</v>
      </c>
      <c r="C37" s="161"/>
      <c r="D37" s="161"/>
      <c r="E37" s="161"/>
      <c r="F37" s="161"/>
    </row>
    <row r="38" spans="2:15" ht="22.5" customHeight="1">
      <c r="B38" s="340" t="s">
        <v>349</v>
      </c>
      <c r="C38" s="340"/>
      <c r="D38" s="340"/>
      <c r="E38" s="340"/>
      <c r="F38" s="340"/>
      <c r="G38" s="340"/>
      <c r="H38" s="340"/>
      <c r="I38" s="340"/>
      <c r="J38" s="340"/>
    </row>
    <row r="40" spans="2:15">
      <c r="C40" s="153"/>
      <c r="D40" s="153"/>
      <c r="E40" s="153"/>
      <c r="F40" s="153"/>
      <c r="G40" s="153"/>
      <c r="H40" s="153"/>
      <c r="I40" s="153"/>
      <c r="J40" s="153"/>
    </row>
    <row r="41" spans="2:15">
      <c r="C41" s="153"/>
      <c r="D41" s="153"/>
      <c r="E41" s="153"/>
      <c r="F41" s="153"/>
      <c r="G41" s="153"/>
      <c r="H41" s="153"/>
      <c r="I41" s="153"/>
      <c r="J41" s="153"/>
    </row>
    <row r="42" spans="2:15">
      <c r="C42" s="153"/>
      <c r="D42" s="153"/>
      <c r="E42" s="153"/>
      <c r="F42" s="153"/>
      <c r="G42" s="153"/>
      <c r="H42" s="153"/>
      <c r="I42" s="153"/>
      <c r="J42" s="153"/>
    </row>
  </sheetData>
  <mergeCells count="2">
    <mergeCell ref="B38:J38"/>
    <mergeCell ref="C3:G3"/>
  </mergeCell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sheetPr>
    <tabColor rgb="FF92D050"/>
    <pageSetUpPr autoPageBreaks="0"/>
  </sheetPr>
  <dimension ref="B1:HB39"/>
  <sheetViews>
    <sheetView showGridLines="0" zoomScaleNormal="100" zoomScaleSheetLayoutView="100" workbookViewId="0">
      <selection activeCell="C1" sqref="C1:J1048576"/>
    </sheetView>
  </sheetViews>
  <sheetFormatPr defaultColWidth="10.1640625" defaultRowHeight="11.25"/>
  <cols>
    <col min="1" max="1" width="10.1640625" style="160"/>
    <col min="2" max="2" width="35.83203125" style="162" customWidth="1"/>
    <col min="3" max="6" width="11.83203125" style="162" customWidth="1"/>
    <col min="7" max="10" width="11.83203125" style="160" customWidth="1"/>
    <col min="11" max="235" width="10.1640625" style="160"/>
    <col min="236" max="236" width="47.6640625" style="160" customWidth="1"/>
    <col min="237" max="240" width="12.83203125" style="160" customWidth="1"/>
    <col min="241" max="244" width="11.1640625" style="160" bestFit="1" customWidth="1"/>
    <col min="245" max="491" width="10.1640625" style="160"/>
    <col min="492" max="492" width="47.6640625" style="160" customWidth="1"/>
    <col min="493" max="496" width="12.83203125" style="160" customWidth="1"/>
    <col min="497" max="500" width="11.1640625" style="160" bestFit="1" customWidth="1"/>
    <col min="501" max="747" width="10.1640625" style="160"/>
    <col min="748" max="748" width="47.6640625" style="160" customWidth="1"/>
    <col min="749" max="752" width="12.83203125" style="160" customWidth="1"/>
    <col min="753" max="756" width="11.1640625" style="160" bestFit="1" customWidth="1"/>
    <col min="757" max="1003" width="10.1640625" style="160"/>
    <col min="1004" max="1004" width="47.6640625" style="160" customWidth="1"/>
    <col min="1005" max="1008" width="12.83203125" style="160" customWidth="1"/>
    <col min="1009" max="1012" width="11.1640625" style="160" bestFit="1" customWidth="1"/>
    <col min="1013" max="1259" width="10.1640625" style="160"/>
    <col min="1260" max="1260" width="47.6640625" style="160" customWidth="1"/>
    <col min="1261" max="1264" width="12.83203125" style="160" customWidth="1"/>
    <col min="1265" max="1268" width="11.1640625" style="160" bestFit="1" customWidth="1"/>
    <col min="1269" max="1515" width="10.1640625" style="160"/>
    <col min="1516" max="1516" width="47.6640625" style="160" customWidth="1"/>
    <col min="1517" max="1520" width="12.83203125" style="160" customWidth="1"/>
    <col min="1521" max="1524" width="11.1640625" style="160" bestFit="1" customWidth="1"/>
    <col min="1525" max="1771" width="10.1640625" style="160"/>
    <col min="1772" max="1772" width="47.6640625" style="160" customWidth="1"/>
    <col min="1773" max="1776" width="12.83203125" style="160" customWidth="1"/>
    <col min="1777" max="1780" width="11.1640625" style="160" bestFit="1" customWidth="1"/>
    <col min="1781" max="2027" width="10.1640625" style="160"/>
    <col min="2028" max="2028" width="47.6640625" style="160" customWidth="1"/>
    <col min="2029" max="2032" width="12.83203125" style="160" customWidth="1"/>
    <col min="2033" max="2036" width="11.1640625" style="160" bestFit="1" customWidth="1"/>
    <col min="2037" max="2283" width="10.1640625" style="160"/>
    <col min="2284" max="2284" width="47.6640625" style="160" customWidth="1"/>
    <col min="2285" max="2288" width="12.83203125" style="160" customWidth="1"/>
    <col min="2289" max="2292" width="11.1640625" style="160" bestFit="1" customWidth="1"/>
    <col min="2293" max="2539" width="10.1640625" style="160"/>
    <col min="2540" max="2540" width="47.6640625" style="160" customWidth="1"/>
    <col min="2541" max="2544" width="12.83203125" style="160" customWidth="1"/>
    <col min="2545" max="2548" width="11.1640625" style="160" bestFit="1" customWidth="1"/>
    <col min="2549" max="2795" width="10.1640625" style="160"/>
    <col min="2796" max="2796" width="47.6640625" style="160" customWidth="1"/>
    <col min="2797" max="2800" width="12.83203125" style="160" customWidth="1"/>
    <col min="2801" max="2804" width="11.1640625" style="160" bestFit="1" customWidth="1"/>
    <col min="2805" max="3051" width="10.1640625" style="160"/>
    <col min="3052" max="3052" width="47.6640625" style="160" customWidth="1"/>
    <col min="3053" max="3056" width="12.83203125" style="160" customWidth="1"/>
    <col min="3057" max="3060" width="11.1640625" style="160" bestFit="1" customWidth="1"/>
    <col min="3061" max="3307" width="10.1640625" style="160"/>
    <col min="3308" max="3308" width="47.6640625" style="160" customWidth="1"/>
    <col min="3309" max="3312" width="12.83203125" style="160" customWidth="1"/>
    <col min="3313" max="3316" width="11.1640625" style="160" bestFit="1" customWidth="1"/>
    <col min="3317" max="3563" width="10.1640625" style="160"/>
    <col min="3564" max="3564" width="47.6640625" style="160" customWidth="1"/>
    <col min="3565" max="3568" width="12.83203125" style="160" customWidth="1"/>
    <col min="3569" max="3572" width="11.1640625" style="160" bestFit="1" customWidth="1"/>
    <col min="3573" max="3819" width="10.1640625" style="160"/>
    <col min="3820" max="3820" width="47.6640625" style="160" customWidth="1"/>
    <col min="3821" max="3824" width="12.83203125" style="160" customWidth="1"/>
    <col min="3825" max="3828" width="11.1640625" style="160" bestFit="1" customWidth="1"/>
    <col min="3829" max="4075" width="10.1640625" style="160"/>
    <col min="4076" max="4076" width="47.6640625" style="160" customWidth="1"/>
    <col min="4077" max="4080" width="12.83203125" style="160" customWidth="1"/>
    <col min="4081" max="4084" width="11.1640625" style="160" bestFit="1" customWidth="1"/>
    <col min="4085" max="4331" width="10.1640625" style="160"/>
    <col min="4332" max="4332" width="47.6640625" style="160" customWidth="1"/>
    <col min="4333" max="4336" width="12.83203125" style="160" customWidth="1"/>
    <col min="4337" max="4340" width="11.1640625" style="160" bestFit="1" customWidth="1"/>
    <col min="4341" max="4587" width="10.1640625" style="160"/>
    <col min="4588" max="4588" width="47.6640625" style="160" customWidth="1"/>
    <col min="4589" max="4592" width="12.83203125" style="160" customWidth="1"/>
    <col min="4593" max="4596" width="11.1640625" style="160" bestFit="1" customWidth="1"/>
    <col min="4597" max="4843" width="10.1640625" style="160"/>
    <col min="4844" max="4844" width="47.6640625" style="160" customWidth="1"/>
    <col min="4845" max="4848" width="12.83203125" style="160" customWidth="1"/>
    <col min="4849" max="4852" width="11.1640625" style="160" bestFit="1" customWidth="1"/>
    <col min="4853" max="5099" width="10.1640625" style="160"/>
    <col min="5100" max="5100" width="47.6640625" style="160" customWidth="1"/>
    <col min="5101" max="5104" width="12.83203125" style="160" customWidth="1"/>
    <col min="5105" max="5108" width="11.1640625" style="160" bestFit="1" customWidth="1"/>
    <col min="5109" max="5355" width="10.1640625" style="160"/>
    <col min="5356" max="5356" width="47.6640625" style="160" customWidth="1"/>
    <col min="5357" max="5360" width="12.83203125" style="160" customWidth="1"/>
    <col min="5361" max="5364" width="11.1640625" style="160" bestFit="1" customWidth="1"/>
    <col min="5365" max="5611" width="10.1640625" style="160"/>
    <col min="5612" max="5612" width="47.6640625" style="160" customWidth="1"/>
    <col min="5613" max="5616" width="12.83203125" style="160" customWidth="1"/>
    <col min="5617" max="5620" width="11.1640625" style="160" bestFit="1" customWidth="1"/>
    <col min="5621" max="5867" width="10.1640625" style="160"/>
    <col min="5868" max="5868" width="47.6640625" style="160" customWidth="1"/>
    <col min="5869" max="5872" width="12.83203125" style="160" customWidth="1"/>
    <col min="5873" max="5876" width="11.1640625" style="160" bestFit="1" customWidth="1"/>
    <col min="5877" max="6123" width="10.1640625" style="160"/>
    <col min="6124" max="6124" width="47.6640625" style="160" customWidth="1"/>
    <col min="6125" max="6128" width="12.83203125" style="160" customWidth="1"/>
    <col min="6129" max="6132" width="11.1640625" style="160" bestFit="1" customWidth="1"/>
    <col min="6133" max="6379" width="10.1640625" style="160"/>
    <col min="6380" max="6380" width="47.6640625" style="160" customWidth="1"/>
    <col min="6381" max="6384" width="12.83203125" style="160" customWidth="1"/>
    <col min="6385" max="6388" width="11.1640625" style="160" bestFit="1" customWidth="1"/>
    <col min="6389" max="6635" width="10.1640625" style="160"/>
    <col min="6636" max="6636" width="47.6640625" style="160" customWidth="1"/>
    <col min="6637" max="6640" width="12.83203125" style="160" customWidth="1"/>
    <col min="6641" max="6644" width="11.1640625" style="160" bestFit="1" customWidth="1"/>
    <col min="6645" max="6891" width="10.1640625" style="160"/>
    <col min="6892" max="6892" width="47.6640625" style="160" customWidth="1"/>
    <col min="6893" max="6896" width="12.83203125" style="160" customWidth="1"/>
    <col min="6897" max="6900" width="11.1640625" style="160" bestFit="1" customWidth="1"/>
    <col min="6901" max="7147" width="10.1640625" style="160"/>
    <col min="7148" max="7148" width="47.6640625" style="160" customWidth="1"/>
    <col min="7149" max="7152" width="12.83203125" style="160" customWidth="1"/>
    <col min="7153" max="7156" width="11.1640625" style="160" bestFit="1" customWidth="1"/>
    <col min="7157" max="7403" width="10.1640625" style="160"/>
    <col min="7404" max="7404" width="47.6640625" style="160" customWidth="1"/>
    <col min="7405" max="7408" width="12.83203125" style="160" customWidth="1"/>
    <col min="7409" max="7412" width="11.1640625" style="160" bestFit="1" customWidth="1"/>
    <col min="7413" max="7659" width="10.1640625" style="160"/>
    <col min="7660" max="7660" width="47.6640625" style="160" customWidth="1"/>
    <col min="7661" max="7664" width="12.83203125" style="160" customWidth="1"/>
    <col min="7665" max="7668" width="11.1640625" style="160" bestFit="1" customWidth="1"/>
    <col min="7669" max="7915" width="10.1640625" style="160"/>
    <col min="7916" max="7916" width="47.6640625" style="160" customWidth="1"/>
    <col min="7917" max="7920" width="12.83203125" style="160" customWidth="1"/>
    <col min="7921" max="7924" width="11.1640625" style="160" bestFit="1" customWidth="1"/>
    <col min="7925" max="8171" width="10.1640625" style="160"/>
    <col min="8172" max="8172" width="47.6640625" style="160" customWidth="1"/>
    <col min="8173" max="8176" width="12.83203125" style="160" customWidth="1"/>
    <col min="8177" max="8180" width="11.1640625" style="160" bestFit="1" customWidth="1"/>
    <col min="8181" max="8427" width="10.1640625" style="160"/>
    <col min="8428" max="8428" width="47.6640625" style="160" customWidth="1"/>
    <col min="8429" max="8432" width="12.83203125" style="160" customWidth="1"/>
    <col min="8433" max="8436" width="11.1640625" style="160" bestFit="1" customWidth="1"/>
    <col min="8437" max="8683" width="10.1640625" style="160"/>
    <col min="8684" max="8684" width="47.6640625" style="160" customWidth="1"/>
    <col min="8685" max="8688" width="12.83203125" style="160" customWidth="1"/>
    <col min="8689" max="8692" width="11.1640625" style="160" bestFit="1" customWidth="1"/>
    <col min="8693" max="8939" width="10.1640625" style="160"/>
    <col min="8940" max="8940" width="47.6640625" style="160" customWidth="1"/>
    <col min="8941" max="8944" width="12.83203125" style="160" customWidth="1"/>
    <col min="8945" max="8948" width="11.1640625" style="160" bestFit="1" customWidth="1"/>
    <col min="8949" max="9195" width="10.1640625" style="160"/>
    <col min="9196" max="9196" width="47.6640625" style="160" customWidth="1"/>
    <col min="9197" max="9200" width="12.83203125" style="160" customWidth="1"/>
    <col min="9201" max="9204" width="11.1640625" style="160" bestFit="1" customWidth="1"/>
    <col min="9205" max="9451" width="10.1640625" style="160"/>
    <col min="9452" max="9452" width="47.6640625" style="160" customWidth="1"/>
    <col min="9453" max="9456" width="12.83203125" style="160" customWidth="1"/>
    <col min="9457" max="9460" width="11.1640625" style="160" bestFit="1" customWidth="1"/>
    <col min="9461" max="9707" width="10.1640625" style="160"/>
    <col min="9708" max="9708" width="47.6640625" style="160" customWidth="1"/>
    <col min="9709" max="9712" width="12.83203125" style="160" customWidth="1"/>
    <col min="9713" max="9716" width="11.1640625" style="160" bestFit="1" customWidth="1"/>
    <col min="9717" max="9963" width="10.1640625" style="160"/>
    <col min="9964" max="9964" width="47.6640625" style="160" customWidth="1"/>
    <col min="9965" max="9968" width="12.83203125" style="160" customWidth="1"/>
    <col min="9969" max="9972" width="11.1640625" style="160" bestFit="1" customWidth="1"/>
    <col min="9973" max="10219" width="10.1640625" style="160"/>
    <col min="10220" max="10220" width="47.6640625" style="160" customWidth="1"/>
    <col min="10221" max="10224" width="12.83203125" style="160" customWidth="1"/>
    <col min="10225" max="10228" width="11.1640625" style="160" bestFit="1" customWidth="1"/>
    <col min="10229" max="10475" width="10.1640625" style="160"/>
    <col min="10476" max="10476" width="47.6640625" style="160" customWidth="1"/>
    <col min="10477" max="10480" width="12.83203125" style="160" customWidth="1"/>
    <col min="10481" max="10484" width="11.1640625" style="160" bestFit="1" customWidth="1"/>
    <col min="10485" max="10731" width="10.1640625" style="160"/>
    <col min="10732" max="10732" width="47.6640625" style="160" customWidth="1"/>
    <col min="10733" max="10736" width="12.83203125" style="160" customWidth="1"/>
    <col min="10737" max="10740" width="11.1640625" style="160" bestFit="1" customWidth="1"/>
    <col min="10741" max="10987" width="10.1640625" style="160"/>
    <col min="10988" max="10988" width="47.6640625" style="160" customWidth="1"/>
    <col min="10989" max="10992" width="12.83203125" style="160" customWidth="1"/>
    <col min="10993" max="10996" width="11.1640625" style="160" bestFit="1" customWidth="1"/>
    <col min="10997" max="11243" width="10.1640625" style="160"/>
    <col min="11244" max="11244" width="47.6640625" style="160" customWidth="1"/>
    <col min="11245" max="11248" width="12.83203125" style="160" customWidth="1"/>
    <col min="11249" max="11252" width="11.1640625" style="160" bestFit="1" customWidth="1"/>
    <col min="11253" max="11499" width="10.1640625" style="160"/>
    <col min="11500" max="11500" width="47.6640625" style="160" customWidth="1"/>
    <col min="11501" max="11504" width="12.83203125" style="160" customWidth="1"/>
    <col min="11505" max="11508" width="11.1640625" style="160" bestFit="1" customWidth="1"/>
    <col min="11509" max="11755" width="10.1640625" style="160"/>
    <col min="11756" max="11756" width="47.6640625" style="160" customWidth="1"/>
    <col min="11757" max="11760" width="12.83203125" style="160" customWidth="1"/>
    <col min="11761" max="11764" width="11.1640625" style="160" bestFit="1" customWidth="1"/>
    <col min="11765" max="12011" width="10.1640625" style="160"/>
    <col min="12012" max="12012" width="47.6640625" style="160" customWidth="1"/>
    <col min="12013" max="12016" width="12.83203125" style="160" customWidth="1"/>
    <col min="12017" max="12020" width="11.1640625" style="160" bestFit="1" customWidth="1"/>
    <col min="12021" max="12267" width="10.1640625" style="160"/>
    <col min="12268" max="12268" width="47.6640625" style="160" customWidth="1"/>
    <col min="12269" max="12272" width="12.83203125" style="160" customWidth="1"/>
    <col min="12273" max="12276" width="11.1640625" style="160" bestFit="1" customWidth="1"/>
    <col min="12277" max="12523" width="10.1640625" style="160"/>
    <col min="12524" max="12524" width="47.6640625" style="160" customWidth="1"/>
    <col min="12525" max="12528" width="12.83203125" style="160" customWidth="1"/>
    <col min="12529" max="12532" width="11.1640625" style="160" bestFit="1" customWidth="1"/>
    <col min="12533" max="12779" width="10.1640625" style="160"/>
    <col min="12780" max="12780" width="47.6640625" style="160" customWidth="1"/>
    <col min="12781" max="12784" width="12.83203125" style="160" customWidth="1"/>
    <col min="12785" max="12788" width="11.1640625" style="160" bestFit="1" customWidth="1"/>
    <col min="12789" max="13035" width="10.1640625" style="160"/>
    <col min="13036" max="13036" width="47.6640625" style="160" customWidth="1"/>
    <col min="13037" max="13040" width="12.83203125" style="160" customWidth="1"/>
    <col min="13041" max="13044" width="11.1640625" style="160" bestFit="1" customWidth="1"/>
    <col min="13045" max="13291" width="10.1640625" style="160"/>
    <col min="13292" max="13292" width="47.6640625" style="160" customWidth="1"/>
    <col min="13293" max="13296" width="12.83203125" style="160" customWidth="1"/>
    <col min="13297" max="13300" width="11.1640625" style="160" bestFit="1" customWidth="1"/>
    <col min="13301" max="13547" width="10.1640625" style="160"/>
    <col min="13548" max="13548" width="47.6640625" style="160" customWidth="1"/>
    <col min="13549" max="13552" width="12.83203125" style="160" customWidth="1"/>
    <col min="13553" max="13556" width="11.1640625" style="160" bestFit="1" customWidth="1"/>
    <col min="13557" max="13803" width="10.1640625" style="160"/>
    <col min="13804" max="13804" width="47.6640625" style="160" customWidth="1"/>
    <col min="13805" max="13808" width="12.83203125" style="160" customWidth="1"/>
    <col min="13809" max="13812" width="11.1640625" style="160" bestFit="1" customWidth="1"/>
    <col min="13813" max="14059" width="10.1640625" style="160"/>
    <col min="14060" max="14060" width="47.6640625" style="160" customWidth="1"/>
    <col min="14061" max="14064" width="12.83203125" style="160" customWidth="1"/>
    <col min="14065" max="14068" width="11.1640625" style="160" bestFit="1" customWidth="1"/>
    <col min="14069" max="14315" width="10.1640625" style="160"/>
    <col min="14316" max="14316" width="47.6640625" style="160" customWidth="1"/>
    <col min="14317" max="14320" width="12.83203125" style="160" customWidth="1"/>
    <col min="14321" max="14324" width="11.1640625" style="160" bestFit="1" customWidth="1"/>
    <col min="14325" max="14571" width="10.1640625" style="160"/>
    <col min="14572" max="14572" width="47.6640625" style="160" customWidth="1"/>
    <col min="14573" max="14576" width="12.83203125" style="160" customWidth="1"/>
    <col min="14577" max="14580" width="11.1640625" style="160" bestFit="1" customWidth="1"/>
    <col min="14581" max="14827" width="10.1640625" style="160"/>
    <col min="14828" max="14828" width="47.6640625" style="160" customWidth="1"/>
    <col min="14829" max="14832" width="12.83203125" style="160" customWidth="1"/>
    <col min="14833" max="14836" width="11.1640625" style="160" bestFit="1" customWidth="1"/>
    <col min="14837" max="15083" width="10.1640625" style="160"/>
    <col min="15084" max="15084" width="47.6640625" style="160" customWidth="1"/>
    <col min="15085" max="15088" width="12.83203125" style="160" customWidth="1"/>
    <col min="15089" max="15092" width="11.1640625" style="160" bestFit="1" customWidth="1"/>
    <col min="15093" max="15339" width="10.1640625" style="160"/>
    <col min="15340" max="15340" width="47.6640625" style="160" customWidth="1"/>
    <col min="15341" max="15344" width="12.83203125" style="160" customWidth="1"/>
    <col min="15345" max="15348" width="11.1640625" style="160" bestFit="1" customWidth="1"/>
    <col min="15349" max="15595" width="10.1640625" style="160"/>
    <col min="15596" max="15596" width="47.6640625" style="160" customWidth="1"/>
    <col min="15597" max="15600" width="12.83203125" style="160" customWidth="1"/>
    <col min="15601" max="15604" width="11.1640625" style="160" bestFit="1" customWidth="1"/>
    <col min="15605" max="15851" width="10.1640625" style="160"/>
    <col min="15852" max="15852" width="47.6640625" style="160" customWidth="1"/>
    <col min="15853" max="15856" width="12.83203125" style="160" customWidth="1"/>
    <col min="15857" max="15860" width="11.1640625" style="160" bestFit="1" customWidth="1"/>
    <col min="15861" max="16107" width="10.1640625" style="160"/>
    <col min="16108" max="16108" width="47.6640625" style="160" customWidth="1"/>
    <col min="16109" max="16112" width="12.83203125" style="160" customWidth="1"/>
    <col min="16113" max="16116" width="11.1640625" style="160" bestFit="1" customWidth="1"/>
    <col min="16117" max="16384" width="10.1640625" style="160"/>
  </cols>
  <sheetData>
    <row r="1" spans="2:210" s="155" customFormat="1" ht="20.100000000000001" customHeight="1">
      <c r="B1" s="332" t="s">
        <v>373</v>
      </c>
      <c r="C1" s="154"/>
      <c r="D1" s="154"/>
      <c r="E1" s="154"/>
      <c r="F1" s="154"/>
    </row>
    <row r="2" spans="2:210" s="140" customFormat="1" ht="12" thickBot="1">
      <c r="B2" s="330"/>
      <c r="C2" s="330"/>
      <c r="D2" s="330"/>
      <c r="E2" s="330"/>
      <c r="F2" s="330"/>
      <c r="G2" s="330"/>
      <c r="H2" s="330"/>
      <c r="I2" s="330"/>
      <c r="J2" s="331" t="s">
        <v>0</v>
      </c>
    </row>
    <row r="3" spans="2:210" s="141" customFormat="1" ht="11.25" customHeight="1">
      <c r="B3" s="305"/>
      <c r="C3" s="354" t="s">
        <v>1</v>
      </c>
      <c r="D3" s="354"/>
      <c r="E3" s="355"/>
      <c r="F3" s="354"/>
      <c r="G3" s="354"/>
      <c r="H3" s="306"/>
      <c r="I3" s="306"/>
      <c r="J3" s="306"/>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row>
    <row r="4" spans="2:210" s="141" customFormat="1">
      <c r="B4" s="307"/>
      <c r="C4" s="53" t="s">
        <v>6</v>
      </c>
      <c r="D4" s="53" t="s">
        <v>7</v>
      </c>
      <c r="E4" s="54" t="s">
        <v>8</v>
      </c>
      <c r="F4" s="54" t="s">
        <v>9</v>
      </c>
      <c r="G4" s="54" t="s">
        <v>304</v>
      </c>
      <c r="H4" s="54" t="s">
        <v>67</v>
      </c>
      <c r="I4" s="54" t="s">
        <v>68</v>
      </c>
      <c r="J4" s="54" t="s">
        <v>69</v>
      </c>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row>
    <row r="5" spans="2:210" s="141" customFormat="1">
      <c r="B5" s="307"/>
      <c r="C5" s="53" t="s">
        <v>11</v>
      </c>
      <c r="D5" s="53" t="s">
        <v>11</v>
      </c>
      <c r="E5" s="53" t="s">
        <v>11</v>
      </c>
      <c r="F5" s="53" t="s">
        <v>11</v>
      </c>
      <c r="G5" s="53" t="s">
        <v>11</v>
      </c>
      <c r="H5" s="53" t="s">
        <v>13</v>
      </c>
      <c r="I5" s="53" t="s">
        <v>13</v>
      </c>
      <c r="J5" s="53" t="s">
        <v>13</v>
      </c>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row>
    <row r="6" spans="2:210" s="157" customFormat="1" ht="11.25" customHeight="1">
      <c r="B6" s="156" t="s">
        <v>352</v>
      </c>
      <c r="C6" s="156"/>
      <c r="D6" s="156"/>
      <c r="E6" s="156"/>
      <c r="F6" s="156"/>
      <c r="G6" s="156"/>
      <c r="H6" s="156"/>
      <c r="I6" s="156"/>
      <c r="J6" s="156"/>
    </row>
    <row r="7" spans="2:210" s="158" customFormat="1" ht="11.25" customHeight="1">
      <c r="B7" s="322" t="s">
        <v>266</v>
      </c>
      <c r="C7" s="60">
        <v>54802.309862684982</v>
      </c>
      <c r="D7" s="60">
        <v>55745.757995610868</v>
      </c>
      <c r="E7" s="60">
        <v>59833.32648347746</v>
      </c>
      <c r="F7" s="60">
        <v>59742.515247075957</v>
      </c>
      <c r="G7" s="60">
        <v>56220.000000000007</v>
      </c>
      <c r="H7" s="60">
        <v>55513.273002529466</v>
      </c>
      <c r="I7" s="60">
        <v>53952.562483685382</v>
      </c>
      <c r="J7" s="60">
        <v>53799.326830346276</v>
      </c>
    </row>
    <row r="8" spans="2:210" s="158" customFormat="1" ht="11.25" customHeight="1">
      <c r="B8" s="322" t="s">
        <v>341</v>
      </c>
      <c r="C8" s="60">
        <v>94061.470356922975</v>
      </c>
      <c r="D8" s="60">
        <v>98622.753107303972</v>
      </c>
      <c r="E8" s="60">
        <v>104950.22584147647</v>
      </c>
      <c r="F8" s="60">
        <v>104266.82466345995</v>
      </c>
      <c r="G8" s="60">
        <v>104241.00000000001</v>
      </c>
      <c r="H8" s="60">
        <v>105942.17097925057</v>
      </c>
      <c r="I8" s="60">
        <v>105842.7835382528</v>
      </c>
      <c r="J8" s="60">
        <v>106116.82377850471</v>
      </c>
    </row>
    <row r="9" spans="2:210" s="158" customFormat="1" ht="11.25" customHeight="1">
      <c r="B9" s="322" t="s">
        <v>342</v>
      </c>
      <c r="C9" s="60">
        <v>1940.011650352887</v>
      </c>
      <c r="D9" s="60">
        <v>1362.6503344402581</v>
      </c>
      <c r="E9" s="60">
        <v>1466.694067810796</v>
      </c>
      <c r="F9" s="60">
        <v>1558.2689231911434</v>
      </c>
      <c r="G9" s="60" t="s">
        <v>357</v>
      </c>
      <c r="H9" s="60" t="s">
        <v>357</v>
      </c>
      <c r="I9" s="60" t="s">
        <v>357</v>
      </c>
      <c r="J9" s="60" t="s">
        <v>357</v>
      </c>
    </row>
    <row r="10" spans="2:210" s="158" customFormat="1" ht="11.25" customHeight="1">
      <c r="B10" s="322" t="s">
        <v>26</v>
      </c>
      <c r="C10" s="60">
        <v>14096.100497385805</v>
      </c>
      <c r="D10" s="60">
        <v>13559.172386700826</v>
      </c>
      <c r="E10" s="60">
        <v>14640.618099719395</v>
      </c>
      <c r="F10" s="60">
        <v>12771.252659583655</v>
      </c>
      <c r="G10" s="60">
        <v>12364</v>
      </c>
      <c r="H10" s="60">
        <v>12747.456251260604</v>
      </c>
      <c r="I10" s="60">
        <v>12136.451635869264</v>
      </c>
      <c r="J10" s="60">
        <v>11812.91043128361</v>
      </c>
    </row>
    <row r="11" spans="2:210" s="158" customFormat="1" ht="11.25" customHeight="1">
      <c r="B11" s="323" t="s">
        <v>269</v>
      </c>
      <c r="C11" s="60">
        <v>11241.527610618683</v>
      </c>
      <c r="D11" s="60">
        <v>12024.454049244974</v>
      </c>
      <c r="E11" s="60">
        <v>13994.13557449626</v>
      </c>
      <c r="F11" s="60">
        <v>10348.871403164309</v>
      </c>
      <c r="G11" s="60">
        <v>5566</v>
      </c>
      <c r="H11" s="60">
        <v>4629.5956469436906</v>
      </c>
      <c r="I11" s="60">
        <v>3955.5138377829194</v>
      </c>
      <c r="J11" s="60">
        <v>3336.4354919348798</v>
      </c>
    </row>
    <row r="12" spans="2:210" s="158" customFormat="1" ht="11.25" customHeight="1">
      <c r="B12" s="322" t="s">
        <v>343</v>
      </c>
      <c r="C12" s="60">
        <v>25012.645963972536</v>
      </c>
      <c r="D12" s="60">
        <v>26474.960066473777</v>
      </c>
      <c r="E12" s="60">
        <v>27139.631221745207</v>
      </c>
      <c r="F12" s="60">
        <v>26505.929140930031</v>
      </c>
      <c r="G12" s="60">
        <v>26633</v>
      </c>
      <c r="H12" s="60">
        <v>23389.488483023466</v>
      </c>
      <c r="I12" s="60">
        <v>22750.382087661586</v>
      </c>
      <c r="J12" s="60">
        <v>20709.45354124004</v>
      </c>
    </row>
    <row r="13" spans="2:210" s="158" customFormat="1" ht="11.25" customHeight="1">
      <c r="B13" s="322" t="s">
        <v>271</v>
      </c>
      <c r="C13" s="60">
        <v>19527.474370784636</v>
      </c>
      <c r="D13" s="60">
        <v>19731.176842694935</v>
      </c>
      <c r="E13" s="60">
        <v>21425.525905155697</v>
      </c>
      <c r="F13" s="60">
        <v>19588.935155989584</v>
      </c>
      <c r="G13" s="60">
        <v>17270</v>
      </c>
      <c r="H13" s="60">
        <v>17603.954671813441</v>
      </c>
      <c r="I13" s="60">
        <v>15155.833534628597</v>
      </c>
      <c r="J13" s="60">
        <v>14021.745712492304</v>
      </c>
    </row>
    <row r="14" spans="2:210" s="158" customFormat="1" ht="11.25" customHeight="1">
      <c r="B14" s="322" t="s">
        <v>30</v>
      </c>
      <c r="C14" s="60">
        <v>10466.401280596532</v>
      </c>
      <c r="D14" s="60">
        <v>10595.541502463308</v>
      </c>
      <c r="E14" s="60">
        <v>10881.753905832431</v>
      </c>
      <c r="F14" s="60">
        <v>9806.241620449915</v>
      </c>
      <c r="G14" s="60">
        <v>9113</v>
      </c>
      <c r="H14" s="60">
        <v>8904.7165746009905</v>
      </c>
      <c r="I14" s="60">
        <v>8001.3145123244585</v>
      </c>
      <c r="J14" s="60">
        <v>7583.4823382555442</v>
      </c>
    </row>
    <row r="15" spans="2:210" s="158" customFormat="1" ht="11.25" customHeight="1">
      <c r="B15" s="322" t="s">
        <v>31</v>
      </c>
      <c r="C15" s="60">
        <v>10116.167145643181</v>
      </c>
      <c r="D15" s="60">
        <v>10192.624501613131</v>
      </c>
      <c r="E15" s="60">
        <v>9878.3372176603643</v>
      </c>
      <c r="F15" s="60">
        <v>9277.9454546374127</v>
      </c>
      <c r="G15" s="60">
        <v>8802</v>
      </c>
      <c r="H15" s="60">
        <v>7819.8681205212115</v>
      </c>
      <c r="I15" s="60">
        <v>7275.2182672340805</v>
      </c>
      <c r="J15" s="60">
        <v>6777.6562008204646</v>
      </c>
    </row>
    <row r="16" spans="2:210" s="158" customFormat="1" ht="11.25" customHeight="1">
      <c r="B16" s="322" t="s">
        <v>32</v>
      </c>
      <c r="C16" s="60">
        <v>786.1054565097154</v>
      </c>
      <c r="D16" s="60">
        <v>769.49665944861624</v>
      </c>
      <c r="E16" s="60">
        <v>746.50832309968007</v>
      </c>
      <c r="F16" s="60">
        <v>681.87063261846356</v>
      </c>
      <c r="G16" s="60">
        <v>610</v>
      </c>
      <c r="H16" s="60">
        <v>613.51393722644616</v>
      </c>
      <c r="I16" s="60">
        <v>567.38148994627647</v>
      </c>
      <c r="J16" s="60">
        <v>515.58035950967019</v>
      </c>
    </row>
    <row r="17" spans="2:15" s="158" customFormat="1" ht="11.25" customHeight="1">
      <c r="B17" s="322" t="s">
        <v>33</v>
      </c>
      <c r="C17" s="60">
        <v>36410.077170714649</v>
      </c>
      <c r="D17" s="60">
        <v>36687.890729933475</v>
      </c>
      <c r="E17" s="60">
        <v>38677.34378102066</v>
      </c>
      <c r="F17" s="60">
        <v>38245.161383577637</v>
      </c>
      <c r="G17" s="60">
        <v>37217</v>
      </c>
      <c r="H17" s="60">
        <v>36498.236275095202</v>
      </c>
      <c r="I17" s="60">
        <v>32341.695314693112</v>
      </c>
      <c r="J17" s="60">
        <v>30804.999177897917</v>
      </c>
    </row>
    <row r="18" spans="2:15" s="158" customFormat="1" ht="11.25" customHeight="1">
      <c r="B18" s="322" t="s">
        <v>34</v>
      </c>
      <c r="C18" s="60">
        <v>2155.2025295091776</v>
      </c>
      <c r="D18" s="60">
        <v>2322.383668030338</v>
      </c>
      <c r="E18" s="60">
        <v>2340.6036703111267</v>
      </c>
      <c r="F18" s="60">
        <v>2299.5216829745782</v>
      </c>
      <c r="G18" s="60">
        <v>2195</v>
      </c>
      <c r="H18" s="60">
        <v>2046.0202890678786</v>
      </c>
      <c r="I18" s="60">
        <v>1455.9940412021701</v>
      </c>
      <c r="J18" s="60">
        <v>1166.5469285308725</v>
      </c>
    </row>
    <row r="19" spans="2:15" s="158" customFormat="1" ht="11.25" customHeight="1">
      <c r="B19" s="322" t="s">
        <v>35</v>
      </c>
      <c r="C19" s="60">
        <v>5693.7749964516534</v>
      </c>
      <c r="D19" s="60">
        <v>6003.1426890595521</v>
      </c>
      <c r="E19" s="60">
        <v>6935.4729538188894</v>
      </c>
      <c r="F19" s="60">
        <v>7644.9369576007011</v>
      </c>
      <c r="G19" s="60">
        <v>7813</v>
      </c>
      <c r="H19" s="60">
        <v>8016.5821130922313</v>
      </c>
      <c r="I19" s="60">
        <v>10505.586247681977</v>
      </c>
      <c r="J19" s="60">
        <v>10138.201565682057</v>
      </c>
    </row>
    <row r="20" spans="2:15" s="158" customFormat="1" ht="11.25" customHeight="1">
      <c r="B20" s="323" t="s">
        <v>272</v>
      </c>
      <c r="C20" s="60">
        <v>2368.1975833679553</v>
      </c>
      <c r="D20" s="60">
        <v>2088.3284341147169</v>
      </c>
      <c r="E20" s="60">
        <v>3180.8203724740952</v>
      </c>
      <c r="F20" s="60">
        <v>3235.3021007122293</v>
      </c>
      <c r="G20" s="60">
        <v>2590</v>
      </c>
      <c r="H20" s="60">
        <v>3298.3677863269422</v>
      </c>
      <c r="I20" s="60">
        <v>3572.5075723752989</v>
      </c>
      <c r="J20" s="60">
        <v>3471.8217014464117</v>
      </c>
    </row>
    <row r="21" spans="2:15" s="158" customFormat="1" ht="11.25" customHeight="1">
      <c r="B21" s="322" t="s">
        <v>273</v>
      </c>
      <c r="C21" s="60">
        <v>3198.2195458279343</v>
      </c>
      <c r="D21" s="60">
        <v>3022.4118790565094</v>
      </c>
      <c r="E21" s="60">
        <v>3110.2758623927434</v>
      </c>
      <c r="F21" s="60">
        <v>2808.3650829916601</v>
      </c>
      <c r="G21" s="60">
        <v>2385</v>
      </c>
      <c r="H21" s="60">
        <v>2359.59407920584</v>
      </c>
      <c r="I21" s="60">
        <v>2138.3724495462684</v>
      </c>
      <c r="J21" s="60">
        <v>2022.4474174291195</v>
      </c>
    </row>
    <row r="22" spans="2:15" s="158" customFormat="1" ht="11.25" customHeight="1">
      <c r="B22" s="322" t="s">
        <v>37</v>
      </c>
      <c r="C22" s="60">
        <v>2122.2651500464804</v>
      </c>
      <c r="D22" s="60">
        <v>2412.1582782993428</v>
      </c>
      <c r="E22" s="60">
        <v>2009.9920857507605</v>
      </c>
      <c r="F22" s="60">
        <v>2035.3736000683266</v>
      </c>
      <c r="G22" s="60">
        <v>2683</v>
      </c>
      <c r="H22" s="60">
        <v>2473.5323818336083</v>
      </c>
      <c r="I22" s="60">
        <v>1529.1738983644202</v>
      </c>
      <c r="J22" s="60">
        <v>1165.619625725999</v>
      </c>
    </row>
    <row r="23" spans="2:15" s="158" customFormat="1" ht="11.25" customHeight="1">
      <c r="B23" s="322" t="s">
        <v>38</v>
      </c>
      <c r="C23" s="60">
        <v>8628.4955065780086</v>
      </c>
      <c r="D23" s="60">
        <v>8309.4951766847098</v>
      </c>
      <c r="E23" s="60">
        <v>9287.658558620984</v>
      </c>
      <c r="F23" s="60">
        <v>9223.6824763659733</v>
      </c>
      <c r="G23" s="60">
        <v>7567</v>
      </c>
      <c r="H23" s="60">
        <v>7922.1204433922849</v>
      </c>
      <c r="I23" s="60">
        <v>7638.26638977927</v>
      </c>
      <c r="J23" s="60">
        <v>7429.5500726465416</v>
      </c>
    </row>
    <row r="24" spans="2:15" s="158" customFormat="1" ht="11.25" customHeight="1">
      <c r="B24" s="322" t="s">
        <v>39</v>
      </c>
      <c r="C24" s="60">
        <v>29067.237375830609</v>
      </c>
      <c r="D24" s="60">
        <v>28741.768975766161</v>
      </c>
      <c r="E24" s="60">
        <v>29935.089046610727</v>
      </c>
      <c r="F24" s="60">
        <v>29191.434650476924</v>
      </c>
      <c r="G24" s="60">
        <v>27567</v>
      </c>
      <c r="H24" s="60">
        <v>27030.645008880107</v>
      </c>
      <c r="I24" s="60">
        <v>26349.500517186796</v>
      </c>
      <c r="J24" s="60">
        <v>25906.058459751177</v>
      </c>
    </row>
    <row r="25" spans="2:15" s="158" customFormat="1" ht="11.25" customHeight="1">
      <c r="B25" s="322" t="s">
        <v>40</v>
      </c>
      <c r="C25" s="60">
        <v>14724.10653247457</v>
      </c>
      <c r="D25" s="60">
        <v>15007.322349968708</v>
      </c>
      <c r="E25" s="60">
        <v>15797.758645680677</v>
      </c>
      <c r="F25" s="60">
        <v>15493.616041163978</v>
      </c>
      <c r="G25" s="60">
        <v>14619</v>
      </c>
      <c r="H25" s="60">
        <v>14221.837363896859</v>
      </c>
      <c r="I25" s="60">
        <v>13926.031779200654</v>
      </c>
      <c r="J25" s="60">
        <v>13667.516041030627</v>
      </c>
    </row>
    <row r="26" spans="2:15" s="158" customFormat="1" ht="11.25" customHeight="1">
      <c r="B26" s="322" t="s">
        <v>309</v>
      </c>
      <c r="C26" s="60">
        <v>10650.850605587639</v>
      </c>
      <c r="D26" s="60">
        <v>10899.065184801373</v>
      </c>
      <c r="E26" s="60">
        <v>11127.080336413848</v>
      </c>
      <c r="F26" s="60">
        <v>11043.027993127249</v>
      </c>
      <c r="G26" s="60">
        <v>10441</v>
      </c>
      <c r="H26" s="60">
        <v>10080.131371795151</v>
      </c>
      <c r="I26" s="60">
        <v>9833.6621046467717</v>
      </c>
      <c r="J26" s="60">
        <v>9683.8231912940373</v>
      </c>
    </row>
    <row r="27" spans="2:15" s="158" customFormat="1" ht="11.25" customHeight="1">
      <c r="B27" s="322" t="s">
        <v>43</v>
      </c>
      <c r="C27" s="60">
        <v>4759.4513323597994</v>
      </c>
      <c r="D27" s="60">
        <v>4716.3732752038104</v>
      </c>
      <c r="E27" s="60">
        <v>4561.1763831704002</v>
      </c>
      <c r="F27" s="60">
        <v>4064.6042214644149</v>
      </c>
      <c r="G27" s="60">
        <v>3897.9999999999995</v>
      </c>
      <c r="H27" s="60">
        <v>3744.382680374104</v>
      </c>
      <c r="I27" s="60">
        <v>3510.7323682772958</v>
      </c>
      <c r="J27" s="60">
        <v>3242.7779086426553</v>
      </c>
    </row>
    <row r="28" spans="2:15" s="158" customFormat="1" ht="11.25" customHeight="1">
      <c r="B28" s="322" t="s">
        <v>44</v>
      </c>
      <c r="C28" s="60">
        <v>2124.4609753439936</v>
      </c>
      <c r="D28" s="60">
        <v>2317.039941228611</v>
      </c>
      <c r="E28" s="60">
        <v>2543.8139754708418</v>
      </c>
      <c r="F28" s="60">
        <v>2514.5259365029224</v>
      </c>
      <c r="G28" s="60">
        <v>2447</v>
      </c>
      <c r="H28" s="60">
        <v>2461.8464020769143</v>
      </c>
      <c r="I28" s="60">
        <v>2254.3197556994437</v>
      </c>
      <c r="J28" s="60">
        <v>2344.2214907202265</v>
      </c>
    </row>
    <row r="29" spans="2:15" s="158" customFormat="1" ht="11.25" customHeight="1">
      <c r="B29" s="322" t="s">
        <v>344</v>
      </c>
      <c r="C29" s="60">
        <v>1808.2621325020966</v>
      </c>
      <c r="D29" s="60">
        <v>1807.2484043439028</v>
      </c>
      <c r="E29" s="60">
        <v>1730.9727548319802</v>
      </c>
      <c r="F29" s="60">
        <v>1649.3897734960133</v>
      </c>
      <c r="G29" s="60">
        <v>1772</v>
      </c>
      <c r="H29" s="60">
        <v>1507.4913886135535</v>
      </c>
      <c r="I29" s="60">
        <v>1405.6234901684136</v>
      </c>
      <c r="J29" s="60">
        <v>1355.7167007250678</v>
      </c>
    </row>
    <row r="30" spans="2:15" s="159" customFormat="1" ht="11.25" customHeight="1">
      <c r="B30" s="144" t="s">
        <v>275</v>
      </c>
      <c r="C30" s="60" t="s">
        <v>357</v>
      </c>
      <c r="D30" s="60" t="s">
        <v>357</v>
      </c>
      <c r="E30" s="60" t="s">
        <v>357</v>
      </c>
      <c r="F30" s="60" t="s">
        <v>357</v>
      </c>
      <c r="G30" s="60" t="s">
        <v>357</v>
      </c>
      <c r="H30" s="60">
        <v>2700</v>
      </c>
      <c r="I30" s="60">
        <v>2900</v>
      </c>
      <c r="J30" s="60">
        <v>2800</v>
      </c>
      <c r="M30" s="169"/>
      <c r="N30" s="169"/>
      <c r="O30" s="169"/>
    </row>
    <row r="31" spans="2:15" ht="11.25" customHeight="1">
      <c r="B31" s="144" t="s">
        <v>345</v>
      </c>
      <c r="C31" s="60" t="s">
        <v>357</v>
      </c>
      <c r="D31" s="60" t="s">
        <v>357</v>
      </c>
      <c r="E31" s="60" t="s">
        <v>357</v>
      </c>
      <c r="F31" s="60" t="s">
        <v>357</v>
      </c>
      <c r="G31" s="60" t="s">
        <v>357</v>
      </c>
      <c r="H31" s="60">
        <v>600</v>
      </c>
      <c r="I31" s="60">
        <v>2900</v>
      </c>
      <c r="J31" s="60">
        <v>1900</v>
      </c>
      <c r="M31" s="169"/>
      <c r="N31" s="169"/>
      <c r="O31" s="169"/>
    </row>
    <row r="32" spans="2:15" ht="11.25" customHeight="1">
      <c r="B32" s="144" t="s">
        <v>72</v>
      </c>
      <c r="C32" s="60" t="s">
        <v>357</v>
      </c>
      <c r="D32" s="60" t="s">
        <v>357</v>
      </c>
      <c r="E32" s="60" t="s">
        <v>357</v>
      </c>
      <c r="F32" s="60" t="s">
        <v>357</v>
      </c>
      <c r="G32" s="60" t="s">
        <v>357</v>
      </c>
      <c r="H32" s="60" t="s">
        <v>357</v>
      </c>
      <c r="I32" s="60">
        <v>950.38775535389709</v>
      </c>
      <c r="J32" s="60" t="s">
        <v>357</v>
      </c>
    </row>
    <row r="33" spans="2:14" ht="11.25" customHeight="1">
      <c r="B33" s="81" t="s">
        <v>289</v>
      </c>
      <c r="C33" s="60" t="s">
        <v>357</v>
      </c>
      <c r="D33" s="60" t="s">
        <v>357</v>
      </c>
      <c r="E33" s="60" t="s">
        <v>357</v>
      </c>
      <c r="F33" s="60" t="s">
        <v>357</v>
      </c>
      <c r="G33" s="60" t="s">
        <v>357</v>
      </c>
      <c r="H33" s="60">
        <v>-845.28586906754799</v>
      </c>
      <c r="I33" s="60" t="s">
        <v>357</v>
      </c>
      <c r="J33" s="60" t="s">
        <v>357</v>
      </c>
      <c r="K33" s="163" t="s">
        <v>70</v>
      </c>
    </row>
    <row r="34" spans="2:14" ht="12.95" customHeight="1" thickBot="1">
      <c r="B34" s="324" t="s">
        <v>353</v>
      </c>
      <c r="C34" s="150">
        <v>365760.81563206651</v>
      </c>
      <c r="D34" s="150">
        <v>373415.35392320657</v>
      </c>
      <c r="E34" s="150">
        <v>396194.81506704149</v>
      </c>
      <c r="F34" s="150">
        <v>383998.62063140178</v>
      </c>
      <c r="G34" s="150">
        <v>364015</v>
      </c>
      <c r="H34" s="150">
        <v>361300</v>
      </c>
      <c r="I34" s="150">
        <v>352800</v>
      </c>
      <c r="J34" s="150">
        <v>341700</v>
      </c>
      <c r="L34" s="178" t="s">
        <v>70</v>
      </c>
      <c r="M34" s="178" t="s">
        <v>70</v>
      </c>
      <c r="N34" s="178" t="s">
        <v>70</v>
      </c>
    </row>
    <row r="35" spans="2:14" s="329" customFormat="1" ht="5.0999999999999996" customHeight="1">
      <c r="B35" s="326"/>
      <c r="C35" s="317"/>
      <c r="D35" s="317"/>
      <c r="E35" s="317"/>
      <c r="F35" s="317"/>
      <c r="G35" s="317"/>
      <c r="H35" s="317"/>
      <c r="I35" s="317"/>
      <c r="J35" s="317"/>
      <c r="L35" s="254"/>
      <c r="M35" s="254"/>
      <c r="N35" s="254"/>
    </row>
    <row r="36" spans="2:14" ht="11.25" customHeight="1">
      <c r="B36" s="328" t="s">
        <v>348</v>
      </c>
      <c r="C36" s="328"/>
      <c r="D36" s="328"/>
      <c r="E36" s="328"/>
      <c r="F36" s="151"/>
      <c r="G36" s="151"/>
      <c r="H36" s="151"/>
      <c r="I36" s="151"/>
      <c r="J36" s="151"/>
    </row>
    <row r="37" spans="2:14" ht="11.25" customHeight="1">
      <c r="B37" s="161" t="s">
        <v>354</v>
      </c>
      <c r="C37" s="161"/>
      <c r="D37" s="161"/>
      <c r="E37" s="161"/>
      <c r="F37" s="161"/>
    </row>
    <row r="38" spans="2:14" ht="22.5" customHeight="1">
      <c r="B38" s="340" t="s">
        <v>362</v>
      </c>
      <c r="C38" s="340"/>
      <c r="D38" s="340"/>
      <c r="E38" s="340"/>
      <c r="F38" s="340"/>
      <c r="G38" s="340"/>
      <c r="H38" s="340"/>
      <c r="I38" s="340"/>
      <c r="J38" s="340"/>
      <c r="K38" s="164"/>
    </row>
    <row r="39" spans="2:14" ht="22.5" customHeight="1">
      <c r="B39" s="340" t="s">
        <v>332</v>
      </c>
      <c r="C39" s="340"/>
      <c r="D39" s="340"/>
      <c r="E39" s="340"/>
      <c r="F39" s="340"/>
      <c r="G39" s="340"/>
      <c r="H39" s="340"/>
      <c r="I39" s="340"/>
      <c r="J39" s="340"/>
    </row>
  </sheetData>
  <mergeCells count="3">
    <mergeCell ref="B39:J39"/>
    <mergeCell ref="B38:J38"/>
    <mergeCell ref="C3:G3"/>
  </mergeCell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sheetPr codeName="Sheet0104" enableFormatConditionsCalculation="0">
    <tabColor indexed="47"/>
  </sheetPr>
  <dimension ref="A1:L50"/>
  <sheetViews>
    <sheetView showGridLines="0" workbookViewId="0">
      <selection sqref="A1:IV65536"/>
    </sheetView>
  </sheetViews>
  <sheetFormatPr defaultColWidth="10.1640625" defaultRowHeight="11.25"/>
  <cols>
    <col min="1" max="1" width="34.5" customWidth="1"/>
    <col min="2" max="10" width="10.1640625" customWidth="1"/>
  </cols>
  <sheetData>
    <row r="1" spans="1:12" s="6" customFormat="1" ht="39" customHeight="1">
      <c r="A1" s="363" t="s">
        <v>50</v>
      </c>
      <c r="B1" s="364"/>
      <c r="C1" s="364"/>
      <c r="D1" s="364"/>
      <c r="E1" s="364"/>
      <c r="F1" s="364"/>
      <c r="G1" s="364"/>
      <c r="H1" s="364"/>
      <c r="I1" s="364"/>
      <c r="J1" s="364"/>
    </row>
    <row r="2" spans="1:12" s="7" customFormat="1">
      <c r="J2" s="7" t="s">
        <v>0</v>
      </c>
    </row>
    <row r="3" spans="1:12" s="9" customFormat="1">
      <c r="A3" s="8"/>
      <c r="B3" s="365" t="s">
        <v>1</v>
      </c>
      <c r="C3" s="365"/>
      <c r="D3" s="365"/>
      <c r="E3" s="365"/>
      <c r="F3" s="365"/>
      <c r="G3" s="8"/>
      <c r="H3" s="8"/>
      <c r="I3" s="8"/>
      <c r="J3" s="8"/>
    </row>
    <row r="4" spans="1:12" s="9" customFormat="1">
      <c r="A4" s="10"/>
      <c r="B4" s="11" t="s">
        <v>2</v>
      </c>
      <c r="C4" s="11" t="s">
        <v>3</v>
      </c>
      <c r="D4" s="11" t="s">
        <v>4</v>
      </c>
      <c r="E4" s="11" t="s">
        <v>5</v>
      </c>
      <c r="F4" s="11" t="s">
        <v>6</v>
      </c>
      <c r="G4" s="11" t="s">
        <v>7</v>
      </c>
      <c r="H4" s="11" t="s">
        <v>8</v>
      </c>
      <c r="I4" s="11" t="s">
        <v>9</v>
      </c>
      <c r="J4" s="11" t="s">
        <v>10</v>
      </c>
    </row>
    <row r="5" spans="1:12" s="9" customFormat="1" ht="23.1" customHeight="1">
      <c r="A5" s="12"/>
      <c r="B5" s="12" t="s">
        <v>11</v>
      </c>
      <c r="C5" s="12" t="s">
        <v>11</v>
      </c>
      <c r="D5" s="12" t="s">
        <v>11</v>
      </c>
      <c r="E5" s="12" t="s">
        <v>11</v>
      </c>
      <c r="F5" s="12" t="s">
        <v>11</v>
      </c>
      <c r="G5" s="13" t="s">
        <v>12</v>
      </c>
      <c r="H5" s="12" t="s">
        <v>13</v>
      </c>
      <c r="I5" s="12" t="s">
        <v>13</v>
      </c>
      <c r="J5" s="12" t="s">
        <v>13</v>
      </c>
    </row>
    <row r="6" spans="1:12" s="14" customFormat="1">
      <c r="A6" s="16" t="s">
        <v>51</v>
      </c>
    </row>
    <row r="7" spans="1:12" s="5" customFormat="1">
      <c r="A7" s="5" t="s">
        <v>24</v>
      </c>
      <c r="B7" s="5">
        <v>0</v>
      </c>
      <c r="C7" s="5">
        <v>0</v>
      </c>
      <c r="D7" s="5">
        <v>0</v>
      </c>
      <c r="E7" s="5">
        <v>0</v>
      </c>
      <c r="F7" s="5">
        <v>0</v>
      </c>
      <c r="G7" s="5">
        <v>0</v>
      </c>
      <c r="H7" s="5">
        <v>0</v>
      </c>
      <c r="I7" s="5">
        <v>0</v>
      </c>
      <c r="J7" s="5">
        <v>0</v>
      </c>
      <c r="K7" s="1"/>
      <c r="L7" s="2"/>
    </row>
    <row r="8" spans="1:12" s="5" customFormat="1">
      <c r="A8" s="5" t="s">
        <v>25</v>
      </c>
      <c r="B8" s="5">
        <v>0</v>
      </c>
      <c r="C8" s="5">
        <v>0</v>
      </c>
      <c r="D8" s="5">
        <v>0</v>
      </c>
      <c r="E8" s="5">
        <v>0</v>
      </c>
      <c r="F8" s="5">
        <v>0</v>
      </c>
      <c r="G8" s="5">
        <v>0</v>
      </c>
      <c r="H8" s="5">
        <v>0</v>
      </c>
      <c r="I8" s="5">
        <v>0</v>
      </c>
      <c r="J8" s="5">
        <v>0</v>
      </c>
      <c r="K8" s="1"/>
      <c r="L8" s="2"/>
    </row>
    <row r="9" spans="1:12" s="5" customFormat="1">
      <c r="A9" s="5" t="s">
        <v>26</v>
      </c>
      <c r="B9" s="5">
        <v>0</v>
      </c>
      <c r="C9" s="5">
        <v>0</v>
      </c>
      <c r="D9" s="5">
        <v>0</v>
      </c>
      <c r="E9" s="5">
        <v>0</v>
      </c>
      <c r="F9" s="5">
        <v>0</v>
      </c>
      <c r="G9" s="5">
        <v>0</v>
      </c>
      <c r="H9" s="5">
        <v>0</v>
      </c>
      <c r="I9" s="5">
        <v>0</v>
      </c>
      <c r="J9" s="5">
        <v>0</v>
      </c>
      <c r="K9" s="1"/>
      <c r="L9" s="2"/>
    </row>
    <row r="10" spans="1:12" s="5" customFormat="1">
      <c r="A10" s="5" t="s">
        <v>27</v>
      </c>
      <c r="B10" s="5">
        <v>0</v>
      </c>
      <c r="C10" s="5">
        <v>0</v>
      </c>
      <c r="D10" s="5">
        <v>0</v>
      </c>
      <c r="E10" s="5">
        <v>0</v>
      </c>
      <c r="F10" s="5">
        <v>0</v>
      </c>
      <c r="G10" s="5">
        <v>0</v>
      </c>
      <c r="H10" s="5">
        <v>0</v>
      </c>
      <c r="I10" s="5">
        <v>0</v>
      </c>
      <c r="J10" s="5">
        <v>0</v>
      </c>
      <c r="K10" s="1"/>
      <c r="L10" s="2"/>
    </row>
    <row r="11" spans="1:12" s="5" customFormat="1">
      <c r="A11" s="5" t="s">
        <v>28</v>
      </c>
      <c r="B11" s="5">
        <v>0</v>
      </c>
      <c r="C11" s="5">
        <v>0</v>
      </c>
      <c r="D11" s="5">
        <v>0</v>
      </c>
      <c r="E11" s="5">
        <v>0</v>
      </c>
      <c r="F11" s="5">
        <v>0</v>
      </c>
      <c r="G11" s="5">
        <v>0</v>
      </c>
      <c r="H11" s="5">
        <v>0</v>
      </c>
      <c r="I11" s="5">
        <v>0</v>
      </c>
      <c r="J11" s="5">
        <v>0</v>
      </c>
      <c r="K11" s="1"/>
      <c r="L11" s="2"/>
    </row>
    <row r="12" spans="1:12" s="5" customFormat="1">
      <c r="A12" s="5" t="s">
        <v>29</v>
      </c>
      <c r="B12" s="5">
        <v>0</v>
      </c>
      <c r="C12" s="5">
        <v>0</v>
      </c>
      <c r="D12" s="5">
        <v>0</v>
      </c>
      <c r="E12" s="5">
        <v>0</v>
      </c>
      <c r="F12" s="5">
        <v>0</v>
      </c>
      <c r="G12" s="5">
        <v>0</v>
      </c>
      <c r="H12" s="5">
        <v>0</v>
      </c>
      <c r="I12" s="5">
        <v>0</v>
      </c>
      <c r="J12" s="5">
        <v>0</v>
      </c>
      <c r="K12" s="1"/>
      <c r="L12" s="2"/>
    </row>
    <row r="13" spans="1:12" s="5" customFormat="1">
      <c r="A13" s="5" t="s">
        <v>30</v>
      </c>
      <c r="B13" s="5">
        <v>0</v>
      </c>
      <c r="C13" s="5">
        <v>0</v>
      </c>
      <c r="D13" s="5">
        <v>0</v>
      </c>
      <c r="E13" s="5">
        <v>0</v>
      </c>
      <c r="F13" s="5">
        <v>0</v>
      </c>
      <c r="G13" s="5">
        <v>0</v>
      </c>
      <c r="H13" s="5">
        <v>0</v>
      </c>
      <c r="I13" s="5">
        <v>0</v>
      </c>
      <c r="J13" s="5">
        <v>0</v>
      </c>
      <c r="K13" s="1"/>
      <c r="L13" s="2"/>
    </row>
    <row r="14" spans="1:12" s="5" customFormat="1">
      <c r="A14" s="5" t="s">
        <v>31</v>
      </c>
      <c r="B14" s="5">
        <v>0</v>
      </c>
      <c r="C14" s="5">
        <v>0</v>
      </c>
      <c r="D14" s="5">
        <v>0</v>
      </c>
      <c r="E14" s="5">
        <v>0</v>
      </c>
      <c r="F14" s="5">
        <v>0</v>
      </c>
      <c r="G14" s="5">
        <v>0</v>
      </c>
      <c r="H14" s="5">
        <v>0</v>
      </c>
      <c r="I14" s="5">
        <v>0</v>
      </c>
      <c r="J14" s="5">
        <v>0</v>
      </c>
      <c r="K14" s="1"/>
      <c r="L14" s="2"/>
    </row>
    <row r="15" spans="1:12" s="5" customFormat="1">
      <c r="A15" s="5" t="s">
        <v>32</v>
      </c>
      <c r="B15" s="5">
        <v>0</v>
      </c>
      <c r="C15" s="5">
        <v>0</v>
      </c>
      <c r="D15" s="5">
        <v>0</v>
      </c>
      <c r="E15" s="5">
        <v>0</v>
      </c>
      <c r="F15" s="5">
        <v>0</v>
      </c>
      <c r="G15" s="5">
        <v>0</v>
      </c>
      <c r="H15" s="5">
        <v>0</v>
      </c>
      <c r="I15" s="5">
        <v>0</v>
      </c>
      <c r="J15" s="5">
        <v>0</v>
      </c>
      <c r="K15" s="1"/>
      <c r="L15" s="2"/>
    </row>
    <row r="16" spans="1:12" s="5" customFormat="1">
      <c r="A16" s="5" t="s">
        <v>33</v>
      </c>
      <c r="B16" s="5">
        <v>0</v>
      </c>
      <c r="C16" s="5">
        <v>0</v>
      </c>
      <c r="D16" s="5">
        <v>0</v>
      </c>
      <c r="E16" s="5">
        <v>0</v>
      </c>
      <c r="F16" s="5">
        <v>0</v>
      </c>
      <c r="G16" s="5">
        <v>0</v>
      </c>
      <c r="H16" s="5">
        <v>0</v>
      </c>
      <c r="I16" s="5">
        <v>0</v>
      </c>
      <c r="J16" s="5">
        <v>0</v>
      </c>
      <c r="K16" s="1"/>
      <c r="L16" s="2"/>
    </row>
    <row r="17" spans="1:12" s="5" customFormat="1">
      <c r="A17" s="5" t="s">
        <v>34</v>
      </c>
      <c r="B17" s="5">
        <v>0</v>
      </c>
      <c r="C17" s="5">
        <v>0</v>
      </c>
      <c r="D17" s="5">
        <v>0</v>
      </c>
      <c r="E17" s="5">
        <v>0</v>
      </c>
      <c r="F17" s="5">
        <v>0</v>
      </c>
      <c r="G17" s="5">
        <v>0</v>
      </c>
      <c r="H17" s="5">
        <v>0</v>
      </c>
      <c r="I17" s="5">
        <v>0</v>
      </c>
      <c r="J17" s="5">
        <v>0</v>
      </c>
      <c r="K17" s="1"/>
      <c r="L17" s="2"/>
    </row>
    <row r="18" spans="1:12" s="5" customFormat="1">
      <c r="A18" s="5" t="s">
        <v>35</v>
      </c>
      <c r="B18" s="5">
        <v>0</v>
      </c>
      <c r="C18" s="5">
        <v>0</v>
      </c>
      <c r="D18" s="5">
        <v>0</v>
      </c>
      <c r="E18" s="5">
        <v>0</v>
      </c>
      <c r="F18" s="5">
        <v>0</v>
      </c>
      <c r="G18" s="5">
        <v>0</v>
      </c>
      <c r="H18" s="5">
        <v>0</v>
      </c>
      <c r="I18" s="5">
        <v>0</v>
      </c>
      <c r="J18" s="5">
        <v>0</v>
      </c>
      <c r="K18" s="1"/>
      <c r="L18" s="2"/>
    </row>
    <row r="19" spans="1:12" s="5" customFormat="1" ht="22.5">
      <c r="A19" s="5" t="s">
        <v>36</v>
      </c>
      <c r="B19" s="5">
        <v>0</v>
      </c>
      <c r="C19" s="5">
        <v>0</v>
      </c>
      <c r="D19" s="5">
        <v>0</v>
      </c>
      <c r="E19" s="5">
        <v>0</v>
      </c>
      <c r="F19" s="5">
        <v>0</v>
      </c>
      <c r="G19" s="5">
        <v>0</v>
      </c>
      <c r="H19" s="5">
        <v>0</v>
      </c>
      <c r="I19" s="5">
        <v>0</v>
      </c>
      <c r="J19" s="5">
        <v>0</v>
      </c>
      <c r="K19" s="1"/>
      <c r="L19" s="2"/>
    </row>
    <row r="20" spans="1:12" s="5" customFormat="1">
      <c r="A20" s="5" t="s">
        <v>52</v>
      </c>
      <c r="B20" s="5">
        <v>0</v>
      </c>
      <c r="C20" s="5">
        <v>0</v>
      </c>
      <c r="D20" s="5">
        <v>0</v>
      </c>
      <c r="E20" s="5">
        <v>0</v>
      </c>
      <c r="F20" s="5">
        <v>0</v>
      </c>
      <c r="G20" s="5">
        <v>0</v>
      </c>
      <c r="H20" s="5">
        <v>0</v>
      </c>
      <c r="I20" s="5">
        <v>0</v>
      </c>
      <c r="J20" s="5">
        <v>0</v>
      </c>
      <c r="K20" s="1"/>
      <c r="L20" s="2"/>
    </row>
    <row r="21" spans="1:12" s="5" customFormat="1">
      <c r="A21" s="2" t="s">
        <v>37</v>
      </c>
      <c r="B21" s="5">
        <v>0</v>
      </c>
      <c r="C21" s="5">
        <v>0</v>
      </c>
      <c r="D21" s="5">
        <v>0</v>
      </c>
      <c r="E21" s="5">
        <v>0</v>
      </c>
      <c r="F21" s="5">
        <v>0</v>
      </c>
      <c r="G21" s="5">
        <v>0</v>
      </c>
      <c r="H21" s="5">
        <v>0</v>
      </c>
      <c r="I21" s="5">
        <v>0</v>
      </c>
      <c r="J21" s="5">
        <v>0</v>
      </c>
      <c r="K21" s="1"/>
      <c r="L21" s="2"/>
    </row>
    <row r="22" spans="1:12" s="5" customFormat="1">
      <c r="A22" s="5" t="s">
        <v>38</v>
      </c>
      <c r="B22" s="5">
        <v>0</v>
      </c>
      <c r="C22" s="5">
        <v>0</v>
      </c>
      <c r="D22" s="5">
        <v>0</v>
      </c>
      <c r="E22" s="5">
        <v>0</v>
      </c>
      <c r="F22" s="5">
        <v>0</v>
      </c>
      <c r="G22" s="5">
        <v>0</v>
      </c>
      <c r="H22" s="5">
        <v>0</v>
      </c>
      <c r="I22" s="5">
        <v>0</v>
      </c>
      <c r="J22" s="5">
        <v>0</v>
      </c>
      <c r="K22" s="1"/>
      <c r="L22" s="2"/>
    </row>
    <row r="23" spans="1:12" s="5" customFormat="1">
      <c r="A23" s="5" t="s">
        <v>39</v>
      </c>
      <c r="B23" s="5">
        <v>0</v>
      </c>
      <c r="C23" s="5">
        <v>0</v>
      </c>
      <c r="D23" s="5">
        <v>0</v>
      </c>
      <c r="E23" s="5">
        <v>0</v>
      </c>
      <c r="F23" s="5">
        <v>0</v>
      </c>
      <c r="G23" s="5">
        <v>0</v>
      </c>
      <c r="H23" s="5">
        <v>0</v>
      </c>
      <c r="I23" s="5">
        <v>0</v>
      </c>
      <c r="J23" s="5">
        <v>0</v>
      </c>
      <c r="K23" s="1"/>
      <c r="L23" s="2"/>
    </row>
    <row r="24" spans="1:12" s="5" customFormat="1">
      <c r="A24" s="5" t="s">
        <v>40</v>
      </c>
      <c r="B24" s="5">
        <v>0</v>
      </c>
      <c r="C24" s="5">
        <v>0</v>
      </c>
      <c r="D24" s="5">
        <v>0</v>
      </c>
      <c r="E24" s="5">
        <v>0</v>
      </c>
      <c r="F24" s="5">
        <v>0</v>
      </c>
      <c r="G24" s="5">
        <v>0</v>
      </c>
      <c r="H24" s="5">
        <v>0</v>
      </c>
      <c r="I24" s="5">
        <v>0</v>
      </c>
      <c r="J24" s="5">
        <v>0</v>
      </c>
      <c r="K24" s="1"/>
      <c r="L24" s="2"/>
    </row>
    <row r="25" spans="1:12" s="5" customFormat="1">
      <c r="A25" s="5" t="s">
        <v>41</v>
      </c>
      <c r="B25" s="5">
        <v>0</v>
      </c>
      <c r="C25" s="5">
        <v>0</v>
      </c>
      <c r="D25" s="5">
        <v>0</v>
      </c>
      <c r="E25" s="5">
        <v>0</v>
      </c>
      <c r="F25" s="5">
        <v>0</v>
      </c>
      <c r="G25" s="5">
        <v>0</v>
      </c>
      <c r="H25" s="5">
        <v>0</v>
      </c>
      <c r="I25" s="5">
        <v>0</v>
      </c>
      <c r="J25" s="5">
        <v>0</v>
      </c>
      <c r="K25" s="1"/>
      <c r="L25" s="2"/>
    </row>
    <row r="26" spans="1:12" s="5" customFormat="1">
      <c r="A26" s="5" t="s">
        <v>42</v>
      </c>
      <c r="B26" s="5">
        <v>0</v>
      </c>
      <c r="C26" s="5">
        <v>0</v>
      </c>
      <c r="D26" s="5">
        <v>0</v>
      </c>
      <c r="E26" s="5">
        <v>0</v>
      </c>
      <c r="F26" s="5">
        <v>0</v>
      </c>
      <c r="G26" s="5">
        <v>0</v>
      </c>
      <c r="H26" s="5">
        <v>0</v>
      </c>
      <c r="I26" s="5">
        <v>0</v>
      </c>
      <c r="J26" s="5">
        <v>0</v>
      </c>
      <c r="K26" s="1"/>
      <c r="L26" s="2"/>
    </row>
    <row r="27" spans="1:12" s="5" customFormat="1">
      <c r="A27" s="5" t="s">
        <v>43</v>
      </c>
      <c r="B27" s="5">
        <v>0</v>
      </c>
      <c r="C27" s="5">
        <v>0</v>
      </c>
      <c r="D27" s="5">
        <v>0</v>
      </c>
      <c r="E27" s="5">
        <v>0</v>
      </c>
      <c r="F27" s="5">
        <v>0</v>
      </c>
      <c r="G27" s="5">
        <v>0</v>
      </c>
      <c r="H27" s="5">
        <v>0</v>
      </c>
      <c r="I27" s="5">
        <v>0</v>
      </c>
      <c r="J27" s="5">
        <v>0</v>
      </c>
      <c r="K27" s="1"/>
      <c r="L27" s="2"/>
    </row>
    <row r="28" spans="1:12" s="5" customFormat="1">
      <c r="A28" s="5" t="s">
        <v>44</v>
      </c>
      <c r="B28" s="5">
        <v>0</v>
      </c>
      <c r="C28" s="5">
        <v>0</v>
      </c>
      <c r="D28" s="5">
        <v>0</v>
      </c>
      <c r="E28" s="5">
        <v>0</v>
      </c>
      <c r="F28" s="5">
        <v>0</v>
      </c>
      <c r="G28" s="5">
        <v>0</v>
      </c>
      <c r="H28" s="5">
        <v>0</v>
      </c>
      <c r="I28" s="5">
        <v>0</v>
      </c>
      <c r="J28" s="5">
        <v>0</v>
      </c>
      <c r="K28" s="1"/>
      <c r="L28" s="2"/>
    </row>
    <row r="29" spans="1:12" s="5" customFormat="1">
      <c r="A29" s="3" t="s">
        <v>45</v>
      </c>
      <c r="B29" s="5">
        <v>0</v>
      </c>
      <c r="C29" s="5">
        <v>0</v>
      </c>
      <c r="D29" s="5">
        <v>0</v>
      </c>
      <c r="E29" s="5">
        <v>0</v>
      </c>
      <c r="F29" s="5">
        <v>0</v>
      </c>
      <c r="G29" s="5">
        <v>0</v>
      </c>
      <c r="H29" s="5">
        <v>0</v>
      </c>
      <c r="I29" s="5">
        <v>0</v>
      </c>
      <c r="J29" s="5">
        <v>0</v>
      </c>
      <c r="K29" s="1"/>
      <c r="L29" s="2"/>
    </row>
    <row r="30" spans="1:12" s="4" customFormat="1" ht="22.5">
      <c r="A30" s="4" t="s">
        <v>46</v>
      </c>
      <c r="B30" s="4">
        <v>0</v>
      </c>
      <c r="C30" s="4">
        <v>0</v>
      </c>
      <c r="D30" s="4">
        <v>0</v>
      </c>
      <c r="E30" s="4">
        <v>0</v>
      </c>
      <c r="F30" s="4">
        <v>0</v>
      </c>
      <c r="G30" s="4">
        <v>0</v>
      </c>
      <c r="H30" s="4">
        <v>0</v>
      </c>
      <c r="I30" s="4">
        <v>0</v>
      </c>
      <c r="J30" s="4">
        <v>0</v>
      </c>
    </row>
    <row r="31" spans="1:12" s="15" customFormat="1" ht="22.5">
      <c r="A31" s="17" t="s">
        <v>53</v>
      </c>
      <c r="B31" s="15">
        <v>0</v>
      </c>
      <c r="C31" s="15">
        <v>0</v>
      </c>
      <c r="D31" s="15">
        <v>0</v>
      </c>
      <c r="E31" s="15">
        <v>0</v>
      </c>
      <c r="F31" s="15">
        <v>0</v>
      </c>
      <c r="G31" s="15">
        <v>0</v>
      </c>
      <c r="H31" s="15">
        <v>0</v>
      </c>
      <c r="I31" s="15">
        <v>0</v>
      </c>
      <c r="J31" s="15">
        <v>0</v>
      </c>
    </row>
    <row r="32" spans="1:12" s="18" customFormat="1">
      <c r="A32" s="18" t="s">
        <v>23</v>
      </c>
    </row>
    <row r="33" spans="1:11" s="5" customFormat="1">
      <c r="A33" s="19" t="s">
        <v>14</v>
      </c>
      <c r="B33" s="5">
        <v>0</v>
      </c>
      <c r="C33" s="5">
        <v>0</v>
      </c>
      <c r="D33" s="5">
        <v>0</v>
      </c>
      <c r="E33" s="5">
        <v>0</v>
      </c>
      <c r="F33" s="5">
        <v>0</v>
      </c>
      <c r="G33" s="5">
        <v>0</v>
      </c>
      <c r="H33" s="5">
        <v>0</v>
      </c>
      <c r="I33" s="5">
        <v>0</v>
      </c>
      <c r="J33" s="5">
        <v>0</v>
      </c>
      <c r="K33" s="20"/>
    </row>
    <row r="34" spans="1:11" s="5" customFormat="1">
      <c r="A34" s="19" t="s">
        <v>19</v>
      </c>
      <c r="B34" s="5">
        <v>0</v>
      </c>
      <c r="C34" s="5">
        <v>0</v>
      </c>
      <c r="D34" s="5">
        <v>0</v>
      </c>
      <c r="E34" s="5">
        <v>0</v>
      </c>
      <c r="F34" s="5">
        <v>0</v>
      </c>
      <c r="G34" s="5">
        <v>0</v>
      </c>
      <c r="H34" s="5">
        <v>0</v>
      </c>
      <c r="I34" s="5">
        <v>0</v>
      </c>
      <c r="J34" s="5">
        <v>0</v>
      </c>
      <c r="K34" s="20"/>
    </row>
    <row r="35" spans="1:11">
      <c r="A35" s="21" t="s">
        <v>48</v>
      </c>
      <c r="B35" s="5">
        <v>0</v>
      </c>
      <c r="C35" s="5">
        <v>0</v>
      </c>
      <c r="D35" s="5">
        <v>0</v>
      </c>
      <c r="E35" s="5">
        <v>0</v>
      </c>
      <c r="F35" s="5">
        <v>0</v>
      </c>
      <c r="G35" s="5">
        <v>0</v>
      </c>
      <c r="H35" s="5">
        <v>0</v>
      </c>
      <c r="I35" s="5">
        <v>0</v>
      </c>
      <c r="J35" s="5">
        <v>0</v>
      </c>
      <c r="K35" s="22"/>
    </row>
    <row r="36" spans="1:11">
      <c r="A36" s="21" t="s">
        <v>49</v>
      </c>
      <c r="B36" s="5">
        <v>0</v>
      </c>
      <c r="C36" s="5">
        <v>0</v>
      </c>
      <c r="D36" s="5">
        <v>0</v>
      </c>
      <c r="E36" s="5">
        <v>0</v>
      </c>
      <c r="F36" s="5">
        <v>0</v>
      </c>
      <c r="G36" s="5">
        <v>0</v>
      </c>
      <c r="H36" s="5">
        <v>0</v>
      </c>
      <c r="I36" s="5">
        <v>0</v>
      </c>
      <c r="J36" s="5">
        <v>0</v>
      </c>
      <c r="K36" s="22"/>
    </row>
    <row r="37" spans="1:11" s="18" customFormat="1">
      <c r="A37" s="18" t="s">
        <v>54</v>
      </c>
    </row>
    <row r="38" spans="1:11" s="5" customFormat="1" ht="22.5">
      <c r="A38" s="19" t="s">
        <v>55</v>
      </c>
      <c r="B38" s="5">
        <v>0</v>
      </c>
      <c r="C38" s="5">
        <v>0</v>
      </c>
      <c r="D38" s="5">
        <v>0</v>
      </c>
      <c r="E38" s="5">
        <v>0</v>
      </c>
      <c r="F38" s="5">
        <v>0</v>
      </c>
      <c r="G38" s="5">
        <v>0</v>
      </c>
      <c r="H38" s="5">
        <v>0</v>
      </c>
      <c r="I38" s="5">
        <v>0</v>
      </c>
      <c r="J38" s="5">
        <v>0</v>
      </c>
      <c r="K38" s="20"/>
    </row>
    <row r="39" spans="1:11" s="5" customFormat="1">
      <c r="A39" s="19" t="s">
        <v>56</v>
      </c>
      <c r="B39" s="5">
        <v>0</v>
      </c>
      <c r="C39" s="5">
        <v>0</v>
      </c>
      <c r="D39" s="5">
        <v>0</v>
      </c>
      <c r="E39" s="5">
        <v>0</v>
      </c>
      <c r="F39" s="5">
        <v>0</v>
      </c>
      <c r="G39" s="5">
        <v>0</v>
      </c>
      <c r="H39" s="5">
        <v>0</v>
      </c>
      <c r="I39" s="5">
        <v>0</v>
      </c>
      <c r="J39" s="5">
        <v>0</v>
      </c>
      <c r="K39" s="20"/>
    </row>
    <row r="40" spans="1:11" s="5" customFormat="1">
      <c r="A40" s="19" t="s">
        <v>57</v>
      </c>
      <c r="B40" s="5">
        <v>0</v>
      </c>
      <c r="C40" s="5">
        <v>0</v>
      </c>
      <c r="D40" s="5">
        <v>0</v>
      </c>
      <c r="E40" s="5">
        <v>0</v>
      </c>
      <c r="F40" s="5">
        <v>0</v>
      </c>
      <c r="G40" s="5">
        <v>0</v>
      </c>
      <c r="H40" s="5">
        <v>0</v>
      </c>
      <c r="I40" s="5">
        <v>0</v>
      </c>
      <c r="J40" s="5">
        <v>0</v>
      </c>
      <c r="K40" s="20"/>
    </row>
    <row r="41" spans="1:11" s="5" customFormat="1">
      <c r="A41" s="19" t="s">
        <v>58</v>
      </c>
      <c r="B41" s="5">
        <v>0</v>
      </c>
      <c r="C41" s="5">
        <v>0</v>
      </c>
      <c r="D41" s="5">
        <v>0</v>
      </c>
      <c r="E41" s="5">
        <v>0</v>
      </c>
      <c r="F41" s="5">
        <v>0</v>
      </c>
      <c r="G41" s="5">
        <v>0</v>
      </c>
      <c r="H41" s="5">
        <v>0</v>
      </c>
      <c r="I41" s="5">
        <v>0</v>
      </c>
      <c r="J41" s="5">
        <v>0</v>
      </c>
      <c r="K41" s="20"/>
    </row>
    <row r="42" spans="1:11" s="5" customFormat="1">
      <c r="A42" s="19" t="s">
        <v>59</v>
      </c>
      <c r="B42" s="5">
        <v>0</v>
      </c>
      <c r="C42" s="5">
        <v>0</v>
      </c>
      <c r="D42" s="5">
        <v>0</v>
      </c>
      <c r="E42" s="5">
        <v>0</v>
      </c>
      <c r="F42" s="5">
        <v>0</v>
      </c>
      <c r="G42" s="5">
        <v>0</v>
      </c>
      <c r="H42" s="5">
        <v>0</v>
      </c>
      <c r="I42" s="5">
        <v>0</v>
      </c>
      <c r="J42" s="5">
        <v>0</v>
      </c>
      <c r="K42" s="20"/>
    </row>
    <row r="43" spans="1:11" s="5" customFormat="1">
      <c r="A43" s="19" t="s">
        <v>60</v>
      </c>
      <c r="B43" s="5">
        <v>0</v>
      </c>
      <c r="C43" s="5">
        <v>0</v>
      </c>
      <c r="D43" s="5">
        <v>0</v>
      </c>
      <c r="E43" s="5">
        <v>0</v>
      </c>
      <c r="F43" s="5">
        <v>0</v>
      </c>
      <c r="G43" s="5">
        <v>0</v>
      </c>
      <c r="H43" s="5">
        <v>0</v>
      </c>
      <c r="I43" s="5">
        <v>0</v>
      </c>
      <c r="J43" s="5">
        <v>0</v>
      </c>
      <c r="K43" s="20"/>
    </row>
    <row r="44" spans="1:11" s="5" customFormat="1">
      <c r="A44" s="19" t="s">
        <v>61</v>
      </c>
      <c r="B44" s="5">
        <v>0</v>
      </c>
      <c r="C44" s="5">
        <v>0</v>
      </c>
      <c r="D44" s="5">
        <v>0</v>
      </c>
      <c r="E44" s="5">
        <v>0</v>
      </c>
      <c r="F44" s="5">
        <v>0</v>
      </c>
      <c r="G44" s="5">
        <v>0</v>
      </c>
      <c r="H44" s="5">
        <v>0</v>
      </c>
      <c r="I44" s="5">
        <v>0</v>
      </c>
      <c r="J44" s="5">
        <v>0</v>
      </c>
      <c r="K44" s="20"/>
    </row>
    <row r="45" spans="1:11" s="5" customFormat="1" ht="22.5">
      <c r="A45" s="19" t="s">
        <v>62</v>
      </c>
      <c r="B45" s="5">
        <v>0</v>
      </c>
      <c r="C45" s="5">
        <v>0</v>
      </c>
      <c r="D45" s="5">
        <v>0</v>
      </c>
      <c r="E45" s="5">
        <v>0</v>
      </c>
      <c r="F45" s="5">
        <v>0</v>
      </c>
      <c r="G45" s="5">
        <v>0</v>
      </c>
      <c r="H45" s="5">
        <v>0</v>
      </c>
      <c r="I45" s="5">
        <v>0</v>
      </c>
      <c r="J45" s="5">
        <v>0</v>
      </c>
      <c r="K45" s="20"/>
    </row>
    <row r="46" spans="1:11" s="5" customFormat="1">
      <c r="A46" s="19" t="s">
        <v>63</v>
      </c>
      <c r="B46" s="5">
        <v>0</v>
      </c>
      <c r="C46" s="5">
        <v>0</v>
      </c>
      <c r="D46" s="5">
        <v>0</v>
      </c>
      <c r="E46" s="5">
        <v>0</v>
      </c>
      <c r="F46" s="5">
        <v>0</v>
      </c>
      <c r="G46" s="5">
        <v>0</v>
      </c>
      <c r="H46" s="5">
        <v>0</v>
      </c>
      <c r="I46" s="5">
        <v>0</v>
      </c>
      <c r="J46" s="5">
        <v>0</v>
      </c>
      <c r="K46" s="20"/>
    </row>
    <row r="47" spans="1:11" s="5" customFormat="1">
      <c r="A47" s="19" t="s">
        <v>64</v>
      </c>
      <c r="B47" s="5">
        <v>0</v>
      </c>
      <c r="C47" s="5">
        <v>0</v>
      </c>
      <c r="D47" s="5">
        <v>0</v>
      </c>
      <c r="E47" s="5">
        <v>0</v>
      </c>
      <c r="F47" s="5">
        <v>0</v>
      </c>
      <c r="G47" s="5">
        <v>0</v>
      </c>
      <c r="H47" s="5">
        <v>0</v>
      </c>
      <c r="I47" s="5">
        <v>0</v>
      </c>
      <c r="J47" s="5">
        <v>0</v>
      </c>
      <c r="K47" s="20"/>
    </row>
    <row r="48" spans="1:11" s="5" customFormat="1">
      <c r="A48" s="19" t="s">
        <v>47</v>
      </c>
      <c r="B48" s="5">
        <v>0</v>
      </c>
      <c r="C48" s="5">
        <v>0</v>
      </c>
      <c r="D48" s="5">
        <v>0</v>
      </c>
      <c r="E48" s="5">
        <v>0</v>
      </c>
      <c r="F48" s="5">
        <v>0</v>
      </c>
      <c r="G48" s="5">
        <v>0</v>
      </c>
      <c r="H48" s="5">
        <v>0</v>
      </c>
      <c r="I48" s="5">
        <v>0</v>
      </c>
      <c r="J48" s="5">
        <v>0</v>
      </c>
      <c r="K48" s="20"/>
    </row>
    <row r="49" spans="1:11" s="5" customFormat="1" ht="22.5">
      <c r="A49" s="19" t="s">
        <v>65</v>
      </c>
      <c r="B49" s="5">
        <v>0</v>
      </c>
      <c r="C49" s="5">
        <v>0</v>
      </c>
      <c r="D49" s="5">
        <v>0</v>
      </c>
      <c r="E49" s="5">
        <v>0</v>
      </c>
      <c r="F49" s="5">
        <v>0</v>
      </c>
      <c r="G49" s="5">
        <v>0</v>
      </c>
      <c r="H49" s="5">
        <v>0</v>
      </c>
      <c r="I49" s="5">
        <v>0</v>
      </c>
      <c r="J49" s="5">
        <v>0</v>
      </c>
      <c r="K49" s="20"/>
    </row>
    <row r="50" spans="1:11" s="5" customFormat="1" ht="22.5">
      <c r="A50" s="19" t="s">
        <v>66</v>
      </c>
      <c r="B50" s="5">
        <v>0</v>
      </c>
      <c r="C50" s="5">
        <v>0</v>
      </c>
      <c r="D50" s="5">
        <v>0</v>
      </c>
      <c r="E50" s="5">
        <v>0</v>
      </c>
      <c r="F50" s="5">
        <v>0</v>
      </c>
      <c r="G50" s="5">
        <v>0</v>
      </c>
      <c r="H50" s="5">
        <v>0</v>
      </c>
      <c r="I50" s="5">
        <v>0</v>
      </c>
      <c r="J50" s="5">
        <v>0</v>
      </c>
      <c r="K50" s="20"/>
    </row>
  </sheetData>
  <mergeCells count="2">
    <mergeCell ref="A1:J1"/>
    <mergeCell ref="B3:F3"/>
  </mergeCells>
  <phoneticPr fontId="16" type="noConversion"/>
  <pageMargins left="0.55118110236220474" right="0.55118110236220474" top="0.70866141732283472" bottom="0.70866141732283472" header="0.35433070866141736" footer="0.35433070866141736"/>
  <pageSetup paperSize="9" orientation="portrait" r:id="rId1"/>
  <headerFooter alignWithMargins="0">
    <oddHeader>&amp;LPublic Expenditure Statistical Analyses</oddHeader>
    <oddFooter>&amp;C&amp;P</oddFooter>
  </headerFooter>
</worksheet>
</file>

<file path=xl/worksheets/sheet2.xml><?xml version="1.0" encoding="utf-8"?>
<worksheet xmlns="http://schemas.openxmlformats.org/spreadsheetml/2006/main" xmlns:r="http://schemas.openxmlformats.org/officeDocument/2006/relationships">
  <sheetPr>
    <tabColor rgb="FF92D050"/>
    <pageSetUpPr autoPageBreaks="0"/>
  </sheetPr>
  <dimension ref="B1:HK83"/>
  <sheetViews>
    <sheetView showGridLines="0" topLeftCell="A19" zoomScaleNormal="100" workbookViewId="0">
      <selection activeCell="M56" sqref="M56"/>
    </sheetView>
  </sheetViews>
  <sheetFormatPr defaultRowHeight="11.25"/>
  <cols>
    <col min="1" max="1" width="6.5" style="58" customWidth="1"/>
    <col min="2" max="2" width="45.33203125" style="59" customWidth="1"/>
    <col min="3" max="10" width="10.83203125" style="59" customWidth="1"/>
    <col min="11" max="234" width="9.33203125" style="58"/>
    <col min="235" max="235" width="45.33203125" style="58" customWidth="1"/>
    <col min="236" max="243" width="11.1640625" style="58" bestFit="1" customWidth="1"/>
    <col min="244" max="249" width="9.33203125" style="58"/>
    <col min="250" max="252" width="11.6640625" style="58" bestFit="1" customWidth="1"/>
    <col min="253" max="490" width="9.33203125" style="58"/>
    <col min="491" max="491" width="45.33203125" style="58" customWidth="1"/>
    <col min="492" max="499" width="11.1640625" style="58" bestFit="1" customWidth="1"/>
    <col min="500" max="505" width="9.33203125" style="58"/>
    <col min="506" max="508" width="11.6640625" style="58" bestFit="1" customWidth="1"/>
    <col min="509" max="746" width="9.33203125" style="58"/>
    <col min="747" max="747" width="45.33203125" style="58" customWidth="1"/>
    <col min="748" max="755" width="11.1640625" style="58" bestFit="1" customWidth="1"/>
    <col min="756" max="761" width="9.33203125" style="58"/>
    <col min="762" max="764" width="11.6640625" style="58" bestFit="1" customWidth="1"/>
    <col min="765" max="1002" width="9.33203125" style="58"/>
    <col min="1003" max="1003" width="45.33203125" style="58" customWidth="1"/>
    <col min="1004" max="1011" width="11.1640625" style="58" bestFit="1" customWidth="1"/>
    <col min="1012" max="1017" width="9.33203125" style="58"/>
    <col min="1018" max="1020" width="11.6640625" style="58" bestFit="1" customWidth="1"/>
    <col min="1021" max="1258" width="9.33203125" style="58"/>
    <col min="1259" max="1259" width="45.33203125" style="58" customWidth="1"/>
    <col min="1260" max="1267" width="11.1640625" style="58" bestFit="1" customWidth="1"/>
    <col min="1268" max="1273" width="9.33203125" style="58"/>
    <col min="1274" max="1276" width="11.6640625" style="58" bestFit="1" customWidth="1"/>
    <col min="1277" max="1514" width="9.33203125" style="58"/>
    <col min="1515" max="1515" width="45.33203125" style="58" customWidth="1"/>
    <col min="1516" max="1523" width="11.1640625" style="58" bestFit="1" customWidth="1"/>
    <col min="1524" max="1529" width="9.33203125" style="58"/>
    <col min="1530" max="1532" width="11.6640625" style="58" bestFit="1" customWidth="1"/>
    <col min="1533" max="1770" width="9.33203125" style="58"/>
    <col min="1771" max="1771" width="45.33203125" style="58" customWidth="1"/>
    <col min="1772" max="1779" width="11.1640625" style="58" bestFit="1" customWidth="1"/>
    <col min="1780" max="1785" width="9.33203125" style="58"/>
    <col min="1786" max="1788" width="11.6640625" style="58" bestFit="1" customWidth="1"/>
    <col min="1789" max="2026" width="9.33203125" style="58"/>
    <col min="2027" max="2027" width="45.33203125" style="58" customWidth="1"/>
    <col min="2028" max="2035" width="11.1640625" style="58" bestFit="1" customWidth="1"/>
    <col min="2036" max="2041" width="9.33203125" style="58"/>
    <col min="2042" max="2044" width="11.6640625" style="58" bestFit="1" customWidth="1"/>
    <col min="2045" max="2282" width="9.33203125" style="58"/>
    <col min="2283" max="2283" width="45.33203125" style="58" customWidth="1"/>
    <col min="2284" max="2291" width="11.1640625" style="58" bestFit="1" customWidth="1"/>
    <col min="2292" max="2297" width="9.33203125" style="58"/>
    <col min="2298" max="2300" width="11.6640625" style="58" bestFit="1" customWidth="1"/>
    <col min="2301" max="2538" width="9.33203125" style="58"/>
    <col min="2539" max="2539" width="45.33203125" style="58" customWidth="1"/>
    <col min="2540" max="2547" width="11.1640625" style="58" bestFit="1" customWidth="1"/>
    <col min="2548" max="2553" width="9.33203125" style="58"/>
    <col min="2554" max="2556" width="11.6640625" style="58" bestFit="1" customWidth="1"/>
    <col min="2557" max="2794" width="9.33203125" style="58"/>
    <col min="2795" max="2795" width="45.33203125" style="58" customWidth="1"/>
    <col min="2796" max="2803" width="11.1640625" style="58" bestFit="1" customWidth="1"/>
    <col min="2804" max="2809" width="9.33203125" style="58"/>
    <col min="2810" max="2812" width="11.6640625" style="58" bestFit="1" customWidth="1"/>
    <col min="2813" max="3050" width="9.33203125" style="58"/>
    <col min="3051" max="3051" width="45.33203125" style="58" customWidth="1"/>
    <col min="3052" max="3059" width="11.1640625" style="58" bestFit="1" customWidth="1"/>
    <col min="3060" max="3065" width="9.33203125" style="58"/>
    <col min="3066" max="3068" width="11.6640625" style="58" bestFit="1" customWidth="1"/>
    <col min="3069" max="3306" width="9.33203125" style="58"/>
    <col min="3307" max="3307" width="45.33203125" style="58" customWidth="1"/>
    <col min="3308" max="3315" width="11.1640625" style="58" bestFit="1" customWidth="1"/>
    <col min="3316" max="3321" width="9.33203125" style="58"/>
    <col min="3322" max="3324" width="11.6640625" style="58" bestFit="1" customWidth="1"/>
    <col min="3325" max="3562" width="9.33203125" style="58"/>
    <col min="3563" max="3563" width="45.33203125" style="58" customWidth="1"/>
    <col min="3564" max="3571" width="11.1640625" style="58" bestFit="1" customWidth="1"/>
    <col min="3572" max="3577" width="9.33203125" style="58"/>
    <col min="3578" max="3580" width="11.6640625" style="58" bestFit="1" customWidth="1"/>
    <col min="3581" max="3818" width="9.33203125" style="58"/>
    <col min="3819" max="3819" width="45.33203125" style="58" customWidth="1"/>
    <col min="3820" max="3827" width="11.1640625" style="58" bestFit="1" customWidth="1"/>
    <col min="3828" max="3833" width="9.33203125" style="58"/>
    <col min="3834" max="3836" width="11.6640625" style="58" bestFit="1" customWidth="1"/>
    <col min="3837" max="4074" width="9.33203125" style="58"/>
    <col min="4075" max="4075" width="45.33203125" style="58" customWidth="1"/>
    <col min="4076" max="4083" width="11.1640625" style="58" bestFit="1" customWidth="1"/>
    <col min="4084" max="4089" width="9.33203125" style="58"/>
    <col min="4090" max="4092" width="11.6640625" style="58" bestFit="1" customWidth="1"/>
    <col min="4093" max="4330" width="9.33203125" style="58"/>
    <col min="4331" max="4331" width="45.33203125" style="58" customWidth="1"/>
    <col min="4332" max="4339" width="11.1640625" style="58" bestFit="1" customWidth="1"/>
    <col min="4340" max="4345" width="9.33203125" style="58"/>
    <col min="4346" max="4348" width="11.6640625" style="58" bestFit="1" customWidth="1"/>
    <col min="4349" max="4586" width="9.33203125" style="58"/>
    <col min="4587" max="4587" width="45.33203125" style="58" customWidth="1"/>
    <col min="4588" max="4595" width="11.1640625" style="58" bestFit="1" customWidth="1"/>
    <col min="4596" max="4601" width="9.33203125" style="58"/>
    <col min="4602" max="4604" width="11.6640625" style="58" bestFit="1" customWidth="1"/>
    <col min="4605" max="4842" width="9.33203125" style="58"/>
    <col min="4843" max="4843" width="45.33203125" style="58" customWidth="1"/>
    <col min="4844" max="4851" width="11.1640625" style="58" bestFit="1" customWidth="1"/>
    <col min="4852" max="4857" width="9.33203125" style="58"/>
    <col min="4858" max="4860" width="11.6640625" style="58" bestFit="1" customWidth="1"/>
    <col min="4861" max="5098" width="9.33203125" style="58"/>
    <col min="5099" max="5099" width="45.33203125" style="58" customWidth="1"/>
    <col min="5100" max="5107" width="11.1640625" style="58" bestFit="1" customWidth="1"/>
    <col min="5108" max="5113" width="9.33203125" style="58"/>
    <col min="5114" max="5116" width="11.6640625" style="58" bestFit="1" customWidth="1"/>
    <col min="5117" max="5354" width="9.33203125" style="58"/>
    <col min="5355" max="5355" width="45.33203125" style="58" customWidth="1"/>
    <col min="5356" max="5363" width="11.1640625" style="58" bestFit="1" customWidth="1"/>
    <col min="5364" max="5369" width="9.33203125" style="58"/>
    <col min="5370" max="5372" width="11.6640625" style="58" bestFit="1" customWidth="1"/>
    <col min="5373" max="5610" width="9.33203125" style="58"/>
    <col min="5611" max="5611" width="45.33203125" style="58" customWidth="1"/>
    <col min="5612" max="5619" width="11.1640625" style="58" bestFit="1" customWidth="1"/>
    <col min="5620" max="5625" width="9.33203125" style="58"/>
    <col min="5626" max="5628" width="11.6640625" style="58" bestFit="1" customWidth="1"/>
    <col min="5629" max="5866" width="9.33203125" style="58"/>
    <col min="5867" max="5867" width="45.33203125" style="58" customWidth="1"/>
    <col min="5868" max="5875" width="11.1640625" style="58" bestFit="1" customWidth="1"/>
    <col min="5876" max="5881" width="9.33203125" style="58"/>
    <col min="5882" max="5884" width="11.6640625" style="58" bestFit="1" customWidth="1"/>
    <col min="5885" max="6122" width="9.33203125" style="58"/>
    <col min="6123" max="6123" width="45.33203125" style="58" customWidth="1"/>
    <col min="6124" max="6131" width="11.1640625" style="58" bestFit="1" customWidth="1"/>
    <col min="6132" max="6137" width="9.33203125" style="58"/>
    <col min="6138" max="6140" width="11.6640625" style="58" bestFit="1" customWidth="1"/>
    <col min="6141" max="6378" width="9.33203125" style="58"/>
    <col min="6379" max="6379" width="45.33203125" style="58" customWidth="1"/>
    <col min="6380" max="6387" width="11.1640625" style="58" bestFit="1" customWidth="1"/>
    <col min="6388" max="6393" width="9.33203125" style="58"/>
    <col min="6394" max="6396" width="11.6640625" style="58" bestFit="1" customWidth="1"/>
    <col min="6397" max="6634" width="9.33203125" style="58"/>
    <col min="6635" max="6635" width="45.33203125" style="58" customWidth="1"/>
    <col min="6636" max="6643" width="11.1640625" style="58" bestFit="1" customWidth="1"/>
    <col min="6644" max="6649" width="9.33203125" style="58"/>
    <col min="6650" max="6652" width="11.6640625" style="58" bestFit="1" customWidth="1"/>
    <col min="6653" max="6890" width="9.33203125" style="58"/>
    <col min="6891" max="6891" width="45.33203125" style="58" customWidth="1"/>
    <col min="6892" max="6899" width="11.1640625" style="58" bestFit="1" customWidth="1"/>
    <col min="6900" max="6905" width="9.33203125" style="58"/>
    <col min="6906" max="6908" width="11.6640625" style="58" bestFit="1" customWidth="1"/>
    <col min="6909" max="7146" width="9.33203125" style="58"/>
    <col min="7147" max="7147" width="45.33203125" style="58" customWidth="1"/>
    <col min="7148" max="7155" width="11.1640625" style="58" bestFit="1" customWidth="1"/>
    <col min="7156" max="7161" width="9.33203125" style="58"/>
    <col min="7162" max="7164" width="11.6640625" style="58" bestFit="1" customWidth="1"/>
    <col min="7165" max="7402" width="9.33203125" style="58"/>
    <col min="7403" max="7403" width="45.33203125" style="58" customWidth="1"/>
    <col min="7404" max="7411" width="11.1640625" style="58" bestFit="1" customWidth="1"/>
    <col min="7412" max="7417" width="9.33203125" style="58"/>
    <col min="7418" max="7420" width="11.6640625" style="58" bestFit="1" customWidth="1"/>
    <col min="7421" max="7658" width="9.33203125" style="58"/>
    <col min="7659" max="7659" width="45.33203125" style="58" customWidth="1"/>
    <col min="7660" max="7667" width="11.1640625" style="58" bestFit="1" customWidth="1"/>
    <col min="7668" max="7673" width="9.33203125" style="58"/>
    <col min="7674" max="7676" width="11.6640625" style="58" bestFit="1" customWidth="1"/>
    <col min="7677" max="7914" width="9.33203125" style="58"/>
    <col min="7915" max="7915" width="45.33203125" style="58" customWidth="1"/>
    <col min="7916" max="7923" width="11.1640625" style="58" bestFit="1" customWidth="1"/>
    <col min="7924" max="7929" width="9.33203125" style="58"/>
    <col min="7930" max="7932" width="11.6640625" style="58" bestFit="1" customWidth="1"/>
    <col min="7933" max="8170" width="9.33203125" style="58"/>
    <col min="8171" max="8171" width="45.33203125" style="58" customWidth="1"/>
    <col min="8172" max="8179" width="11.1640625" style="58" bestFit="1" customWidth="1"/>
    <col min="8180" max="8185" width="9.33203125" style="58"/>
    <col min="8186" max="8188" width="11.6640625" style="58" bestFit="1" customWidth="1"/>
    <col min="8189" max="8426" width="9.33203125" style="58"/>
    <col min="8427" max="8427" width="45.33203125" style="58" customWidth="1"/>
    <col min="8428" max="8435" width="11.1640625" style="58" bestFit="1" customWidth="1"/>
    <col min="8436" max="8441" width="9.33203125" style="58"/>
    <col min="8442" max="8444" width="11.6640625" style="58" bestFit="1" customWidth="1"/>
    <col min="8445" max="8682" width="9.33203125" style="58"/>
    <col min="8683" max="8683" width="45.33203125" style="58" customWidth="1"/>
    <col min="8684" max="8691" width="11.1640625" style="58" bestFit="1" customWidth="1"/>
    <col min="8692" max="8697" width="9.33203125" style="58"/>
    <col min="8698" max="8700" width="11.6640625" style="58" bestFit="1" customWidth="1"/>
    <col min="8701" max="8938" width="9.33203125" style="58"/>
    <col min="8939" max="8939" width="45.33203125" style="58" customWidth="1"/>
    <col min="8940" max="8947" width="11.1640625" style="58" bestFit="1" customWidth="1"/>
    <col min="8948" max="8953" width="9.33203125" style="58"/>
    <col min="8954" max="8956" width="11.6640625" style="58" bestFit="1" customWidth="1"/>
    <col min="8957" max="9194" width="9.33203125" style="58"/>
    <col min="9195" max="9195" width="45.33203125" style="58" customWidth="1"/>
    <col min="9196" max="9203" width="11.1640625" style="58" bestFit="1" customWidth="1"/>
    <col min="9204" max="9209" width="9.33203125" style="58"/>
    <col min="9210" max="9212" width="11.6640625" style="58" bestFit="1" customWidth="1"/>
    <col min="9213" max="9450" width="9.33203125" style="58"/>
    <col min="9451" max="9451" width="45.33203125" style="58" customWidth="1"/>
    <col min="9452" max="9459" width="11.1640625" style="58" bestFit="1" customWidth="1"/>
    <col min="9460" max="9465" width="9.33203125" style="58"/>
    <col min="9466" max="9468" width="11.6640625" style="58" bestFit="1" customWidth="1"/>
    <col min="9469" max="9706" width="9.33203125" style="58"/>
    <col min="9707" max="9707" width="45.33203125" style="58" customWidth="1"/>
    <col min="9708" max="9715" width="11.1640625" style="58" bestFit="1" customWidth="1"/>
    <col min="9716" max="9721" width="9.33203125" style="58"/>
    <col min="9722" max="9724" width="11.6640625" style="58" bestFit="1" customWidth="1"/>
    <col min="9725" max="9962" width="9.33203125" style="58"/>
    <col min="9963" max="9963" width="45.33203125" style="58" customWidth="1"/>
    <col min="9964" max="9971" width="11.1640625" style="58" bestFit="1" customWidth="1"/>
    <col min="9972" max="9977" width="9.33203125" style="58"/>
    <col min="9978" max="9980" width="11.6640625" style="58" bestFit="1" customWidth="1"/>
    <col min="9981" max="10218" width="9.33203125" style="58"/>
    <col min="10219" max="10219" width="45.33203125" style="58" customWidth="1"/>
    <col min="10220" max="10227" width="11.1640625" style="58" bestFit="1" customWidth="1"/>
    <col min="10228" max="10233" width="9.33203125" style="58"/>
    <col min="10234" max="10236" width="11.6640625" style="58" bestFit="1" customWidth="1"/>
    <col min="10237" max="10474" width="9.33203125" style="58"/>
    <col min="10475" max="10475" width="45.33203125" style="58" customWidth="1"/>
    <col min="10476" max="10483" width="11.1640625" style="58" bestFit="1" customWidth="1"/>
    <col min="10484" max="10489" width="9.33203125" style="58"/>
    <col min="10490" max="10492" width="11.6640625" style="58" bestFit="1" customWidth="1"/>
    <col min="10493" max="10730" width="9.33203125" style="58"/>
    <col min="10731" max="10731" width="45.33203125" style="58" customWidth="1"/>
    <col min="10732" max="10739" width="11.1640625" style="58" bestFit="1" customWidth="1"/>
    <col min="10740" max="10745" width="9.33203125" style="58"/>
    <col min="10746" max="10748" width="11.6640625" style="58" bestFit="1" customWidth="1"/>
    <col min="10749" max="10986" width="9.33203125" style="58"/>
    <col min="10987" max="10987" width="45.33203125" style="58" customWidth="1"/>
    <col min="10988" max="10995" width="11.1640625" style="58" bestFit="1" customWidth="1"/>
    <col min="10996" max="11001" width="9.33203125" style="58"/>
    <col min="11002" max="11004" width="11.6640625" style="58" bestFit="1" customWidth="1"/>
    <col min="11005" max="11242" width="9.33203125" style="58"/>
    <col min="11243" max="11243" width="45.33203125" style="58" customWidth="1"/>
    <col min="11244" max="11251" width="11.1640625" style="58" bestFit="1" customWidth="1"/>
    <col min="11252" max="11257" width="9.33203125" style="58"/>
    <col min="11258" max="11260" width="11.6640625" style="58" bestFit="1" customWidth="1"/>
    <col min="11261" max="11498" width="9.33203125" style="58"/>
    <col min="11499" max="11499" width="45.33203125" style="58" customWidth="1"/>
    <col min="11500" max="11507" width="11.1640625" style="58" bestFit="1" customWidth="1"/>
    <col min="11508" max="11513" width="9.33203125" style="58"/>
    <col min="11514" max="11516" width="11.6640625" style="58" bestFit="1" customWidth="1"/>
    <col min="11517" max="11754" width="9.33203125" style="58"/>
    <col min="11755" max="11755" width="45.33203125" style="58" customWidth="1"/>
    <col min="11756" max="11763" width="11.1640625" style="58" bestFit="1" customWidth="1"/>
    <col min="11764" max="11769" width="9.33203125" style="58"/>
    <col min="11770" max="11772" width="11.6640625" style="58" bestFit="1" customWidth="1"/>
    <col min="11773" max="12010" width="9.33203125" style="58"/>
    <col min="12011" max="12011" width="45.33203125" style="58" customWidth="1"/>
    <col min="12012" max="12019" width="11.1640625" style="58" bestFit="1" customWidth="1"/>
    <col min="12020" max="12025" width="9.33203125" style="58"/>
    <col min="12026" max="12028" width="11.6640625" style="58" bestFit="1" customWidth="1"/>
    <col min="12029" max="12266" width="9.33203125" style="58"/>
    <col min="12267" max="12267" width="45.33203125" style="58" customWidth="1"/>
    <col min="12268" max="12275" width="11.1640625" style="58" bestFit="1" customWidth="1"/>
    <col min="12276" max="12281" width="9.33203125" style="58"/>
    <col min="12282" max="12284" width="11.6640625" style="58" bestFit="1" customWidth="1"/>
    <col min="12285" max="12522" width="9.33203125" style="58"/>
    <col min="12523" max="12523" width="45.33203125" style="58" customWidth="1"/>
    <col min="12524" max="12531" width="11.1640625" style="58" bestFit="1" customWidth="1"/>
    <col min="12532" max="12537" width="9.33203125" style="58"/>
    <col min="12538" max="12540" width="11.6640625" style="58" bestFit="1" customWidth="1"/>
    <col min="12541" max="12778" width="9.33203125" style="58"/>
    <col min="12779" max="12779" width="45.33203125" style="58" customWidth="1"/>
    <col min="12780" max="12787" width="11.1640625" style="58" bestFit="1" customWidth="1"/>
    <col min="12788" max="12793" width="9.33203125" style="58"/>
    <col min="12794" max="12796" width="11.6640625" style="58" bestFit="1" customWidth="1"/>
    <col min="12797" max="13034" width="9.33203125" style="58"/>
    <col min="13035" max="13035" width="45.33203125" style="58" customWidth="1"/>
    <col min="13036" max="13043" width="11.1640625" style="58" bestFit="1" customWidth="1"/>
    <col min="13044" max="13049" width="9.33203125" style="58"/>
    <col min="13050" max="13052" width="11.6640625" style="58" bestFit="1" customWidth="1"/>
    <col min="13053" max="13290" width="9.33203125" style="58"/>
    <col min="13291" max="13291" width="45.33203125" style="58" customWidth="1"/>
    <col min="13292" max="13299" width="11.1640625" style="58" bestFit="1" customWidth="1"/>
    <col min="13300" max="13305" width="9.33203125" style="58"/>
    <col min="13306" max="13308" width="11.6640625" style="58" bestFit="1" customWidth="1"/>
    <col min="13309" max="13546" width="9.33203125" style="58"/>
    <col min="13547" max="13547" width="45.33203125" style="58" customWidth="1"/>
    <col min="13548" max="13555" width="11.1640625" style="58" bestFit="1" customWidth="1"/>
    <col min="13556" max="13561" width="9.33203125" style="58"/>
    <col min="13562" max="13564" width="11.6640625" style="58" bestFit="1" customWidth="1"/>
    <col min="13565" max="13802" width="9.33203125" style="58"/>
    <col min="13803" max="13803" width="45.33203125" style="58" customWidth="1"/>
    <col min="13804" max="13811" width="11.1640625" style="58" bestFit="1" customWidth="1"/>
    <col min="13812" max="13817" width="9.33203125" style="58"/>
    <col min="13818" max="13820" width="11.6640625" style="58" bestFit="1" customWidth="1"/>
    <col min="13821" max="14058" width="9.33203125" style="58"/>
    <col min="14059" max="14059" width="45.33203125" style="58" customWidth="1"/>
    <col min="14060" max="14067" width="11.1640625" style="58" bestFit="1" customWidth="1"/>
    <col min="14068" max="14073" width="9.33203125" style="58"/>
    <col min="14074" max="14076" width="11.6640625" style="58" bestFit="1" customWidth="1"/>
    <col min="14077" max="14314" width="9.33203125" style="58"/>
    <col min="14315" max="14315" width="45.33203125" style="58" customWidth="1"/>
    <col min="14316" max="14323" width="11.1640625" style="58" bestFit="1" customWidth="1"/>
    <col min="14324" max="14329" width="9.33203125" style="58"/>
    <col min="14330" max="14332" width="11.6640625" style="58" bestFit="1" customWidth="1"/>
    <col min="14333" max="14570" width="9.33203125" style="58"/>
    <col min="14571" max="14571" width="45.33203125" style="58" customWidth="1"/>
    <col min="14572" max="14579" width="11.1640625" style="58" bestFit="1" customWidth="1"/>
    <col min="14580" max="14585" width="9.33203125" style="58"/>
    <col min="14586" max="14588" width="11.6640625" style="58" bestFit="1" customWidth="1"/>
    <col min="14589" max="14826" width="9.33203125" style="58"/>
    <col min="14827" max="14827" width="45.33203125" style="58" customWidth="1"/>
    <col min="14828" max="14835" width="11.1640625" style="58" bestFit="1" customWidth="1"/>
    <col min="14836" max="14841" width="9.33203125" style="58"/>
    <col min="14842" max="14844" width="11.6640625" style="58" bestFit="1" customWidth="1"/>
    <col min="14845" max="15082" width="9.33203125" style="58"/>
    <col min="15083" max="15083" width="45.33203125" style="58" customWidth="1"/>
    <col min="15084" max="15091" width="11.1640625" style="58" bestFit="1" customWidth="1"/>
    <col min="15092" max="15097" width="9.33203125" style="58"/>
    <col min="15098" max="15100" width="11.6640625" style="58" bestFit="1" customWidth="1"/>
    <col min="15101" max="15338" width="9.33203125" style="58"/>
    <col min="15339" max="15339" width="45.33203125" style="58" customWidth="1"/>
    <col min="15340" max="15347" width="11.1640625" style="58" bestFit="1" customWidth="1"/>
    <col min="15348" max="15353" width="9.33203125" style="58"/>
    <col min="15354" max="15356" width="11.6640625" style="58" bestFit="1" customWidth="1"/>
    <col min="15357" max="15594" width="9.33203125" style="58"/>
    <col min="15595" max="15595" width="45.33203125" style="58" customWidth="1"/>
    <col min="15596" max="15603" width="11.1640625" style="58" bestFit="1" customWidth="1"/>
    <col min="15604" max="15609" width="9.33203125" style="58"/>
    <col min="15610" max="15612" width="11.6640625" style="58" bestFit="1" customWidth="1"/>
    <col min="15613" max="15850" width="9.33203125" style="58"/>
    <col min="15851" max="15851" width="45.33203125" style="58" customWidth="1"/>
    <col min="15852" max="15859" width="11.1640625" style="58" bestFit="1" customWidth="1"/>
    <col min="15860" max="15865" width="9.33203125" style="58"/>
    <col min="15866" max="15868" width="11.6640625" style="58" bestFit="1" customWidth="1"/>
    <col min="15869" max="16106" width="9.33203125" style="58"/>
    <col min="16107" max="16107" width="45.33203125" style="58" customWidth="1"/>
    <col min="16108" max="16115" width="11.1640625" style="58" bestFit="1" customWidth="1"/>
    <col min="16116" max="16121" width="9.33203125" style="58"/>
    <col min="16122" max="16124" width="11.6640625" style="58" bestFit="1" customWidth="1"/>
    <col min="16125" max="16384" width="9.33203125" style="58"/>
  </cols>
  <sheetData>
    <row r="1" spans="2:219" s="50" customFormat="1" ht="20.100000000000001" customHeight="1">
      <c r="B1" s="335" t="s">
        <v>363</v>
      </c>
      <c r="C1" s="336"/>
      <c r="D1" s="336"/>
      <c r="E1" s="336"/>
      <c r="F1" s="336"/>
      <c r="G1" s="336"/>
      <c r="H1" s="336"/>
      <c r="I1" s="336"/>
      <c r="J1" s="336"/>
    </row>
    <row r="2" spans="2:219" s="50" customFormat="1" ht="5.0999999999999996" customHeight="1" thickBot="1">
      <c r="B2" s="179"/>
      <c r="C2" s="180"/>
      <c r="D2" s="180"/>
      <c r="E2" s="180"/>
      <c r="F2" s="180"/>
      <c r="G2" s="180"/>
      <c r="H2" s="180"/>
      <c r="I2" s="180"/>
      <c r="J2" s="180"/>
    </row>
    <row r="3" spans="2:219" s="50" customFormat="1" ht="11.25" customHeight="1">
      <c r="B3" s="204"/>
      <c r="C3" s="204"/>
      <c r="D3" s="204"/>
      <c r="E3" s="205"/>
      <c r="F3" s="205"/>
      <c r="G3" s="205"/>
      <c r="H3" s="205"/>
      <c r="I3" s="205"/>
      <c r="J3" s="206" t="s">
        <v>0</v>
      </c>
    </row>
    <row r="4" spans="2:219" s="52" customFormat="1" ht="11.25" customHeight="1">
      <c r="B4" s="198"/>
      <c r="C4" s="53" t="s">
        <v>6</v>
      </c>
      <c r="D4" s="53" t="s">
        <v>7</v>
      </c>
      <c r="E4" s="54" t="s">
        <v>8</v>
      </c>
      <c r="F4" s="54" t="s">
        <v>9</v>
      </c>
      <c r="G4" s="54" t="s">
        <v>10</v>
      </c>
      <c r="H4" s="54" t="s">
        <v>67</v>
      </c>
      <c r="I4" s="54" t="s">
        <v>68</v>
      </c>
      <c r="J4" s="54" t="s">
        <v>69</v>
      </c>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row>
    <row r="5" spans="2:219" s="52" customFormat="1" ht="11.25" customHeight="1">
      <c r="B5" s="198"/>
      <c r="C5" s="53" t="s">
        <v>11</v>
      </c>
      <c r="D5" s="53" t="s">
        <v>11</v>
      </c>
      <c r="E5" s="53" t="s">
        <v>11</v>
      </c>
      <c r="F5" s="53" t="s">
        <v>11</v>
      </c>
      <c r="G5" s="53" t="s">
        <v>11</v>
      </c>
      <c r="H5" s="53" t="s">
        <v>13</v>
      </c>
      <c r="I5" s="53" t="s">
        <v>13</v>
      </c>
      <c r="J5" s="53" t="s">
        <v>13</v>
      </c>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row>
    <row r="6" spans="2:219" s="50" customFormat="1" ht="11.25" customHeight="1">
      <c r="B6" s="197" t="s">
        <v>213</v>
      </c>
      <c r="C6" s="55"/>
      <c r="D6" s="55"/>
      <c r="E6" s="55"/>
      <c r="F6" s="55"/>
      <c r="G6" s="55"/>
      <c r="H6" s="55"/>
      <c r="I6" s="55"/>
      <c r="J6" s="55"/>
    </row>
    <row r="7" spans="2:219" s="59" customFormat="1" ht="11.25" customHeight="1">
      <c r="B7" s="186" t="s">
        <v>14</v>
      </c>
      <c r="C7" s="56"/>
      <c r="D7" s="56"/>
      <c r="E7" s="57"/>
      <c r="F7" s="57"/>
      <c r="G7" s="57"/>
      <c r="H7" s="57"/>
      <c r="I7" s="57"/>
      <c r="J7" s="57"/>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row>
    <row r="8" spans="2:219" s="59" customFormat="1" ht="11.25" customHeight="1">
      <c r="B8" s="188" t="s">
        <v>248</v>
      </c>
      <c r="C8" s="60">
        <v>316551.27280214755</v>
      </c>
      <c r="D8" s="60">
        <v>321569.44774749572</v>
      </c>
      <c r="E8" s="60">
        <v>336222.50536967238</v>
      </c>
      <c r="F8" s="60">
        <v>332996.54020514234</v>
      </c>
      <c r="G8" s="60">
        <v>321859</v>
      </c>
      <c r="H8" s="60">
        <v>318600</v>
      </c>
      <c r="I8" s="60">
        <v>313800</v>
      </c>
      <c r="J8" s="60">
        <v>303200</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row>
    <row r="9" spans="2:219" s="59" customFormat="1" ht="11.25" customHeight="1">
      <c r="B9" s="188" t="s">
        <v>249</v>
      </c>
      <c r="C9" s="60">
        <v>12937.802652947608</v>
      </c>
      <c r="D9" s="60">
        <v>13240.686269317928</v>
      </c>
      <c r="E9" s="60">
        <v>14575.338105315757</v>
      </c>
      <c r="F9" s="60">
        <v>21088.845781794465</v>
      </c>
      <c r="G9" s="60">
        <v>18852</v>
      </c>
      <c r="H9" s="60">
        <v>17600</v>
      </c>
      <c r="I9" s="60">
        <v>17200</v>
      </c>
      <c r="J9" s="60">
        <v>17800</v>
      </c>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row>
    <row r="10" spans="2:219" s="62" customFormat="1" ht="11.25" customHeight="1">
      <c r="B10" s="190" t="s">
        <v>15</v>
      </c>
      <c r="C10" s="61">
        <v>329489.07545509521</v>
      </c>
      <c r="D10" s="61">
        <v>334811.20276217395</v>
      </c>
      <c r="E10" s="61">
        <v>350797.84347498819</v>
      </c>
      <c r="F10" s="61">
        <v>354085.3859869368</v>
      </c>
      <c r="G10" s="61">
        <v>340711</v>
      </c>
      <c r="H10" s="61">
        <v>336300</v>
      </c>
      <c r="I10" s="61">
        <v>331000</v>
      </c>
      <c r="J10" s="61">
        <v>321100</v>
      </c>
    </row>
    <row r="11" spans="2:219" ht="11.25" customHeight="1">
      <c r="B11" s="186" t="s">
        <v>16</v>
      </c>
      <c r="C11" s="60" t="s">
        <v>70</v>
      </c>
      <c r="D11" s="60" t="s">
        <v>70</v>
      </c>
      <c r="E11" s="60" t="s">
        <v>70</v>
      </c>
      <c r="F11" s="60" t="s">
        <v>70</v>
      </c>
      <c r="G11" s="60" t="s">
        <v>70</v>
      </c>
      <c r="H11" s="60" t="s">
        <v>70</v>
      </c>
      <c r="I11" s="60" t="s">
        <v>70</v>
      </c>
      <c r="J11" s="60" t="s">
        <v>70</v>
      </c>
    </row>
    <row r="12" spans="2:219" ht="11.25" customHeight="1">
      <c r="B12" s="188" t="s">
        <v>216</v>
      </c>
      <c r="C12" s="60">
        <v>153827.44330463646</v>
      </c>
      <c r="D12" s="60">
        <v>161184.96901119719</v>
      </c>
      <c r="E12" s="60">
        <v>172726.65357948703</v>
      </c>
      <c r="F12" s="60">
        <v>174010.10918894003</v>
      </c>
      <c r="G12" s="60">
        <v>176029</v>
      </c>
      <c r="H12" s="60">
        <v>178398.16696569388</v>
      </c>
      <c r="I12" s="60">
        <v>174167.1096583998</v>
      </c>
      <c r="J12" s="60">
        <v>172761.1490619588</v>
      </c>
    </row>
    <row r="13" spans="2:219" ht="11.25" customHeight="1">
      <c r="B13" s="199" t="s">
        <v>250</v>
      </c>
      <c r="C13" s="60">
        <v>22083.415017089967</v>
      </c>
      <c r="D13" s="60">
        <v>25814.475433780386</v>
      </c>
      <c r="E13" s="60">
        <v>29113.824600887521</v>
      </c>
      <c r="F13" s="60">
        <v>29613.252519303962</v>
      </c>
      <c r="G13" s="60">
        <v>29967</v>
      </c>
      <c r="H13" s="60">
        <v>25456.933068311952</v>
      </c>
      <c r="I13" s="60">
        <v>24927.720435177362</v>
      </c>
      <c r="J13" s="60">
        <v>24718.183566708212</v>
      </c>
    </row>
    <row r="14" spans="2:219" ht="11.25" customHeight="1">
      <c r="B14" s="199" t="s">
        <v>251</v>
      </c>
      <c r="C14" s="60">
        <v>5846.3848546288191</v>
      </c>
      <c r="D14" s="60">
        <v>5788.3248716301468</v>
      </c>
      <c r="E14" s="60">
        <v>1613.0476036512127</v>
      </c>
      <c r="F14" s="60">
        <v>-79929.366993830074</v>
      </c>
      <c r="G14" s="60">
        <v>6054</v>
      </c>
      <c r="H14" s="60">
        <v>4867.2105686631394</v>
      </c>
      <c r="I14" s="60">
        <v>822.08540838112083</v>
      </c>
      <c r="J14" s="60">
        <v>972.74064231230921</v>
      </c>
    </row>
    <row r="15" spans="2:219" ht="11.25" customHeight="1">
      <c r="B15" s="188" t="s">
        <v>219</v>
      </c>
      <c r="C15" s="60">
        <v>968.35895620330859</v>
      </c>
      <c r="D15" s="60">
        <v>1080.5015593090986</v>
      </c>
      <c r="E15" s="60">
        <v>1053.9560386781095</v>
      </c>
      <c r="F15" s="60">
        <v>1018.7106298128697</v>
      </c>
      <c r="G15" s="60">
        <v>1399</v>
      </c>
      <c r="H15" s="60">
        <v>1111.1419085323414</v>
      </c>
      <c r="I15" s="60">
        <v>885.76138798983197</v>
      </c>
      <c r="J15" s="60">
        <v>864.24621414210878</v>
      </c>
    </row>
    <row r="16" spans="2:219" ht="11.25" customHeight="1">
      <c r="B16" s="188" t="s">
        <v>220</v>
      </c>
      <c r="C16" s="60">
        <v>3765.8403852350893</v>
      </c>
      <c r="D16" s="60">
        <v>3543.9596149050162</v>
      </c>
      <c r="E16" s="60">
        <v>3647.2564615194519</v>
      </c>
      <c r="F16" s="60">
        <v>3381.7097590672447</v>
      </c>
      <c r="G16" s="60">
        <v>3690</v>
      </c>
      <c r="H16" s="60">
        <v>3766.7808082411016</v>
      </c>
      <c r="I16" s="60">
        <v>3638.0843274947174</v>
      </c>
      <c r="J16" s="60">
        <v>3547.8605314460397</v>
      </c>
    </row>
    <row r="17" spans="2:10" ht="11.25" customHeight="1">
      <c r="B17" s="188" t="s">
        <v>221</v>
      </c>
      <c r="C17" s="60">
        <v>-900.28837198040037</v>
      </c>
      <c r="D17" s="60">
        <v>-1006.758129445273</v>
      </c>
      <c r="E17" s="60">
        <v>-245.32643058141815</v>
      </c>
      <c r="F17" s="60">
        <v>-293.8391464887373</v>
      </c>
      <c r="G17" s="60">
        <v>-624</v>
      </c>
      <c r="H17" s="60">
        <v>-668.04850942435246</v>
      </c>
      <c r="I17" s="60">
        <v>-990.30404107876052</v>
      </c>
      <c r="J17" s="60">
        <v>-1536.5407476754017</v>
      </c>
    </row>
    <row r="18" spans="2:10" ht="11.25" customHeight="1">
      <c r="B18" s="188" t="s">
        <v>222</v>
      </c>
      <c r="C18" s="60">
        <v>52426.426890775721</v>
      </c>
      <c r="D18" s="60">
        <v>46046.893850477267</v>
      </c>
      <c r="E18" s="60">
        <v>46968.955973418379</v>
      </c>
      <c r="F18" s="60">
        <v>56831.767186213656</v>
      </c>
      <c r="G18" s="60">
        <v>50917</v>
      </c>
      <c r="H18" s="60">
        <v>49685.86443052462</v>
      </c>
      <c r="I18" s="60">
        <v>39617.863969682548</v>
      </c>
      <c r="J18" s="60">
        <v>40270.906210046676</v>
      </c>
    </row>
    <row r="19" spans="2:10" ht="11.25" customHeight="1">
      <c r="B19" s="188" t="s">
        <v>223</v>
      </c>
      <c r="C19" s="60" t="s">
        <v>357</v>
      </c>
      <c r="D19" s="60">
        <v>44407.43846770758</v>
      </c>
      <c r="E19" s="60">
        <v>-29047.49170334834</v>
      </c>
      <c r="F19" s="60">
        <v>-14926.414343760633</v>
      </c>
      <c r="G19" s="60">
        <v>-16575</v>
      </c>
      <c r="H19" s="60" t="s">
        <v>357</v>
      </c>
      <c r="I19" s="60" t="s">
        <v>357</v>
      </c>
      <c r="J19" s="60" t="s">
        <v>357</v>
      </c>
    </row>
    <row r="20" spans="2:10" ht="11.25" customHeight="1">
      <c r="B20" s="188" t="s">
        <v>224</v>
      </c>
      <c r="C20" s="60">
        <v>1492.0632896602001</v>
      </c>
      <c r="D20" s="60">
        <v>1886.3355610094552</v>
      </c>
      <c r="E20" s="60">
        <v>2883.9016882510909</v>
      </c>
      <c r="F20" s="60">
        <v>1137.4748841428125</v>
      </c>
      <c r="G20" s="60">
        <v>200</v>
      </c>
      <c r="H20" s="60">
        <v>4721.1358217044617</v>
      </c>
      <c r="I20" s="60">
        <v>5869.5947770656676</v>
      </c>
      <c r="J20" s="60">
        <v>6178.6185888721793</v>
      </c>
    </row>
    <row r="21" spans="2:10" s="62" customFormat="1" ht="11.25" customHeight="1">
      <c r="B21" s="190" t="s">
        <v>17</v>
      </c>
      <c r="C21" s="61">
        <v>239510.74223889795</v>
      </c>
      <c r="D21" s="61">
        <v>288746.14024057082</v>
      </c>
      <c r="E21" s="61">
        <v>228714.77781196305</v>
      </c>
      <c r="F21" s="61">
        <v>170845.45134295855</v>
      </c>
      <c r="G21" s="61">
        <v>251056</v>
      </c>
      <c r="H21" s="61">
        <v>267339.18506224715</v>
      </c>
      <c r="I21" s="61">
        <v>248937.9159231123</v>
      </c>
      <c r="J21" s="61">
        <v>247777.16406781093</v>
      </c>
    </row>
    <row r="22" spans="2:10" ht="11.25" customHeight="1">
      <c r="B22" s="186" t="s">
        <v>225</v>
      </c>
      <c r="C22" s="60" t="s">
        <v>70</v>
      </c>
      <c r="D22" s="60" t="s">
        <v>70</v>
      </c>
      <c r="E22" s="60" t="s">
        <v>70</v>
      </c>
      <c r="F22" s="60" t="s">
        <v>70</v>
      </c>
      <c r="G22" s="60" t="s">
        <v>70</v>
      </c>
      <c r="H22" s="60" t="s">
        <v>70</v>
      </c>
      <c r="I22" s="60" t="s">
        <v>70</v>
      </c>
      <c r="J22" s="60" t="s">
        <v>70</v>
      </c>
    </row>
    <row r="23" spans="2:10" ht="11.25" customHeight="1">
      <c r="B23" s="191" t="s">
        <v>71</v>
      </c>
      <c r="C23" s="60">
        <v>5919.9450020955101</v>
      </c>
      <c r="D23" s="60">
        <v>3270.3608026566194</v>
      </c>
      <c r="E23" s="60">
        <v>6758.585227047739</v>
      </c>
      <c r="F23" s="60">
        <v>8614.5037580356639</v>
      </c>
      <c r="G23" s="60">
        <v>7702</v>
      </c>
      <c r="H23" s="60">
        <v>7281.3392200668859</v>
      </c>
      <c r="I23" s="60">
        <v>8239.8618389182866</v>
      </c>
      <c r="J23" s="60">
        <v>8866.8694202004772</v>
      </c>
    </row>
    <row r="24" spans="2:10" ht="11.25" customHeight="1">
      <c r="B24" s="191" t="s">
        <v>226</v>
      </c>
      <c r="C24" s="60">
        <v>26723.193870735297</v>
      </c>
      <c r="D24" s="60">
        <v>28819.78738707137</v>
      </c>
      <c r="E24" s="60">
        <v>27158.583478184977</v>
      </c>
      <c r="F24" s="60">
        <v>23451.844911048836</v>
      </c>
      <c r="G24" s="60">
        <v>26739.999999999996</v>
      </c>
      <c r="H24" s="60">
        <v>26614.818895871071</v>
      </c>
      <c r="I24" s="60">
        <v>27316.044864381707</v>
      </c>
      <c r="J24" s="60">
        <v>27866.37658925377</v>
      </c>
    </row>
    <row r="25" spans="2:10" ht="11.25" customHeight="1">
      <c r="B25" s="188" t="s">
        <v>227</v>
      </c>
      <c r="C25" s="60">
        <v>32886.875480854767</v>
      </c>
      <c r="D25" s="60">
        <v>32382.984418462605</v>
      </c>
      <c r="E25" s="60">
        <v>31781.881146352389</v>
      </c>
      <c r="F25" s="60">
        <v>45457.018344785531</v>
      </c>
      <c r="G25" s="60">
        <v>46976</v>
      </c>
      <c r="H25" s="60">
        <v>43615.971778568368</v>
      </c>
      <c r="I25" s="60">
        <v>43834.734440187785</v>
      </c>
      <c r="J25" s="60">
        <v>49354.764486587555</v>
      </c>
    </row>
    <row r="26" spans="2:10" ht="11.25" customHeight="1">
      <c r="B26" s="188" t="s">
        <v>252</v>
      </c>
      <c r="C26" s="60">
        <v>-45866.398814455126</v>
      </c>
      <c r="D26" s="60">
        <v>-84478.977008494272</v>
      </c>
      <c r="E26" s="60">
        <v>-11043.900988705987</v>
      </c>
      <c r="F26" s="60">
        <v>43955.060059423238</v>
      </c>
      <c r="G26" s="60">
        <v>-27497.000000000004</v>
      </c>
      <c r="H26" s="60">
        <v>-33850.388028557572</v>
      </c>
      <c r="I26" s="60">
        <v>-19297.623372460879</v>
      </c>
      <c r="J26" s="60">
        <v>-18550.692611494516</v>
      </c>
    </row>
    <row r="27" spans="2:10" s="62" customFormat="1" ht="11.25" customHeight="1">
      <c r="B27" s="192" t="s">
        <v>229</v>
      </c>
      <c r="C27" s="67">
        <v>19663.61553923045</v>
      </c>
      <c r="D27" s="67">
        <v>-20005.844400303678</v>
      </c>
      <c r="E27" s="67">
        <v>54655.148862879119</v>
      </c>
      <c r="F27" s="67">
        <v>121478.42707329328</v>
      </c>
      <c r="G27" s="67">
        <v>53921</v>
      </c>
      <c r="H27" s="67">
        <v>43660.76803430236</v>
      </c>
      <c r="I27" s="67">
        <v>60092.067383271547</v>
      </c>
      <c r="J27" s="67">
        <v>67536.390581742424</v>
      </c>
    </row>
    <row r="28" spans="2:10" s="62" customFormat="1" ht="11.25" customHeight="1">
      <c r="B28" s="200" t="s">
        <v>230</v>
      </c>
      <c r="C28" s="67">
        <v>259173.25986547963</v>
      </c>
      <c r="D28" s="67">
        <v>268739.22709490679</v>
      </c>
      <c r="E28" s="67">
        <v>283369.92667484219</v>
      </c>
      <c r="F28" s="67">
        <v>292323.8784162518</v>
      </c>
      <c r="G28" s="67">
        <v>304977</v>
      </c>
      <c r="H28" s="67">
        <v>310999.95309654949</v>
      </c>
      <c r="I28" s="67">
        <v>309029.98330638383</v>
      </c>
      <c r="J28" s="67">
        <v>315313.55464955338</v>
      </c>
    </row>
    <row r="29" spans="2:10" s="62" customFormat="1" ht="11.25" customHeight="1" thickBot="1">
      <c r="B29" s="220" t="s">
        <v>231</v>
      </c>
      <c r="C29" s="221">
        <v>588662.33532057481</v>
      </c>
      <c r="D29" s="221">
        <v>603550.4298570808</v>
      </c>
      <c r="E29" s="221">
        <v>634167.77014983038</v>
      </c>
      <c r="F29" s="221">
        <v>646409.2644031886</v>
      </c>
      <c r="G29" s="221">
        <v>645688</v>
      </c>
      <c r="H29" s="221">
        <v>647200</v>
      </c>
      <c r="I29" s="221">
        <v>640200</v>
      </c>
      <c r="J29" s="221">
        <v>636500</v>
      </c>
    </row>
    <row r="30" spans="2:10" s="201" customFormat="1" ht="5.0999999999999996" customHeight="1">
      <c r="C30" s="202"/>
      <c r="D30" s="202"/>
      <c r="E30" s="202"/>
      <c r="F30" s="202"/>
      <c r="G30" s="202"/>
      <c r="H30" s="202"/>
      <c r="I30" s="202"/>
      <c r="J30" s="202"/>
    </row>
    <row r="31" spans="2:10" s="50" customFormat="1" ht="11.25" customHeight="1">
      <c r="B31" s="197" t="s">
        <v>232</v>
      </c>
      <c r="C31" s="69" t="s">
        <v>70</v>
      </c>
      <c r="D31" s="69" t="s">
        <v>70</v>
      </c>
      <c r="E31" s="69" t="s">
        <v>70</v>
      </c>
      <c r="F31" s="69" t="s">
        <v>70</v>
      </c>
      <c r="G31" s="69" t="s">
        <v>70</v>
      </c>
      <c r="H31" s="69" t="s">
        <v>70</v>
      </c>
      <c r="I31" s="69" t="s">
        <v>70</v>
      </c>
      <c r="J31" s="69" t="s">
        <v>70</v>
      </c>
    </row>
    <row r="32" spans="2:10" ht="11.25" customHeight="1">
      <c r="B32" s="186" t="s">
        <v>19</v>
      </c>
      <c r="C32" s="57" t="s">
        <v>70</v>
      </c>
      <c r="D32" s="57" t="s">
        <v>70</v>
      </c>
      <c r="E32" s="57" t="s">
        <v>70</v>
      </c>
      <c r="F32" s="57" t="s">
        <v>70</v>
      </c>
      <c r="G32" s="57" t="s">
        <v>70</v>
      </c>
      <c r="H32" s="57" t="s">
        <v>70</v>
      </c>
      <c r="I32" s="57" t="s">
        <v>70</v>
      </c>
      <c r="J32" s="57" t="s">
        <v>70</v>
      </c>
    </row>
    <row r="33" spans="2:10" s="62" customFormat="1" ht="11.25" customHeight="1">
      <c r="B33" s="187" t="s">
        <v>20</v>
      </c>
      <c r="C33" s="61">
        <v>49209.54282991893</v>
      </c>
      <c r="D33" s="61">
        <v>51845.906175710865</v>
      </c>
      <c r="E33" s="61">
        <v>59972.309697369077</v>
      </c>
      <c r="F33" s="61">
        <v>51002.080426259403</v>
      </c>
      <c r="G33" s="61">
        <v>42156</v>
      </c>
      <c r="H33" s="61">
        <v>42700</v>
      </c>
      <c r="I33" s="61">
        <v>38900</v>
      </c>
      <c r="J33" s="61">
        <v>38300</v>
      </c>
    </row>
    <row r="34" spans="2:10" ht="11.25" customHeight="1">
      <c r="B34" s="186" t="s">
        <v>21</v>
      </c>
      <c r="C34" s="60" t="s">
        <v>70</v>
      </c>
      <c r="D34" s="60" t="s">
        <v>70</v>
      </c>
      <c r="E34" s="60" t="s">
        <v>70</v>
      </c>
      <c r="F34" s="60" t="s">
        <v>70</v>
      </c>
      <c r="G34" s="60" t="s">
        <v>70</v>
      </c>
      <c r="H34" s="60" t="s">
        <v>70</v>
      </c>
      <c r="I34" s="60" t="s">
        <v>70</v>
      </c>
      <c r="J34" s="60" t="s">
        <v>70</v>
      </c>
    </row>
    <row r="35" spans="2:10" ht="11.25" customHeight="1">
      <c r="B35" s="188" t="s">
        <v>219</v>
      </c>
      <c r="C35" s="60">
        <v>782.81171856344565</v>
      </c>
      <c r="D35" s="60">
        <v>572.84751314508094</v>
      </c>
      <c r="E35" s="60">
        <v>791.7831579280105</v>
      </c>
      <c r="F35" s="60">
        <v>611.22637788772181</v>
      </c>
      <c r="G35" s="60">
        <v>404</v>
      </c>
      <c r="H35" s="60">
        <v>693.36813223052332</v>
      </c>
      <c r="I35" s="60">
        <v>472.3427144108868</v>
      </c>
      <c r="J35" s="60">
        <v>526.70799316815214</v>
      </c>
    </row>
    <row r="36" spans="2:10" ht="11.25" customHeight="1">
      <c r="B36" s="188" t="s">
        <v>220</v>
      </c>
      <c r="C36" s="60">
        <v>93.322575144309795</v>
      </c>
      <c r="D36" s="60">
        <v>86.568374187969326</v>
      </c>
      <c r="E36" s="60">
        <v>129.50708567173575</v>
      </c>
      <c r="F36" s="60">
        <v>116.7165947725298</v>
      </c>
      <c r="G36" s="60">
        <v>191</v>
      </c>
      <c r="H36" s="60">
        <v>52.586908905123963</v>
      </c>
      <c r="I36" s="60">
        <v>168.21863269763978</v>
      </c>
      <c r="J36" s="60">
        <v>134.45890670665855</v>
      </c>
    </row>
    <row r="37" spans="2:10" ht="11.25" customHeight="1">
      <c r="B37" s="188" t="s">
        <v>221</v>
      </c>
      <c r="C37" s="60">
        <v>4771.5283714961215</v>
      </c>
      <c r="D37" s="60">
        <v>4627.6674102951501</v>
      </c>
      <c r="E37" s="60">
        <v>4641.1970214716357</v>
      </c>
      <c r="F37" s="60">
        <v>4891.8586826591873</v>
      </c>
      <c r="G37" s="60">
        <v>5646</v>
      </c>
      <c r="H37" s="60">
        <v>6430.2103611209914</v>
      </c>
      <c r="I37" s="60">
        <v>8165.7315940006829</v>
      </c>
      <c r="J37" s="60">
        <v>9681.0412828794178</v>
      </c>
    </row>
    <row r="38" spans="2:10" ht="11.25" customHeight="1">
      <c r="B38" s="188" t="s">
        <v>223</v>
      </c>
      <c r="C38" s="60" t="s">
        <v>357</v>
      </c>
      <c r="D38" s="60">
        <v>91404.446943531817</v>
      </c>
      <c r="E38" s="60">
        <v>40357.777185346597</v>
      </c>
      <c r="F38" s="60">
        <v>-3055.1080596599027</v>
      </c>
      <c r="G38" s="60">
        <v>-3721</v>
      </c>
      <c r="H38" s="60" t="s">
        <v>357</v>
      </c>
      <c r="I38" s="60" t="s">
        <v>357</v>
      </c>
      <c r="J38" s="60" t="s">
        <v>357</v>
      </c>
    </row>
    <row r="39" spans="2:10" ht="11.25" customHeight="1">
      <c r="B39" s="189" t="s">
        <v>224</v>
      </c>
      <c r="C39" s="60">
        <v>945.30279057942028</v>
      </c>
      <c r="D39" s="60">
        <v>420.01692661570303</v>
      </c>
      <c r="E39" s="60">
        <v>4297.9505992847589</v>
      </c>
      <c r="F39" s="60">
        <v>1327.9072229822032</v>
      </c>
      <c r="G39" s="60">
        <v>967</v>
      </c>
      <c r="H39" s="60">
        <v>2754.9697276406609</v>
      </c>
      <c r="I39" s="60">
        <v>2693.3988986729437</v>
      </c>
      <c r="J39" s="60">
        <v>2536.1731713290428</v>
      </c>
    </row>
    <row r="40" spans="2:10" s="62" customFormat="1" ht="11.25" customHeight="1">
      <c r="B40" s="190" t="s">
        <v>22</v>
      </c>
      <c r="C40" s="61">
        <v>6592.9654557832973</v>
      </c>
      <c r="D40" s="61">
        <v>97112.615913136062</v>
      </c>
      <c r="E40" s="61">
        <v>50217.162146567192</v>
      </c>
      <c r="F40" s="61">
        <v>3892.6008186417394</v>
      </c>
      <c r="G40" s="61">
        <v>3488.0000000000005</v>
      </c>
      <c r="H40" s="61">
        <v>9931.1351298972986</v>
      </c>
      <c r="I40" s="61">
        <v>11499.691839782154</v>
      </c>
      <c r="J40" s="61">
        <v>12878.381354083271</v>
      </c>
    </row>
    <row r="41" spans="2:10" ht="11.25" customHeight="1">
      <c r="B41" s="186" t="s">
        <v>233</v>
      </c>
      <c r="C41" s="60" t="s">
        <v>70</v>
      </c>
      <c r="D41" s="60" t="s">
        <v>70</v>
      </c>
      <c r="E41" s="60" t="s">
        <v>70</v>
      </c>
      <c r="F41" s="60" t="s">
        <v>70</v>
      </c>
      <c r="G41" s="60" t="s">
        <v>70</v>
      </c>
      <c r="H41" s="60" t="s">
        <v>70</v>
      </c>
      <c r="I41" s="60" t="s">
        <v>70</v>
      </c>
      <c r="J41" s="60" t="s">
        <v>70</v>
      </c>
    </row>
    <row r="42" spans="2:10" ht="11.25" customHeight="1">
      <c r="B42" s="188" t="s">
        <v>226</v>
      </c>
      <c r="C42" s="60">
        <v>2327.574815363962</v>
      </c>
      <c r="D42" s="60">
        <v>7824.2847830879437</v>
      </c>
      <c r="E42" s="60">
        <v>5518.2653333785947</v>
      </c>
      <c r="F42" s="60">
        <v>5577.8246343924766</v>
      </c>
      <c r="G42" s="60">
        <v>13641</v>
      </c>
      <c r="H42" s="60">
        <v>5130.1451131887598</v>
      </c>
      <c r="I42" s="60">
        <v>4676.8581440965272</v>
      </c>
      <c r="J42" s="60">
        <v>4464.9630054659383</v>
      </c>
    </row>
    <row r="43" spans="2:10" ht="11.25" customHeight="1">
      <c r="B43" s="191" t="s">
        <v>18</v>
      </c>
      <c r="C43" s="60">
        <v>5971.5468965870696</v>
      </c>
      <c r="D43" s="60">
        <v>7795.4286583586209</v>
      </c>
      <c r="E43" s="60">
        <v>8405.3257310363133</v>
      </c>
      <c r="F43" s="60">
        <v>8330.9029093339923</v>
      </c>
      <c r="G43" s="60">
        <v>6115</v>
      </c>
      <c r="H43" s="60">
        <v>6080.604800066556</v>
      </c>
      <c r="I43" s="60">
        <v>5449.5233891992448</v>
      </c>
      <c r="J43" s="60">
        <v>4950.8696752196565</v>
      </c>
    </row>
    <row r="44" spans="2:10" ht="11.25" customHeight="1">
      <c r="B44" s="188" t="s">
        <v>252</v>
      </c>
      <c r="C44" s="60">
        <v>-12750.059590010231</v>
      </c>
      <c r="D44" s="60">
        <v>-95091.618436723104</v>
      </c>
      <c r="E44" s="60">
        <v>-52678.849677465711</v>
      </c>
      <c r="F44" s="60">
        <v>-9144.8475834055807</v>
      </c>
      <c r="G44" s="60">
        <v>-16201</v>
      </c>
      <c r="H44" s="60">
        <v>-45555.844418179608</v>
      </c>
      <c r="I44" s="60">
        <v>-16334.314351267425</v>
      </c>
      <c r="J44" s="60">
        <v>-17072.571940526144</v>
      </c>
    </row>
    <row r="45" spans="2:10" s="62" customFormat="1" ht="11.25" customHeight="1">
      <c r="B45" s="207" t="s">
        <v>234</v>
      </c>
      <c r="C45" s="208">
        <v>-4452.0357907079551</v>
      </c>
      <c r="D45" s="208">
        <v>-79470.836249916189</v>
      </c>
      <c r="E45" s="208">
        <v>-38755.258613050806</v>
      </c>
      <c r="F45" s="208">
        <v>4763.8799603208872</v>
      </c>
      <c r="G45" s="208">
        <v>3556</v>
      </c>
      <c r="H45" s="208">
        <v>-34346.068336570686</v>
      </c>
      <c r="I45" s="208">
        <v>-6207.9328179716549</v>
      </c>
      <c r="J45" s="208">
        <v>-7655.8119570356766</v>
      </c>
    </row>
    <row r="46" spans="2:10" s="62" customFormat="1" ht="11.25" customHeight="1">
      <c r="B46" s="209" t="s">
        <v>235</v>
      </c>
      <c r="C46" s="210">
        <v>2142.0275777240986</v>
      </c>
      <c r="D46" s="210">
        <v>17640.710917859527</v>
      </c>
      <c r="E46" s="210">
        <v>11462.956436651928</v>
      </c>
      <c r="F46" s="210">
        <v>8656.4807789626266</v>
      </c>
      <c r="G46" s="210">
        <v>7044</v>
      </c>
      <c r="H46" s="210">
        <v>-24414.933206673384</v>
      </c>
      <c r="I46" s="210">
        <v>5291.7590218104988</v>
      </c>
      <c r="J46" s="210">
        <v>5222.5693970475941</v>
      </c>
    </row>
    <row r="47" spans="2:10" s="62" customFormat="1" ht="11.25" customHeight="1">
      <c r="B47" s="211" t="s">
        <v>253</v>
      </c>
      <c r="C47" s="212">
        <v>51351.570407643034</v>
      </c>
      <c r="D47" s="212">
        <v>69486.617093570399</v>
      </c>
      <c r="E47" s="212">
        <v>71435.266134021003</v>
      </c>
      <c r="F47" s="212">
        <v>59658.561205222031</v>
      </c>
      <c r="G47" s="212">
        <v>49200</v>
      </c>
      <c r="H47" s="212">
        <v>18100</v>
      </c>
      <c r="I47" s="212">
        <v>44100</v>
      </c>
      <c r="J47" s="212">
        <v>43600</v>
      </c>
    </row>
    <row r="48" spans="2:10" ht="11.25" customHeight="1">
      <c r="B48" s="203" t="s">
        <v>254</v>
      </c>
      <c r="C48" s="60">
        <v>19399.018590880114</v>
      </c>
      <c r="D48" s="60">
        <v>19917.138535395017</v>
      </c>
      <c r="E48" s="60">
        <v>20357.882125715532</v>
      </c>
      <c r="F48" s="60">
        <v>20783.744507739957</v>
      </c>
      <c r="G48" s="60">
        <v>21121</v>
      </c>
      <c r="H48" s="60">
        <v>21619.062549884293</v>
      </c>
      <c r="I48" s="60">
        <v>21912.140087439449</v>
      </c>
      <c r="J48" s="60">
        <v>22158.827825257333</v>
      </c>
    </row>
    <row r="49" spans="2:10" s="62" customFormat="1" ht="11.25" customHeight="1">
      <c r="B49" s="190" t="s">
        <v>255</v>
      </c>
      <c r="C49" s="61">
        <v>31952.551816762916</v>
      </c>
      <c r="D49" s="61">
        <v>49569.478558175375</v>
      </c>
      <c r="E49" s="61">
        <v>51077.384008305475</v>
      </c>
      <c r="F49" s="61">
        <v>38874.816697482071</v>
      </c>
      <c r="G49" s="61">
        <v>28079.000000000004</v>
      </c>
      <c r="H49" s="61">
        <v>-3500</v>
      </c>
      <c r="I49" s="61">
        <v>22200</v>
      </c>
      <c r="J49" s="61">
        <v>21400</v>
      </c>
    </row>
    <row r="50" spans="2:10" s="62" customFormat="1" ht="11.25" customHeight="1">
      <c r="B50" s="257" t="s">
        <v>256</v>
      </c>
      <c r="C50" s="212">
        <v>640013.9057282178</v>
      </c>
      <c r="D50" s="212">
        <v>673037.04695065122</v>
      </c>
      <c r="E50" s="212">
        <v>705603.03628385137</v>
      </c>
      <c r="F50" s="212">
        <v>706067.82560841064</v>
      </c>
      <c r="G50" s="212">
        <v>694888</v>
      </c>
      <c r="H50" s="212">
        <v>665500</v>
      </c>
      <c r="I50" s="212">
        <v>684300</v>
      </c>
      <c r="J50" s="212">
        <v>680200</v>
      </c>
    </row>
    <row r="51" spans="2:10" ht="11.25" customHeight="1">
      <c r="B51" s="194" t="s">
        <v>23</v>
      </c>
      <c r="C51" s="60" t="s">
        <v>70</v>
      </c>
      <c r="D51" s="60" t="s">
        <v>70</v>
      </c>
      <c r="E51" s="60" t="s">
        <v>70</v>
      </c>
      <c r="F51" s="60" t="s">
        <v>70</v>
      </c>
      <c r="G51" s="60" t="s">
        <v>70</v>
      </c>
      <c r="H51" s="60" t="s">
        <v>70</v>
      </c>
      <c r="I51" s="60" t="s">
        <v>70</v>
      </c>
      <c r="J51" s="60" t="s">
        <v>70</v>
      </c>
    </row>
    <row r="52" spans="2:10" ht="11.25" customHeight="1">
      <c r="B52" s="195" t="s">
        <v>257</v>
      </c>
      <c r="C52" s="60">
        <v>365760.81563206651</v>
      </c>
      <c r="D52" s="60">
        <v>373415.35392320657</v>
      </c>
      <c r="E52" s="60">
        <v>396194.81506704149</v>
      </c>
      <c r="F52" s="60">
        <v>383998.62063140178</v>
      </c>
      <c r="G52" s="60">
        <v>364015</v>
      </c>
      <c r="H52" s="60">
        <v>361300</v>
      </c>
      <c r="I52" s="60">
        <v>352700</v>
      </c>
      <c r="J52" s="60">
        <v>341500</v>
      </c>
    </row>
    <row r="53" spans="2:10" ht="11.25" customHeight="1">
      <c r="B53" s="195" t="s">
        <v>241</v>
      </c>
      <c r="C53" s="60">
        <v>246103.70769468122</v>
      </c>
      <c r="D53" s="60">
        <v>385858.75615370693</v>
      </c>
      <c r="E53" s="60">
        <v>278932.99286166579</v>
      </c>
      <c r="F53" s="60">
        <v>174738.0521616003</v>
      </c>
      <c r="G53" s="60">
        <v>254544</v>
      </c>
      <c r="H53" s="60">
        <v>277270.32019214443</v>
      </c>
      <c r="I53" s="60">
        <v>260436.65737513913</v>
      </c>
      <c r="J53" s="60">
        <v>260655.5454218942</v>
      </c>
    </row>
    <row r="54" spans="2:10" ht="11.25" customHeight="1" thickBot="1">
      <c r="B54" s="258" t="s">
        <v>242</v>
      </c>
      <c r="C54" s="259">
        <v>28149.382401470102</v>
      </c>
      <c r="D54" s="259">
        <v>-86237.063126262292</v>
      </c>
      <c r="E54" s="259">
        <v>30475.22835514406</v>
      </c>
      <c r="F54" s="259">
        <v>147331.15281540863</v>
      </c>
      <c r="G54" s="259">
        <v>76329</v>
      </c>
      <c r="H54" s="259">
        <v>26941.052497412118</v>
      </c>
      <c r="I54" s="259">
        <v>71086.152937205436</v>
      </c>
      <c r="J54" s="259">
        <v>77684.79247827809</v>
      </c>
    </row>
    <row r="55" spans="2:10" ht="5.0999999999999996" customHeight="1">
      <c r="B55" s="195"/>
      <c r="C55" s="60"/>
      <c r="D55" s="60"/>
      <c r="E55" s="60"/>
      <c r="F55" s="60"/>
      <c r="G55" s="60"/>
      <c r="H55" s="60"/>
      <c r="I55" s="60"/>
      <c r="J55" s="60"/>
    </row>
    <row r="56" spans="2:10" ht="22.5" customHeight="1">
      <c r="B56" s="339" t="s">
        <v>258</v>
      </c>
      <c r="C56" s="339"/>
      <c r="D56" s="339"/>
      <c r="E56" s="339"/>
      <c r="F56" s="339"/>
      <c r="G56" s="339"/>
      <c r="H56" s="339"/>
      <c r="I56" s="339"/>
      <c r="J56" s="339"/>
    </row>
    <row r="57" spans="2:10" ht="11.25" customHeight="1">
      <c r="B57" s="337" t="s">
        <v>259</v>
      </c>
      <c r="C57" s="337"/>
      <c r="D57" s="337"/>
      <c r="E57" s="337"/>
      <c r="F57" s="337"/>
      <c r="G57" s="337"/>
      <c r="H57" s="337"/>
      <c r="I57" s="337"/>
      <c r="J57" s="337"/>
    </row>
    <row r="58" spans="2:10" ht="11.25" customHeight="1">
      <c r="B58" s="338" t="s">
        <v>260</v>
      </c>
      <c r="C58" s="338"/>
      <c r="D58" s="338"/>
      <c r="E58" s="338"/>
      <c r="F58" s="338"/>
      <c r="G58" s="338"/>
      <c r="H58" s="338"/>
      <c r="I58" s="338"/>
      <c r="J58" s="338"/>
    </row>
    <row r="59" spans="2:10" ht="11.25" customHeight="1">
      <c r="B59" s="338"/>
      <c r="C59" s="338"/>
      <c r="D59" s="338"/>
      <c r="E59" s="338"/>
      <c r="F59" s="338"/>
      <c r="G59" s="338"/>
      <c r="H59" s="338"/>
      <c r="I59" s="338"/>
      <c r="J59" s="338"/>
    </row>
    <row r="60" spans="2:10" ht="33.75" customHeight="1">
      <c r="B60" s="334" t="s">
        <v>261</v>
      </c>
      <c r="C60" s="334"/>
      <c r="D60" s="334"/>
      <c r="E60" s="334"/>
      <c r="F60" s="334"/>
      <c r="G60" s="334"/>
      <c r="H60" s="334"/>
      <c r="I60" s="334"/>
      <c r="J60" s="334"/>
    </row>
    <row r="61" spans="2:10" ht="11.25" customHeight="1">
      <c r="B61" s="333" t="s">
        <v>262</v>
      </c>
      <c r="C61" s="333"/>
      <c r="D61" s="333"/>
      <c r="E61" s="333"/>
      <c r="F61" s="333"/>
      <c r="G61" s="333"/>
      <c r="H61" s="333"/>
      <c r="I61" s="333"/>
      <c r="J61" s="333"/>
    </row>
    <row r="62" spans="2:10" ht="11.25" customHeight="1">
      <c r="B62" s="333" t="s">
        <v>358</v>
      </c>
      <c r="C62" s="333"/>
      <c r="D62" s="333"/>
      <c r="E62" s="333"/>
      <c r="F62" s="333"/>
      <c r="G62" s="333"/>
      <c r="H62" s="333"/>
      <c r="I62" s="333"/>
      <c r="J62" s="333"/>
    </row>
    <row r="63" spans="2:10" ht="11.25" customHeight="1">
      <c r="B63" s="334" t="s">
        <v>263</v>
      </c>
      <c r="C63" s="334"/>
      <c r="D63" s="334"/>
      <c r="E63" s="334"/>
      <c r="F63" s="334"/>
      <c r="G63" s="334"/>
      <c r="H63" s="334"/>
      <c r="I63" s="334"/>
      <c r="J63" s="334"/>
    </row>
    <row r="64" spans="2:10">
      <c r="B64" s="58"/>
      <c r="C64" s="58"/>
      <c r="D64" s="58"/>
      <c r="E64" s="58"/>
      <c r="F64" s="58"/>
      <c r="G64" s="58"/>
      <c r="H64" s="58"/>
      <c r="I64" s="58"/>
      <c r="J64" s="58"/>
    </row>
    <row r="65" spans="2:10">
      <c r="B65" s="58"/>
      <c r="C65" s="58"/>
      <c r="D65" s="58"/>
      <c r="E65" s="58"/>
      <c r="F65" s="58"/>
      <c r="G65" s="58"/>
      <c r="H65" s="58"/>
      <c r="I65" s="58"/>
      <c r="J65" s="58"/>
    </row>
    <row r="66" spans="2:10">
      <c r="B66" s="58"/>
      <c r="C66" s="58"/>
      <c r="D66" s="58"/>
      <c r="E66" s="58"/>
      <c r="F66" s="58"/>
      <c r="G66" s="58"/>
      <c r="H66" s="58"/>
      <c r="I66" s="58"/>
      <c r="J66" s="58"/>
    </row>
    <row r="67" spans="2:10">
      <c r="B67" s="58"/>
      <c r="C67" s="58"/>
      <c r="D67" s="58"/>
      <c r="E67" s="58"/>
      <c r="F67" s="58"/>
      <c r="G67" s="58"/>
      <c r="H67" s="58"/>
      <c r="I67" s="58"/>
      <c r="J67" s="58"/>
    </row>
    <row r="68" spans="2:10">
      <c r="B68" s="58"/>
      <c r="C68" s="58"/>
      <c r="D68" s="58"/>
      <c r="E68" s="58"/>
      <c r="F68" s="58"/>
      <c r="G68" s="58"/>
      <c r="H68" s="58"/>
      <c r="I68" s="58"/>
      <c r="J68" s="58"/>
    </row>
    <row r="69" spans="2:10">
      <c r="B69" s="58"/>
      <c r="C69" s="58"/>
      <c r="D69" s="58"/>
      <c r="E69" s="58"/>
      <c r="F69" s="58"/>
      <c r="G69" s="58"/>
      <c r="H69" s="58"/>
      <c r="I69" s="58"/>
      <c r="J69" s="58"/>
    </row>
    <row r="70" spans="2:10">
      <c r="B70" s="58"/>
      <c r="C70" s="58"/>
      <c r="D70" s="58"/>
      <c r="E70" s="58"/>
      <c r="F70" s="58"/>
      <c r="G70" s="58"/>
      <c r="H70" s="58"/>
      <c r="I70" s="58"/>
      <c r="J70" s="58"/>
    </row>
    <row r="71" spans="2:10">
      <c r="B71" s="58"/>
      <c r="C71" s="58"/>
      <c r="D71" s="58"/>
      <c r="E71" s="58"/>
      <c r="F71" s="58"/>
      <c r="G71" s="58"/>
      <c r="H71" s="58"/>
      <c r="I71" s="58"/>
      <c r="J71" s="58"/>
    </row>
    <row r="72" spans="2:10">
      <c r="B72" s="58"/>
      <c r="C72" s="58"/>
      <c r="D72" s="58"/>
      <c r="E72" s="58"/>
      <c r="F72" s="58"/>
      <c r="G72" s="58"/>
      <c r="H72" s="58"/>
      <c r="I72" s="58"/>
      <c r="J72" s="58"/>
    </row>
    <row r="73" spans="2:10">
      <c r="B73" s="58"/>
      <c r="C73" s="58"/>
      <c r="D73" s="58"/>
      <c r="E73" s="58"/>
      <c r="F73" s="58"/>
      <c r="G73" s="58"/>
      <c r="H73" s="58"/>
      <c r="I73" s="58"/>
      <c r="J73" s="58"/>
    </row>
    <row r="74" spans="2:10">
      <c r="B74" s="58"/>
      <c r="C74" s="58"/>
      <c r="D74" s="58"/>
      <c r="E74" s="58"/>
      <c r="F74" s="58"/>
      <c r="G74" s="58"/>
      <c r="H74" s="58"/>
      <c r="I74" s="58"/>
      <c r="J74" s="58"/>
    </row>
    <row r="75" spans="2:10">
      <c r="B75" s="58"/>
      <c r="C75" s="58"/>
      <c r="D75" s="58"/>
      <c r="E75" s="58"/>
      <c r="F75" s="58"/>
      <c r="G75" s="58"/>
      <c r="H75" s="58"/>
      <c r="I75" s="58"/>
      <c r="J75" s="58"/>
    </row>
    <row r="76" spans="2:10">
      <c r="B76" s="58"/>
      <c r="C76" s="58"/>
      <c r="D76" s="58"/>
      <c r="E76" s="58"/>
      <c r="F76" s="58"/>
      <c r="G76" s="58"/>
      <c r="H76" s="58"/>
      <c r="I76" s="58"/>
      <c r="J76" s="58"/>
    </row>
    <row r="77" spans="2:10">
      <c r="B77" s="58"/>
      <c r="C77" s="58"/>
      <c r="D77" s="58"/>
      <c r="E77" s="58"/>
      <c r="F77" s="58"/>
      <c r="G77" s="58"/>
      <c r="H77" s="58"/>
      <c r="I77" s="58"/>
      <c r="J77" s="58"/>
    </row>
    <row r="78" spans="2:10">
      <c r="B78" s="58"/>
      <c r="C78" s="58"/>
      <c r="D78" s="58"/>
      <c r="E78" s="58"/>
      <c r="F78" s="58"/>
      <c r="G78" s="58"/>
      <c r="H78" s="58"/>
      <c r="I78" s="58"/>
      <c r="J78" s="58"/>
    </row>
    <row r="79" spans="2:10">
      <c r="B79" s="58"/>
      <c r="C79" s="58"/>
      <c r="D79" s="58"/>
      <c r="E79" s="58"/>
      <c r="F79" s="58"/>
      <c r="G79" s="58"/>
      <c r="H79" s="58"/>
      <c r="I79" s="58"/>
      <c r="J79" s="58"/>
    </row>
    <row r="80" spans="2:10">
      <c r="B80" s="58"/>
      <c r="C80" s="58"/>
      <c r="D80" s="58"/>
      <c r="E80" s="58"/>
      <c r="F80" s="58"/>
      <c r="G80" s="58"/>
      <c r="H80" s="58"/>
      <c r="I80" s="58"/>
      <c r="J80" s="58"/>
    </row>
    <row r="81" spans="2:10">
      <c r="B81" s="58"/>
      <c r="C81" s="58"/>
      <c r="D81" s="58"/>
      <c r="E81" s="58"/>
      <c r="F81" s="58"/>
      <c r="G81" s="58"/>
      <c r="H81" s="58"/>
      <c r="I81" s="58"/>
      <c r="J81" s="58"/>
    </row>
    <row r="82" spans="2:10">
      <c r="B82" s="58"/>
      <c r="C82" s="58"/>
      <c r="D82" s="58"/>
      <c r="E82" s="58"/>
      <c r="F82" s="58"/>
      <c r="G82" s="58"/>
      <c r="H82" s="58"/>
      <c r="I82" s="58"/>
      <c r="J82" s="58"/>
    </row>
    <row r="83" spans="2:10">
      <c r="B83" s="58"/>
      <c r="C83" s="58"/>
      <c r="D83" s="58"/>
      <c r="E83" s="58"/>
      <c r="F83" s="58"/>
      <c r="G83" s="58"/>
      <c r="H83" s="58"/>
      <c r="I83" s="58"/>
      <c r="J83" s="58"/>
    </row>
  </sheetData>
  <mergeCells count="8">
    <mergeCell ref="B61:J61"/>
    <mergeCell ref="B62:J62"/>
    <mergeCell ref="B63:J63"/>
    <mergeCell ref="B1:J1"/>
    <mergeCell ref="B56:J56"/>
    <mergeCell ref="B57:J57"/>
    <mergeCell ref="B58:J59"/>
    <mergeCell ref="B60:J60"/>
  </mergeCells>
  <pageMargins left="0.98425196850393704" right="0.98425196850393704" top="0.98425196850393704" bottom="0.98425196850393704" header="0.51181102362204722" footer="0.51181102362204722"/>
  <pageSetup paperSize="9" fitToHeight="2"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92D050"/>
    <pageSetUpPr autoPageBreaks="0"/>
  </sheetPr>
  <dimension ref="B1:O65"/>
  <sheetViews>
    <sheetView showGridLines="0" topLeftCell="A16" zoomScaleNormal="100" workbookViewId="0">
      <selection activeCell="L42" sqref="L42"/>
    </sheetView>
  </sheetViews>
  <sheetFormatPr defaultColWidth="10.1640625" defaultRowHeight="11.25"/>
  <cols>
    <col min="1" max="1" width="10.1640625" style="91"/>
    <col min="2" max="2" width="32.83203125" style="93" bestFit="1" customWidth="1"/>
    <col min="3" max="10" width="10.83203125" style="93" customWidth="1"/>
    <col min="11" max="11" width="11.6640625" style="91" bestFit="1" customWidth="1"/>
    <col min="12" max="239" width="10.1640625" style="91"/>
    <col min="240" max="240" width="32.83203125" style="91" bestFit="1" customWidth="1"/>
    <col min="241" max="248" width="11.1640625" style="91" bestFit="1" customWidth="1"/>
    <col min="249" max="249" width="11.6640625" style="91" bestFit="1" customWidth="1"/>
    <col min="250" max="495" width="10.1640625" style="91"/>
    <col min="496" max="496" width="32.83203125" style="91" bestFit="1" customWidth="1"/>
    <col min="497" max="504" width="11.1640625" style="91" bestFit="1" customWidth="1"/>
    <col min="505" max="505" width="11.6640625" style="91" bestFit="1" customWidth="1"/>
    <col min="506" max="751" width="10.1640625" style="91"/>
    <col min="752" max="752" width="32.83203125" style="91" bestFit="1" customWidth="1"/>
    <col min="753" max="760" width="11.1640625" style="91" bestFit="1" customWidth="1"/>
    <col min="761" max="761" width="11.6640625" style="91" bestFit="1" customWidth="1"/>
    <col min="762" max="1007" width="10.1640625" style="91"/>
    <col min="1008" max="1008" width="32.83203125" style="91" bestFit="1" customWidth="1"/>
    <col min="1009" max="1016" width="11.1640625" style="91" bestFit="1" customWidth="1"/>
    <col min="1017" max="1017" width="11.6640625" style="91" bestFit="1" customWidth="1"/>
    <col min="1018" max="1263" width="10.1640625" style="91"/>
    <col min="1264" max="1264" width="32.83203125" style="91" bestFit="1" customWidth="1"/>
    <col min="1265" max="1272" width="11.1640625" style="91" bestFit="1" customWidth="1"/>
    <col min="1273" max="1273" width="11.6640625" style="91" bestFit="1" customWidth="1"/>
    <col min="1274" max="1519" width="10.1640625" style="91"/>
    <col min="1520" max="1520" width="32.83203125" style="91" bestFit="1" customWidth="1"/>
    <col min="1521" max="1528" width="11.1640625" style="91" bestFit="1" customWidth="1"/>
    <col min="1529" max="1529" width="11.6640625" style="91" bestFit="1" customWidth="1"/>
    <col min="1530" max="1775" width="10.1640625" style="91"/>
    <col min="1776" max="1776" width="32.83203125" style="91" bestFit="1" customWidth="1"/>
    <col min="1777" max="1784" width="11.1640625" style="91" bestFit="1" customWidth="1"/>
    <col min="1785" max="1785" width="11.6640625" style="91" bestFit="1" customWidth="1"/>
    <col min="1786" max="2031" width="10.1640625" style="91"/>
    <col min="2032" max="2032" width="32.83203125" style="91" bestFit="1" customWidth="1"/>
    <col min="2033" max="2040" width="11.1640625" style="91" bestFit="1" customWidth="1"/>
    <col min="2041" max="2041" width="11.6640625" style="91" bestFit="1" customWidth="1"/>
    <col min="2042" max="2287" width="10.1640625" style="91"/>
    <col min="2288" max="2288" width="32.83203125" style="91" bestFit="1" customWidth="1"/>
    <col min="2289" max="2296" width="11.1640625" style="91" bestFit="1" customWidth="1"/>
    <col min="2297" max="2297" width="11.6640625" style="91" bestFit="1" customWidth="1"/>
    <col min="2298" max="2543" width="10.1640625" style="91"/>
    <col min="2544" max="2544" width="32.83203125" style="91" bestFit="1" customWidth="1"/>
    <col min="2545" max="2552" width="11.1640625" style="91" bestFit="1" customWidth="1"/>
    <col min="2553" max="2553" width="11.6640625" style="91" bestFit="1" customWidth="1"/>
    <col min="2554" max="2799" width="10.1640625" style="91"/>
    <col min="2800" max="2800" width="32.83203125" style="91" bestFit="1" customWidth="1"/>
    <col min="2801" max="2808" width="11.1640625" style="91" bestFit="1" customWidth="1"/>
    <col min="2809" max="2809" width="11.6640625" style="91" bestFit="1" customWidth="1"/>
    <col min="2810" max="3055" width="10.1640625" style="91"/>
    <col min="3056" max="3056" width="32.83203125" style="91" bestFit="1" customWidth="1"/>
    <col min="3057" max="3064" width="11.1640625" style="91" bestFit="1" customWidth="1"/>
    <col min="3065" max="3065" width="11.6640625" style="91" bestFit="1" customWidth="1"/>
    <col min="3066" max="3311" width="10.1640625" style="91"/>
    <col min="3312" max="3312" width="32.83203125" style="91" bestFit="1" customWidth="1"/>
    <col min="3313" max="3320" width="11.1640625" style="91" bestFit="1" customWidth="1"/>
    <col min="3321" max="3321" width="11.6640625" style="91" bestFit="1" customWidth="1"/>
    <col min="3322" max="3567" width="10.1640625" style="91"/>
    <col min="3568" max="3568" width="32.83203125" style="91" bestFit="1" customWidth="1"/>
    <col min="3569" max="3576" width="11.1640625" style="91" bestFit="1" customWidth="1"/>
    <col min="3577" max="3577" width="11.6640625" style="91" bestFit="1" customWidth="1"/>
    <col min="3578" max="3823" width="10.1640625" style="91"/>
    <col min="3824" max="3824" width="32.83203125" style="91" bestFit="1" customWidth="1"/>
    <col min="3825" max="3832" width="11.1640625" style="91" bestFit="1" customWidth="1"/>
    <col min="3833" max="3833" width="11.6640625" style="91" bestFit="1" customWidth="1"/>
    <col min="3834" max="4079" width="10.1640625" style="91"/>
    <col min="4080" max="4080" width="32.83203125" style="91" bestFit="1" customWidth="1"/>
    <col min="4081" max="4088" width="11.1640625" style="91" bestFit="1" customWidth="1"/>
    <col min="4089" max="4089" width="11.6640625" style="91" bestFit="1" customWidth="1"/>
    <col min="4090" max="4335" width="10.1640625" style="91"/>
    <col min="4336" max="4336" width="32.83203125" style="91" bestFit="1" customWidth="1"/>
    <col min="4337" max="4344" width="11.1640625" style="91" bestFit="1" customWidth="1"/>
    <col min="4345" max="4345" width="11.6640625" style="91" bestFit="1" customWidth="1"/>
    <col min="4346" max="4591" width="10.1640625" style="91"/>
    <col min="4592" max="4592" width="32.83203125" style="91" bestFit="1" customWidth="1"/>
    <col min="4593" max="4600" width="11.1640625" style="91" bestFit="1" customWidth="1"/>
    <col min="4601" max="4601" width="11.6640625" style="91" bestFit="1" customWidth="1"/>
    <col min="4602" max="4847" width="10.1640625" style="91"/>
    <col min="4848" max="4848" width="32.83203125" style="91" bestFit="1" customWidth="1"/>
    <col min="4849" max="4856" width="11.1640625" style="91" bestFit="1" customWidth="1"/>
    <col min="4857" max="4857" width="11.6640625" style="91" bestFit="1" customWidth="1"/>
    <col min="4858" max="5103" width="10.1640625" style="91"/>
    <col min="5104" max="5104" width="32.83203125" style="91" bestFit="1" customWidth="1"/>
    <col min="5105" max="5112" width="11.1640625" style="91" bestFit="1" customWidth="1"/>
    <col min="5113" max="5113" width="11.6640625" style="91" bestFit="1" customWidth="1"/>
    <col min="5114" max="5359" width="10.1640625" style="91"/>
    <col min="5360" max="5360" width="32.83203125" style="91" bestFit="1" customWidth="1"/>
    <col min="5361" max="5368" width="11.1640625" style="91" bestFit="1" customWidth="1"/>
    <col min="5369" max="5369" width="11.6640625" style="91" bestFit="1" customWidth="1"/>
    <col min="5370" max="5615" width="10.1640625" style="91"/>
    <col min="5616" max="5616" width="32.83203125" style="91" bestFit="1" customWidth="1"/>
    <col min="5617" max="5624" width="11.1640625" style="91" bestFit="1" customWidth="1"/>
    <col min="5625" max="5625" width="11.6640625" style="91" bestFit="1" customWidth="1"/>
    <col min="5626" max="5871" width="10.1640625" style="91"/>
    <col min="5872" max="5872" width="32.83203125" style="91" bestFit="1" customWidth="1"/>
    <col min="5873" max="5880" width="11.1640625" style="91" bestFit="1" customWidth="1"/>
    <col min="5881" max="5881" width="11.6640625" style="91" bestFit="1" customWidth="1"/>
    <col min="5882" max="6127" width="10.1640625" style="91"/>
    <col min="6128" max="6128" width="32.83203125" style="91" bestFit="1" customWidth="1"/>
    <col min="6129" max="6136" width="11.1640625" style="91" bestFit="1" customWidth="1"/>
    <col min="6137" max="6137" width="11.6640625" style="91" bestFit="1" customWidth="1"/>
    <col min="6138" max="6383" width="10.1640625" style="91"/>
    <col min="6384" max="6384" width="32.83203125" style="91" bestFit="1" customWidth="1"/>
    <col min="6385" max="6392" width="11.1640625" style="91" bestFit="1" customWidth="1"/>
    <col min="6393" max="6393" width="11.6640625" style="91" bestFit="1" customWidth="1"/>
    <col min="6394" max="6639" width="10.1640625" style="91"/>
    <col min="6640" max="6640" width="32.83203125" style="91" bestFit="1" customWidth="1"/>
    <col min="6641" max="6648" width="11.1640625" style="91" bestFit="1" customWidth="1"/>
    <col min="6649" max="6649" width="11.6640625" style="91" bestFit="1" customWidth="1"/>
    <col min="6650" max="6895" width="10.1640625" style="91"/>
    <col min="6896" max="6896" width="32.83203125" style="91" bestFit="1" customWidth="1"/>
    <col min="6897" max="6904" width="11.1640625" style="91" bestFit="1" customWidth="1"/>
    <col min="6905" max="6905" width="11.6640625" style="91" bestFit="1" customWidth="1"/>
    <col min="6906" max="7151" width="10.1640625" style="91"/>
    <col min="7152" max="7152" width="32.83203125" style="91" bestFit="1" customWidth="1"/>
    <col min="7153" max="7160" width="11.1640625" style="91" bestFit="1" customWidth="1"/>
    <col min="7161" max="7161" width="11.6640625" style="91" bestFit="1" customWidth="1"/>
    <col min="7162" max="7407" width="10.1640625" style="91"/>
    <col min="7408" max="7408" width="32.83203125" style="91" bestFit="1" customWidth="1"/>
    <col min="7409" max="7416" width="11.1640625" style="91" bestFit="1" customWidth="1"/>
    <col min="7417" max="7417" width="11.6640625" style="91" bestFit="1" customWidth="1"/>
    <col min="7418" max="7663" width="10.1640625" style="91"/>
    <col min="7664" max="7664" width="32.83203125" style="91" bestFit="1" customWidth="1"/>
    <col min="7665" max="7672" width="11.1640625" style="91" bestFit="1" customWidth="1"/>
    <col min="7673" max="7673" width="11.6640625" style="91" bestFit="1" customWidth="1"/>
    <col min="7674" max="7919" width="10.1640625" style="91"/>
    <col min="7920" max="7920" width="32.83203125" style="91" bestFit="1" customWidth="1"/>
    <col min="7921" max="7928" width="11.1640625" style="91" bestFit="1" customWidth="1"/>
    <col min="7929" max="7929" width="11.6640625" style="91" bestFit="1" customWidth="1"/>
    <col min="7930" max="8175" width="10.1640625" style="91"/>
    <col min="8176" max="8176" width="32.83203125" style="91" bestFit="1" customWidth="1"/>
    <col min="8177" max="8184" width="11.1640625" style="91" bestFit="1" customWidth="1"/>
    <col min="8185" max="8185" width="11.6640625" style="91" bestFit="1" customWidth="1"/>
    <col min="8186" max="8431" width="10.1640625" style="91"/>
    <col min="8432" max="8432" width="32.83203125" style="91" bestFit="1" customWidth="1"/>
    <col min="8433" max="8440" width="11.1640625" style="91" bestFit="1" customWidth="1"/>
    <col min="8441" max="8441" width="11.6640625" style="91" bestFit="1" customWidth="1"/>
    <col min="8442" max="8687" width="10.1640625" style="91"/>
    <col min="8688" max="8688" width="32.83203125" style="91" bestFit="1" customWidth="1"/>
    <col min="8689" max="8696" width="11.1640625" style="91" bestFit="1" customWidth="1"/>
    <col min="8697" max="8697" width="11.6640625" style="91" bestFit="1" customWidth="1"/>
    <col min="8698" max="8943" width="10.1640625" style="91"/>
    <col min="8944" max="8944" width="32.83203125" style="91" bestFit="1" customWidth="1"/>
    <col min="8945" max="8952" width="11.1640625" style="91" bestFit="1" customWidth="1"/>
    <col min="8953" max="8953" width="11.6640625" style="91" bestFit="1" customWidth="1"/>
    <col min="8954" max="9199" width="10.1640625" style="91"/>
    <col min="9200" max="9200" width="32.83203125" style="91" bestFit="1" customWidth="1"/>
    <col min="9201" max="9208" width="11.1640625" style="91" bestFit="1" customWidth="1"/>
    <col min="9209" max="9209" width="11.6640625" style="91" bestFit="1" customWidth="1"/>
    <col min="9210" max="9455" width="10.1640625" style="91"/>
    <col min="9456" max="9456" width="32.83203125" style="91" bestFit="1" customWidth="1"/>
    <col min="9457" max="9464" width="11.1640625" style="91" bestFit="1" customWidth="1"/>
    <col min="9465" max="9465" width="11.6640625" style="91" bestFit="1" customWidth="1"/>
    <col min="9466" max="9711" width="10.1640625" style="91"/>
    <col min="9712" max="9712" width="32.83203125" style="91" bestFit="1" customWidth="1"/>
    <col min="9713" max="9720" width="11.1640625" style="91" bestFit="1" customWidth="1"/>
    <col min="9721" max="9721" width="11.6640625" style="91" bestFit="1" customWidth="1"/>
    <col min="9722" max="9967" width="10.1640625" style="91"/>
    <col min="9968" max="9968" width="32.83203125" style="91" bestFit="1" customWidth="1"/>
    <col min="9969" max="9976" width="11.1640625" style="91" bestFit="1" customWidth="1"/>
    <col min="9977" max="9977" width="11.6640625" style="91" bestFit="1" customWidth="1"/>
    <col min="9978" max="10223" width="10.1640625" style="91"/>
    <col min="10224" max="10224" width="32.83203125" style="91" bestFit="1" customWidth="1"/>
    <col min="10225" max="10232" width="11.1640625" style="91" bestFit="1" customWidth="1"/>
    <col min="10233" max="10233" width="11.6640625" style="91" bestFit="1" customWidth="1"/>
    <col min="10234" max="10479" width="10.1640625" style="91"/>
    <col min="10480" max="10480" width="32.83203125" style="91" bestFit="1" customWidth="1"/>
    <col min="10481" max="10488" width="11.1640625" style="91" bestFit="1" customWidth="1"/>
    <col min="10489" max="10489" width="11.6640625" style="91" bestFit="1" customWidth="1"/>
    <col min="10490" max="10735" width="10.1640625" style="91"/>
    <col min="10736" max="10736" width="32.83203125" style="91" bestFit="1" customWidth="1"/>
    <col min="10737" max="10744" width="11.1640625" style="91" bestFit="1" customWidth="1"/>
    <col min="10745" max="10745" width="11.6640625" style="91" bestFit="1" customWidth="1"/>
    <col min="10746" max="10991" width="10.1640625" style="91"/>
    <col min="10992" max="10992" width="32.83203125" style="91" bestFit="1" customWidth="1"/>
    <col min="10993" max="11000" width="11.1640625" style="91" bestFit="1" customWidth="1"/>
    <col min="11001" max="11001" width="11.6640625" style="91" bestFit="1" customWidth="1"/>
    <col min="11002" max="11247" width="10.1640625" style="91"/>
    <col min="11248" max="11248" width="32.83203125" style="91" bestFit="1" customWidth="1"/>
    <col min="11249" max="11256" width="11.1640625" style="91" bestFit="1" customWidth="1"/>
    <col min="11257" max="11257" width="11.6640625" style="91" bestFit="1" customWidth="1"/>
    <col min="11258" max="11503" width="10.1640625" style="91"/>
    <col min="11504" max="11504" width="32.83203125" style="91" bestFit="1" customWidth="1"/>
    <col min="11505" max="11512" width="11.1640625" style="91" bestFit="1" customWidth="1"/>
    <col min="11513" max="11513" width="11.6640625" style="91" bestFit="1" customWidth="1"/>
    <col min="11514" max="11759" width="10.1640625" style="91"/>
    <col min="11760" max="11760" width="32.83203125" style="91" bestFit="1" customWidth="1"/>
    <col min="11761" max="11768" width="11.1640625" style="91" bestFit="1" customWidth="1"/>
    <col min="11769" max="11769" width="11.6640625" style="91" bestFit="1" customWidth="1"/>
    <col min="11770" max="12015" width="10.1640625" style="91"/>
    <col min="12016" max="12016" width="32.83203125" style="91" bestFit="1" customWidth="1"/>
    <col min="12017" max="12024" width="11.1640625" style="91" bestFit="1" customWidth="1"/>
    <col min="12025" max="12025" width="11.6640625" style="91" bestFit="1" customWidth="1"/>
    <col min="12026" max="12271" width="10.1640625" style="91"/>
    <col min="12272" max="12272" width="32.83203125" style="91" bestFit="1" customWidth="1"/>
    <col min="12273" max="12280" width="11.1640625" style="91" bestFit="1" customWidth="1"/>
    <col min="12281" max="12281" width="11.6640625" style="91" bestFit="1" customWidth="1"/>
    <col min="12282" max="12527" width="10.1640625" style="91"/>
    <col min="12528" max="12528" width="32.83203125" style="91" bestFit="1" customWidth="1"/>
    <col min="12529" max="12536" width="11.1640625" style="91" bestFit="1" customWidth="1"/>
    <col min="12537" max="12537" width="11.6640625" style="91" bestFit="1" customWidth="1"/>
    <col min="12538" max="12783" width="10.1640625" style="91"/>
    <col min="12784" max="12784" width="32.83203125" style="91" bestFit="1" customWidth="1"/>
    <col min="12785" max="12792" width="11.1640625" style="91" bestFit="1" customWidth="1"/>
    <col min="12793" max="12793" width="11.6640625" style="91" bestFit="1" customWidth="1"/>
    <col min="12794" max="13039" width="10.1640625" style="91"/>
    <col min="13040" max="13040" width="32.83203125" style="91" bestFit="1" customWidth="1"/>
    <col min="13041" max="13048" width="11.1640625" style="91" bestFit="1" customWidth="1"/>
    <col min="13049" max="13049" width="11.6640625" style="91" bestFit="1" customWidth="1"/>
    <col min="13050" max="13295" width="10.1640625" style="91"/>
    <col min="13296" max="13296" width="32.83203125" style="91" bestFit="1" customWidth="1"/>
    <col min="13297" max="13304" width="11.1640625" style="91" bestFit="1" customWidth="1"/>
    <col min="13305" max="13305" width="11.6640625" style="91" bestFit="1" customWidth="1"/>
    <col min="13306" max="13551" width="10.1640625" style="91"/>
    <col min="13552" max="13552" width="32.83203125" style="91" bestFit="1" customWidth="1"/>
    <col min="13553" max="13560" width="11.1640625" style="91" bestFit="1" customWidth="1"/>
    <col min="13561" max="13561" width="11.6640625" style="91" bestFit="1" customWidth="1"/>
    <col min="13562" max="13807" width="10.1640625" style="91"/>
    <col min="13808" max="13808" width="32.83203125" style="91" bestFit="1" customWidth="1"/>
    <col min="13809" max="13816" width="11.1640625" style="91" bestFit="1" customWidth="1"/>
    <col min="13817" max="13817" width="11.6640625" style="91" bestFit="1" customWidth="1"/>
    <col min="13818" max="14063" width="10.1640625" style="91"/>
    <col min="14064" max="14064" width="32.83203125" style="91" bestFit="1" customWidth="1"/>
    <col min="14065" max="14072" width="11.1640625" style="91" bestFit="1" customWidth="1"/>
    <col min="14073" max="14073" width="11.6640625" style="91" bestFit="1" customWidth="1"/>
    <col min="14074" max="14319" width="10.1640625" style="91"/>
    <col min="14320" max="14320" width="32.83203125" style="91" bestFit="1" customWidth="1"/>
    <col min="14321" max="14328" width="11.1640625" style="91" bestFit="1" customWidth="1"/>
    <col min="14329" max="14329" width="11.6640625" style="91" bestFit="1" customWidth="1"/>
    <col min="14330" max="14575" width="10.1640625" style="91"/>
    <col min="14576" max="14576" width="32.83203125" style="91" bestFit="1" customWidth="1"/>
    <col min="14577" max="14584" width="11.1640625" style="91" bestFit="1" customWidth="1"/>
    <col min="14585" max="14585" width="11.6640625" style="91" bestFit="1" customWidth="1"/>
    <col min="14586" max="14831" width="10.1640625" style="91"/>
    <col min="14832" max="14832" width="32.83203125" style="91" bestFit="1" customWidth="1"/>
    <col min="14833" max="14840" width="11.1640625" style="91" bestFit="1" customWidth="1"/>
    <col min="14841" max="14841" width="11.6640625" style="91" bestFit="1" customWidth="1"/>
    <col min="14842" max="15087" width="10.1640625" style="91"/>
    <col min="15088" max="15088" width="32.83203125" style="91" bestFit="1" customWidth="1"/>
    <col min="15089" max="15096" width="11.1640625" style="91" bestFit="1" customWidth="1"/>
    <col min="15097" max="15097" width="11.6640625" style="91" bestFit="1" customWidth="1"/>
    <col min="15098" max="15343" width="10.1640625" style="91"/>
    <col min="15344" max="15344" width="32.83203125" style="91" bestFit="1" customWidth="1"/>
    <col min="15345" max="15352" width="11.1640625" style="91" bestFit="1" customWidth="1"/>
    <col min="15353" max="15353" width="11.6640625" style="91" bestFit="1" customWidth="1"/>
    <col min="15354" max="15599" width="10.1640625" style="91"/>
    <col min="15600" max="15600" width="32.83203125" style="91" bestFit="1" customWidth="1"/>
    <col min="15601" max="15608" width="11.1640625" style="91" bestFit="1" customWidth="1"/>
    <col min="15609" max="15609" width="11.6640625" style="91" bestFit="1" customWidth="1"/>
    <col min="15610" max="15855" width="10.1640625" style="91"/>
    <col min="15856" max="15856" width="32.83203125" style="91" bestFit="1" customWidth="1"/>
    <col min="15857" max="15864" width="11.1640625" style="91" bestFit="1" customWidth="1"/>
    <col min="15865" max="15865" width="11.6640625" style="91" bestFit="1" customWidth="1"/>
    <col min="15866" max="16111" width="10.1640625" style="91"/>
    <col min="16112" max="16112" width="32.83203125" style="91" bestFit="1" customWidth="1"/>
    <col min="16113" max="16120" width="11.1640625" style="91" bestFit="1" customWidth="1"/>
    <col min="16121" max="16121" width="11.6640625" style="91" bestFit="1" customWidth="1"/>
    <col min="16122" max="16384" width="10.1640625" style="91"/>
  </cols>
  <sheetData>
    <row r="1" spans="2:10" s="72" customFormat="1" ht="20.100000000000001" customHeight="1">
      <c r="B1" s="341" t="s">
        <v>264</v>
      </c>
      <c r="C1" s="341"/>
      <c r="D1" s="341"/>
      <c r="E1" s="341"/>
      <c r="F1" s="341"/>
      <c r="G1" s="341"/>
      <c r="H1" s="341"/>
      <c r="I1" s="341"/>
      <c r="J1" s="341"/>
    </row>
    <row r="2" spans="2:10" s="72" customFormat="1" ht="5.0999999999999996" customHeight="1" thickBot="1">
      <c r="B2" s="181"/>
      <c r="C2" s="181"/>
      <c r="D2" s="181"/>
      <c r="E2" s="181"/>
      <c r="F2" s="181"/>
      <c r="G2" s="181"/>
      <c r="H2" s="181"/>
      <c r="I2" s="181"/>
      <c r="J2" s="181"/>
    </row>
    <row r="3" spans="2:10" s="73" customFormat="1">
      <c r="B3" s="213"/>
      <c r="C3" s="213"/>
      <c r="D3" s="213"/>
      <c r="E3" s="213"/>
      <c r="F3" s="213"/>
      <c r="G3" s="213"/>
      <c r="H3" s="213"/>
      <c r="I3" s="213"/>
      <c r="J3" s="214" t="s">
        <v>0</v>
      </c>
    </row>
    <row r="4" spans="2:10" s="74" customFormat="1">
      <c r="B4" s="215"/>
      <c r="C4" s="53" t="s">
        <v>6</v>
      </c>
      <c r="D4" s="53" t="s">
        <v>7</v>
      </c>
      <c r="E4" s="54" t="s">
        <v>8</v>
      </c>
      <c r="F4" s="54" t="s">
        <v>9</v>
      </c>
      <c r="G4" s="54" t="s">
        <v>10</v>
      </c>
      <c r="H4" s="54" t="s">
        <v>67</v>
      </c>
      <c r="I4" s="54" t="s">
        <v>68</v>
      </c>
      <c r="J4" s="54" t="s">
        <v>69</v>
      </c>
    </row>
    <row r="5" spans="2:10" s="74" customFormat="1">
      <c r="B5" s="215"/>
      <c r="C5" s="53" t="s">
        <v>11</v>
      </c>
      <c r="D5" s="53" t="s">
        <v>11</v>
      </c>
      <c r="E5" s="53" t="s">
        <v>11</v>
      </c>
      <c r="F5" s="53" t="s">
        <v>11</v>
      </c>
      <c r="G5" s="53" t="s">
        <v>11</v>
      </c>
      <c r="H5" s="53" t="s">
        <v>13</v>
      </c>
      <c r="I5" s="53" t="s">
        <v>13</v>
      </c>
      <c r="J5" s="53" t="s">
        <v>13</v>
      </c>
    </row>
    <row r="6" spans="2:10" s="75" customFormat="1">
      <c r="B6" s="342" t="s">
        <v>265</v>
      </c>
      <c r="C6" s="342"/>
      <c r="D6" s="342"/>
      <c r="E6" s="342"/>
      <c r="F6" s="342"/>
      <c r="G6" s="342"/>
      <c r="H6" s="342"/>
      <c r="I6" s="342"/>
      <c r="J6" s="342"/>
    </row>
    <row r="7" spans="2:10" s="77" customFormat="1">
      <c r="B7" s="216" t="s">
        <v>266</v>
      </c>
      <c r="C7" s="76">
        <v>44923</v>
      </c>
      <c r="D7" s="76">
        <v>46856</v>
      </c>
      <c r="E7" s="76">
        <v>49612</v>
      </c>
      <c r="F7" s="76">
        <v>51438</v>
      </c>
      <c r="G7" s="76">
        <v>51369</v>
      </c>
      <c r="H7" s="76">
        <v>52645</v>
      </c>
      <c r="I7" s="76">
        <v>53279</v>
      </c>
      <c r="J7" s="76">
        <v>54378</v>
      </c>
    </row>
    <row r="8" spans="2:10" s="77" customFormat="1" ht="12">
      <c r="B8" s="216" t="s">
        <v>267</v>
      </c>
      <c r="C8" s="76">
        <v>82559</v>
      </c>
      <c r="D8" s="76">
        <v>88986</v>
      </c>
      <c r="E8" s="76">
        <v>95798</v>
      </c>
      <c r="F8" s="76">
        <v>98955</v>
      </c>
      <c r="G8" s="76">
        <v>101638</v>
      </c>
      <c r="H8" s="76">
        <v>105584</v>
      </c>
      <c r="I8" s="76">
        <v>108258</v>
      </c>
      <c r="J8" s="76">
        <v>111154</v>
      </c>
    </row>
    <row r="9" spans="2:10" s="79" customFormat="1" ht="12">
      <c r="B9" s="216" t="s">
        <v>268</v>
      </c>
      <c r="C9" s="78">
        <v>1782</v>
      </c>
      <c r="D9" s="78">
        <v>1295</v>
      </c>
      <c r="E9" s="78">
        <v>1395</v>
      </c>
      <c r="F9" s="78">
        <v>1522</v>
      </c>
      <c r="G9" s="167" t="s">
        <v>357</v>
      </c>
      <c r="H9" s="167" t="s">
        <v>357</v>
      </c>
      <c r="I9" s="167" t="s">
        <v>357</v>
      </c>
      <c r="J9" s="167" t="s">
        <v>357</v>
      </c>
    </row>
    <row r="10" spans="2:10" s="77" customFormat="1">
      <c r="B10" s="216" t="s">
        <v>26</v>
      </c>
      <c r="C10" s="76">
        <v>6492</v>
      </c>
      <c r="D10" s="76">
        <v>5833</v>
      </c>
      <c r="E10" s="76">
        <v>6548</v>
      </c>
      <c r="F10" s="76">
        <v>5806</v>
      </c>
      <c r="G10" s="76">
        <v>5576</v>
      </c>
      <c r="H10" s="76">
        <v>6091</v>
      </c>
      <c r="I10" s="76">
        <v>5798</v>
      </c>
      <c r="J10" s="76">
        <v>5457</v>
      </c>
    </row>
    <row r="11" spans="2:10" s="77" customFormat="1">
      <c r="B11" s="216" t="s">
        <v>269</v>
      </c>
      <c r="C11" s="76">
        <v>3977</v>
      </c>
      <c r="D11" s="76">
        <v>4130</v>
      </c>
      <c r="E11" s="76">
        <v>4334</v>
      </c>
      <c r="F11" s="76">
        <v>3710</v>
      </c>
      <c r="G11" s="76">
        <v>1821</v>
      </c>
      <c r="H11" s="76">
        <v>1798</v>
      </c>
      <c r="I11" s="76">
        <v>1986</v>
      </c>
      <c r="J11" s="76">
        <v>1372</v>
      </c>
    </row>
    <row r="12" spans="2:10" s="77" customFormat="1">
      <c r="B12" s="216" t="s">
        <v>270</v>
      </c>
      <c r="C12" s="76">
        <v>22750</v>
      </c>
      <c r="D12" s="76">
        <v>24651</v>
      </c>
      <c r="E12" s="76">
        <v>25517</v>
      </c>
      <c r="F12" s="76">
        <v>25958</v>
      </c>
      <c r="G12" s="76">
        <v>26642</v>
      </c>
      <c r="H12" s="76">
        <v>24019</v>
      </c>
      <c r="I12" s="76">
        <v>23939</v>
      </c>
      <c r="J12" s="76">
        <v>22333</v>
      </c>
    </row>
    <row r="13" spans="2:10" s="77" customFormat="1">
      <c r="B13" s="216" t="s">
        <v>271</v>
      </c>
      <c r="C13" s="76">
        <v>16740</v>
      </c>
      <c r="D13" s="76">
        <v>17270</v>
      </c>
      <c r="E13" s="76">
        <v>18534</v>
      </c>
      <c r="F13" s="76">
        <v>21458</v>
      </c>
      <c r="G13" s="76">
        <v>20240</v>
      </c>
      <c r="H13" s="76">
        <v>18406</v>
      </c>
      <c r="I13" s="76">
        <v>17929</v>
      </c>
      <c r="J13" s="76">
        <v>17486</v>
      </c>
    </row>
    <row r="14" spans="2:10" s="77" customFormat="1">
      <c r="B14" s="216" t="s">
        <v>30</v>
      </c>
      <c r="C14" s="76">
        <v>8923</v>
      </c>
      <c r="D14" s="76">
        <v>9263</v>
      </c>
      <c r="E14" s="76">
        <v>9541</v>
      </c>
      <c r="F14" s="76">
        <v>9325</v>
      </c>
      <c r="G14" s="76">
        <v>8834</v>
      </c>
      <c r="H14" s="76">
        <v>8896</v>
      </c>
      <c r="I14" s="76">
        <v>8285</v>
      </c>
      <c r="J14" s="76">
        <v>7961</v>
      </c>
    </row>
    <row r="15" spans="2:10" s="77" customFormat="1">
      <c r="B15" s="216" t="s">
        <v>31</v>
      </c>
      <c r="C15" s="76">
        <v>8898</v>
      </c>
      <c r="D15" s="76">
        <v>9104</v>
      </c>
      <c r="E15" s="76">
        <v>9028</v>
      </c>
      <c r="F15" s="76">
        <v>9014</v>
      </c>
      <c r="G15" s="76">
        <v>9131</v>
      </c>
      <c r="H15" s="76">
        <v>8318</v>
      </c>
      <c r="I15" s="76">
        <v>7994</v>
      </c>
      <c r="J15" s="76">
        <v>7660</v>
      </c>
    </row>
    <row r="16" spans="2:10" s="77" customFormat="1">
      <c r="B16" s="216" t="s">
        <v>32</v>
      </c>
      <c r="C16" s="76">
        <v>714</v>
      </c>
      <c r="D16" s="76">
        <v>722</v>
      </c>
      <c r="E16" s="76">
        <v>709</v>
      </c>
      <c r="F16" s="76">
        <v>669</v>
      </c>
      <c r="G16" s="76">
        <v>621</v>
      </c>
      <c r="H16" s="76">
        <v>638</v>
      </c>
      <c r="I16" s="76">
        <v>602</v>
      </c>
      <c r="J16" s="76">
        <v>557</v>
      </c>
    </row>
    <row r="17" spans="2:15" s="77" customFormat="1">
      <c r="B17" s="216" t="s">
        <v>33</v>
      </c>
      <c r="C17" s="76">
        <v>31797</v>
      </c>
      <c r="D17" s="76">
        <v>32714</v>
      </c>
      <c r="E17" s="76">
        <v>34917</v>
      </c>
      <c r="F17" s="76">
        <v>39035</v>
      </c>
      <c r="G17" s="76">
        <v>37683</v>
      </c>
      <c r="H17" s="76">
        <v>36759</v>
      </c>
      <c r="I17" s="76">
        <v>33734</v>
      </c>
      <c r="J17" s="76">
        <v>33922</v>
      </c>
    </row>
    <row r="18" spans="2:15" s="77" customFormat="1">
      <c r="B18" s="216" t="s">
        <v>34</v>
      </c>
      <c r="C18" s="76">
        <v>1808</v>
      </c>
      <c r="D18" s="76">
        <v>2027</v>
      </c>
      <c r="E18" s="76">
        <v>2127</v>
      </c>
      <c r="F18" s="76">
        <v>2194</v>
      </c>
      <c r="G18" s="76">
        <v>2202</v>
      </c>
      <c r="H18" s="76">
        <v>2136</v>
      </c>
      <c r="I18" s="76">
        <v>1574</v>
      </c>
      <c r="J18" s="76">
        <v>1284</v>
      </c>
    </row>
    <row r="19" spans="2:15" s="77" customFormat="1">
      <c r="B19" s="216" t="s">
        <v>35</v>
      </c>
      <c r="C19" s="76">
        <v>4461</v>
      </c>
      <c r="D19" s="76">
        <v>4758</v>
      </c>
      <c r="E19" s="76">
        <v>5250</v>
      </c>
      <c r="F19" s="76">
        <v>5930</v>
      </c>
      <c r="G19" s="76">
        <v>6184</v>
      </c>
      <c r="H19" s="76">
        <v>6618</v>
      </c>
      <c r="I19" s="76">
        <v>9151</v>
      </c>
      <c r="J19" s="76">
        <v>8910</v>
      </c>
    </row>
    <row r="20" spans="2:15" s="77" customFormat="1">
      <c r="B20" s="217" t="s">
        <v>272</v>
      </c>
      <c r="C20" s="76">
        <v>680</v>
      </c>
      <c r="D20" s="76">
        <v>293</v>
      </c>
      <c r="E20" s="76">
        <v>1228</v>
      </c>
      <c r="F20" s="76">
        <v>1154</v>
      </c>
      <c r="G20" s="76">
        <v>1145</v>
      </c>
      <c r="H20" s="76">
        <v>1445</v>
      </c>
      <c r="I20" s="76">
        <v>1390</v>
      </c>
      <c r="J20" s="76">
        <v>1040</v>
      </c>
    </row>
    <row r="21" spans="2:15" s="77" customFormat="1">
      <c r="B21" s="216" t="s">
        <v>273</v>
      </c>
      <c r="C21" s="76">
        <v>2567</v>
      </c>
      <c r="D21" s="76">
        <v>2412</v>
      </c>
      <c r="E21" s="76">
        <v>2462</v>
      </c>
      <c r="F21" s="76">
        <v>2376</v>
      </c>
      <c r="G21" s="76">
        <v>2214</v>
      </c>
      <c r="H21" s="76">
        <v>2234</v>
      </c>
      <c r="I21" s="76">
        <v>2062</v>
      </c>
      <c r="J21" s="76">
        <v>1959</v>
      </c>
    </row>
    <row r="22" spans="2:15" s="77" customFormat="1">
      <c r="B22" s="216" t="s">
        <v>37</v>
      </c>
      <c r="C22" s="76">
        <v>1503</v>
      </c>
      <c r="D22" s="76">
        <v>1461</v>
      </c>
      <c r="E22" s="76">
        <v>1503</v>
      </c>
      <c r="F22" s="76">
        <v>1516</v>
      </c>
      <c r="G22" s="76">
        <v>1567</v>
      </c>
      <c r="H22" s="76">
        <v>2638</v>
      </c>
      <c r="I22" s="76">
        <v>1499</v>
      </c>
      <c r="J22" s="76">
        <v>1284</v>
      </c>
    </row>
    <row r="23" spans="2:15" s="77" customFormat="1">
      <c r="B23" s="216" t="s">
        <v>38</v>
      </c>
      <c r="C23" s="76">
        <v>8022</v>
      </c>
      <c r="D23" s="76">
        <v>7910</v>
      </c>
      <c r="E23" s="76">
        <v>8770</v>
      </c>
      <c r="F23" s="76">
        <v>8848</v>
      </c>
      <c r="G23" s="76">
        <v>7488</v>
      </c>
      <c r="H23" s="76">
        <v>8047</v>
      </c>
      <c r="I23" s="76">
        <v>7797</v>
      </c>
      <c r="J23" s="76">
        <v>7907</v>
      </c>
    </row>
    <row r="24" spans="2:15" s="77" customFormat="1">
      <c r="B24" s="216" t="s">
        <v>39</v>
      </c>
      <c r="C24" s="76">
        <v>23410</v>
      </c>
      <c r="D24" s="76">
        <v>24140</v>
      </c>
      <c r="E24" s="76">
        <v>25142</v>
      </c>
      <c r="F24" s="76">
        <v>25793</v>
      </c>
      <c r="G24" s="76">
        <v>25459</v>
      </c>
      <c r="H24" s="76">
        <v>25901</v>
      </c>
      <c r="I24" s="76">
        <v>26074</v>
      </c>
      <c r="J24" s="76">
        <v>26233</v>
      </c>
    </row>
    <row r="25" spans="2:15" s="77" customFormat="1">
      <c r="B25" s="216" t="s">
        <v>40</v>
      </c>
      <c r="C25" s="76">
        <v>12258</v>
      </c>
      <c r="D25" s="76">
        <v>12821</v>
      </c>
      <c r="E25" s="76">
        <v>13542</v>
      </c>
      <c r="F25" s="76">
        <v>13794</v>
      </c>
      <c r="G25" s="76">
        <v>13665</v>
      </c>
      <c r="H25" s="76">
        <v>13851</v>
      </c>
      <c r="I25" s="76">
        <v>13993</v>
      </c>
      <c r="J25" s="76">
        <v>14048</v>
      </c>
    </row>
    <row r="26" spans="2:15" s="77" customFormat="1">
      <c r="B26" s="77" t="s">
        <v>274</v>
      </c>
      <c r="C26" s="76">
        <v>8895</v>
      </c>
      <c r="D26" s="76">
        <v>9248</v>
      </c>
      <c r="E26" s="76">
        <v>9682</v>
      </c>
      <c r="F26" s="76">
        <v>9997</v>
      </c>
      <c r="G26" s="76">
        <v>9885</v>
      </c>
      <c r="H26" s="76">
        <v>9945</v>
      </c>
      <c r="I26" s="76">
        <v>9992</v>
      </c>
      <c r="J26" s="76">
        <v>10050</v>
      </c>
    </row>
    <row r="27" spans="2:15" s="77" customFormat="1">
      <c r="B27" s="77" t="s">
        <v>43</v>
      </c>
      <c r="C27" s="76">
        <v>4432</v>
      </c>
      <c r="D27" s="76">
        <v>4523</v>
      </c>
      <c r="E27" s="76">
        <v>4436</v>
      </c>
      <c r="F27" s="76">
        <v>4150</v>
      </c>
      <c r="G27" s="76">
        <v>4036</v>
      </c>
      <c r="H27" s="76">
        <v>4075</v>
      </c>
      <c r="I27" s="76">
        <v>3958</v>
      </c>
      <c r="J27" s="76">
        <v>3776</v>
      </c>
    </row>
    <row r="28" spans="2:15" s="77" customFormat="1">
      <c r="B28" s="77" t="s">
        <v>44</v>
      </c>
      <c r="C28" s="76">
        <v>1796</v>
      </c>
      <c r="D28" s="76">
        <v>2061</v>
      </c>
      <c r="E28" s="76">
        <v>2290</v>
      </c>
      <c r="F28" s="76">
        <v>2382</v>
      </c>
      <c r="G28" s="76">
        <v>2424</v>
      </c>
      <c r="H28" s="76">
        <v>2580</v>
      </c>
      <c r="I28" s="76">
        <v>2471</v>
      </c>
      <c r="J28" s="76">
        <v>2702</v>
      </c>
    </row>
    <row r="29" spans="2:15" s="77" customFormat="1">
      <c r="B29" s="77" t="s">
        <v>45</v>
      </c>
      <c r="C29" s="76">
        <v>717</v>
      </c>
      <c r="D29" s="80">
        <v>796</v>
      </c>
      <c r="E29" s="80">
        <v>808</v>
      </c>
      <c r="F29" s="80">
        <v>819</v>
      </c>
      <c r="G29" s="80">
        <v>884</v>
      </c>
      <c r="H29" s="80">
        <v>810</v>
      </c>
      <c r="I29" s="80">
        <v>798</v>
      </c>
      <c r="J29" s="80">
        <v>799</v>
      </c>
    </row>
    <row r="30" spans="2:15" s="77" customFormat="1">
      <c r="B30" s="77" t="s">
        <v>275</v>
      </c>
      <c r="C30" s="80" t="s">
        <v>357</v>
      </c>
      <c r="D30" s="80" t="s">
        <v>357</v>
      </c>
      <c r="E30" s="80" t="s">
        <v>357</v>
      </c>
      <c r="F30" s="80" t="s">
        <v>357</v>
      </c>
      <c r="G30" s="80" t="s">
        <v>357</v>
      </c>
      <c r="H30" s="80">
        <v>1900</v>
      </c>
      <c r="I30" s="80">
        <v>2300</v>
      </c>
      <c r="J30" s="80">
        <v>2400</v>
      </c>
      <c r="M30" s="169"/>
      <c r="N30" s="169"/>
      <c r="O30" s="169"/>
    </row>
    <row r="31" spans="2:15" s="81" customFormat="1">
      <c r="B31" s="77" t="s">
        <v>276</v>
      </c>
      <c r="C31" s="80" t="s">
        <v>357</v>
      </c>
      <c r="D31" s="80" t="s">
        <v>357</v>
      </c>
      <c r="E31" s="80" t="s">
        <v>357</v>
      </c>
      <c r="F31" s="80" t="s">
        <v>357</v>
      </c>
      <c r="G31" s="80" t="s">
        <v>357</v>
      </c>
      <c r="H31" s="80">
        <v>600</v>
      </c>
      <c r="I31" s="80">
        <v>2500</v>
      </c>
      <c r="J31" s="80">
        <v>1800</v>
      </c>
      <c r="M31" s="169"/>
      <c r="N31" s="169"/>
      <c r="O31" s="169"/>
    </row>
    <row r="32" spans="2:15" s="77" customFormat="1">
      <c r="B32" s="81" t="s">
        <v>72</v>
      </c>
      <c r="C32" s="80" t="s">
        <v>357</v>
      </c>
      <c r="D32" s="80" t="s">
        <v>357</v>
      </c>
      <c r="E32" s="80" t="s">
        <v>357</v>
      </c>
      <c r="F32" s="80" t="s">
        <v>357</v>
      </c>
      <c r="G32" s="80" t="s">
        <v>357</v>
      </c>
      <c r="H32" s="80" t="s">
        <v>357</v>
      </c>
      <c r="I32" s="80">
        <v>1000</v>
      </c>
      <c r="J32" s="80" t="s">
        <v>357</v>
      </c>
      <c r="M32" s="169"/>
      <c r="N32" s="169"/>
      <c r="O32" s="169"/>
    </row>
    <row r="33" spans="2:11" s="77" customFormat="1" ht="15.75">
      <c r="B33" s="81" t="s">
        <v>277</v>
      </c>
      <c r="C33" s="80" t="s">
        <v>357</v>
      </c>
      <c r="D33" s="80" t="s">
        <v>357</v>
      </c>
      <c r="E33" s="80" t="s">
        <v>357</v>
      </c>
      <c r="F33" s="80" t="s">
        <v>357</v>
      </c>
      <c r="G33" s="80" t="s">
        <v>357</v>
      </c>
      <c r="H33" s="80">
        <v>-640</v>
      </c>
      <c r="I33" s="80" t="s">
        <v>357</v>
      </c>
      <c r="J33" s="80" t="s">
        <v>357</v>
      </c>
      <c r="K33" s="82" t="s">
        <v>70</v>
      </c>
    </row>
    <row r="34" spans="2:11" s="84" customFormat="1" ht="12" thickBot="1">
      <c r="B34" s="218" t="s">
        <v>15</v>
      </c>
      <c r="C34" s="83">
        <v>300105</v>
      </c>
      <c r="D34" s="83">
        <v>313275</v>
      </c>
      <c r="E34" s="83">
        <v>333172</v>
      </c>
      <c r="F34" s="83">
        <v>345844</v>
      </c>
      <c r="G34" s="83">
        <v>340711</v>
      </c>
      <c r="H34" s="83">
        <v>345300</v>
      </c>
      <c r="I34" s="83">
        <v>348300</v>
      </c>
      <c r="J34" s="83">
        <v>346300</v>
      </c>
    </row>
    <row r="35" spans="2:11" s="84" customFormat="1" ht="5.0999999999999996" customHeight="1">
      <c r="B35" s="85"/>
      <c r="C35" s="86" t="s">
        <v>70</v>
      </c>
      <c r="D35" s="86" t="s">
        <v>70</v>
      </c>
      <c r="E35" s="86" t="s">
        <v>70</v>
      </c>
      <c r="F35" s="86" t="s">
        <v>70</v>
      </c>
      <c r="G35" s="86" t="s">
        <v>70</v>
      </c>
      <c r="H35" s="86" t="s">
        <v>70</v>
      </c>
      <c r="I35" s="86" t="s">
        <v>70</v>
      </c>
      <c r="J35" s="80" t="s">
        <v>70</v>
      </c>
    </row>
    <row r="36" spans="2:11" s="84" customFormat="1">
      <c r="B36" s="342" t="s">
        <v>278</v>
      </c>
      <c r="C36" s="342"/>
      <c r="D36" s="342"/>
      <c r="E36" s="342"/>
      <c r="F36" s="342"/>
      <c r="G36" s="342"/>
      <c r="H36" s="342"/>
      <c r="I36" s="342"/>
      <c r="J36" s="342"/>
    </row>
    <row r="37" spans="2:11" s="77" customFormat="1" ht="12">
      <c r="B37" s="216" t="s">
        <v>279</v>
      </c>
      <c r="C37" s="76">
        <v>10709</v>
      </c>
      <c r="D37" s="76">
        <v>10651</v>
      </c>
      <c r="E37" s="76">
        <v>10429</v>
      </c>
      <c r="F37" s="76">
        <v>-10461</v>
      </c>
      <c r="G37" s="76">
        <v>11699</v>
      </c>
      <c r="H37" s="76">
        <v>10979</v>
      </c>
      <c r="I37" s="76">
        <v>11346</v>
      </c>
      <c r="J37" s="76">
        <v>11729</v>
      </c>
    </row>
    <row r="38" spans="2:11" s="87" customFormat="1" ht="12">
      <c r="B38" s="77" t="s">
        <v>280</v>
      </c>
      <c r="C38" s="76">
        <v>13863</v>
      </c>
      <c r="D38" s="76">
        <v>14984</v>
      </c>
      <c r="E38" s="76">
        <v>16226</v>
      </c>
      <c r="F38" s="76">
        <v>-11404</v>
      </c>
      <c r="G38" s="76">
        <v>19564</v>
      </c>
      <c r="H38" s="76">
        <v>17967</v>
      </c>
      <c r="I38" s="76">
        <v>17071</v>
      </c>
      <c r="J38" s="76">
        <v>18030</v>
      </c>
    </row>
    <row r="39" spans="2:11" s="77" customFormat="1">
      <c r="B39" s="216" t="s">
        <v>26</v>
      </c>
      <c r="C39" s="76">
        <v>675</v>
      </c>
      <c r="D39" s="76">
        <v>572</v>
      </c>
      <c r="E39" s="76">
        <v>1143</v>
      </c>
      <c r="F39" s="76">
        <v>501</v>
      </c>
      <c r="G39" s="76">
        <v>877</v>
      </c>
      <c r="H39" s="76">
        <v>1382</v>
      </c>
      <c r="I39" s="76">
        <v>1516</v>
      </c>
      <c r="J39" s="76">
        <v>1490</v>
      </c>
    </row>
    <row r="40" spans="2:11" s="79" customFormat="1">
      <c r="B40" s="217" t="s">
        <v>269</v>
      </c>
      <c r="C40" s="76">
        <v>323</v>
      </c>
      <c r="D40" s="76">
        <v>613</v>
      </c>
      <c r="E40" s="76">
        <v>255</v>
      </c>
      <c r="F40" s="76">
        <v>-112</v>
      </c>
      <c r="G40" s="76">
        <v>-350</v>
      </c>
      <c r="H40" s="76">
        <v>-405</v>
      </c>
      <c r="I40" s="76">
        <v>-726</v>
      </c>
      <c r="J40" s="76">
        <v>-890</v>
      </c>
    </row>
    <row r="41" spans="2:11" s="77" customFormat="1">
      <c r="B41" s="216" t="s">
        <v>270</v>
      </c>
      <c r="C41" s="76">
        <v>842</v>
      </c>
      <c r="D41" s="76">
        <v>661</v>
      </c>
      <c r="E41" s="76">
        <v>284</v>
      </c>
      <c r="F41" s="76">
        <v>1107</v>
      </c>
      <c r="G41" s="76">
        <v>732</v>
      </c>
      <c r="H41" s="76">
        <v>300</v>
      </c>
      <c r="I41" s="76">
        <v>300</v>
      </c>
      <c r="J41" s="76">
        <v>300</v>
      </c>
    </row>
    <row r="42" spans="2:11" s="77" customFormat="1">
      <c r="B42" s="216" t="s">
        <v>271</v>
      </c>
      <c r="C42" s="76">
        <v>-111</v>
      </c>
      <c r="D42" s="76">
        <v>97</v>
      </c>
      <c r="E42" s="76">
        <v>1068</v>
      </c>
      <c r="F42" s="76">
        <v>-1030</v>
      </c>
      <c r="G42" s="76">
        <v>-1412</v>
      </c>
      <c r="H42" s="76">
        <v>349</v>
      </c>
      <c r="I42" s="76">
        <v>159</v>
      </c>
      <c r="J42" s="76">
        <v>-175</v>
      </c>
    </row>
    <row r="43" spans="2:11" s="77" customFormat="1">
      <c r="B43" s="216" t="s">
        <v>30</v>
      </c>
      <c r="C43" s="76">
        <v>373</v>
      </c>
      <c r="D43" s="76">
        <v>714</v>
      </c>
      <c r="E43" s="76">
        <v>682</v>
      </c>
      <c r="F43" s="76">
        <v>918</v>
      </c>
      <c r="G43" s="76">
        <v>1061</v>
      </c>
      <c r="H43" s="76">
        <v>1134</v>
      </c>
      <c r="I43" s="76">
        <v>1218</v>
      </c>
      <c r="J43" s="76">
        <v>1299</v>
      </c>
    </row>
    <row r="44" spans="2:11" s="77" customFormat="1">
      <c r="B44" s="216" t="s">
        <v>31</v>
      </c>
      <c r="C44" s="76">
        <v>-62</v>
      </c>
      <c r="D44" s="76">
        <v>450</v>
      </c>
      <c r="E44" s="76">
        <v>605</v>
      </c>
      <c r="F44" s="76">
        <v>297</v>
      </c>
      <c r="G44" s="76">
        <v>-33</v>
      </c>
      <c r="H44" s="76">
        <v>207</v>
      </c>
      <c r="I44" s="76">
        <v>239</v>
      </c>
      <c r="J44" s="76">
        <v>238</v>
      </c>
    </row>
    <row r="45" spans="2:11" s="77" customFormat="1">
      <c r="B45" s="216" t="s">
        <v>32</v>
      </c>
      <c r="C45" s="76">
        <v>7</v>
      </c>
      <c r="D45" s="76">
        <v>11</v>
      </c>
      <c r="E45" s="76">
        <v>17</v>
      </c>
      <c r="F45" s="76">
        <v>-13</v>
      </c>
      <c r="G45" s="76">
        <v>4</v>
      </c>
      <c r="H45" s="76">
        <v>11</v>
      </c>
      <c r="I45" s="76">
        <v>8</v>
      </c>
      <c r="J45" s="76">
        <v>7</v>
      </c>
    </row>
    <row r="46" spans="2:11" s="77" customFormat="1" ht="12">
      <c r="B46" s="216" t="s">
        <v>281</v>
      </c>
      <c r="C46" s="76">
        <v>5865</v>
      </c>
      <c r="D46" s="76">
        <v>6102</v>
      </c>
      <c r="E46" s="76">
        <v>7895</v>
      </c>
      <c r="F46" s="76">
        <v>-878</v>
      </c>
      <c r="G46" s="76">
        <v>7854</v>
      </c>
      <c r="H46" s="76">
        <v>8361</v>
      </c>
      <c r="I46" s="76">
        <v>8693</v>
      </c>
      <c r="J46" s="76">
        <v>9020</v>
      </c>
    </row>
    <row r="47" spans="2:11" s="77" customFormat="1">
      <c r="B47" s="216" t="s">
        <v>34</v>
      </c>
      <c r="C47" s="76">
        <v>24</v>
      </c>
      <c r="D47" s="76">
        <v>-10</v>
      </c>
      <c r="E47" s="76">
        <v>86</v>
      </c>
      <c r="F47" s="76">
        <v>34</v>
      </c>
      <c r="G47" s="76">
        <v>59</v>
      </c>
      <c r="H47" s="76">
        <v>80</v>
      </c>
      <c r="I47" s="76">
        <v>80</v>
      </c>
      <c r="J47" s="76">
        <v>75</v>
      </c>
    </row>
    <row r="48" spans="2:11" s="77" customFormat="1">
      <c r="B48" s="216" t="s">
        <v>35</v>
      </c>
      <c r="C48" s="76">
        <v>-11</v>
      </c>
      <c r="D48" s="76">
        <v>213</v>
      </c>
      <c r="E48" s="76">
        <v>331</v>
      </c>
      <c r="F48" s="76">
        <v>303</v>
      </c>
      <c r="G48" s="76">
        <v>104</v>
      </c>
      <c r="H48" s="76">
        <v>148</v>
      </c>
      <c r="I48" s="76">
        <v>124</v>
      </c>
      <c r="J48" s="76">
        <v>158</v>
      </c>
    </row>
    <row r="49" spans="2:15" s="77" customFormat="1">
      <c r="B49" s="217" t="s">
        <v>272</v>
      </c>
      <c r="C49" s="76">
        <v>7274</v>
      </c>
      <c r="D49" s="76">
        <v>2404</v>
      </c>
      <c r="E49" s="76">
        <v>734</v>
      </c>
      <c r="F49" s="76">
        <v>5219</v>
      </c>
      <c r="G49" s="76">
        <v>3709</v>
      </c>
      <c r="H49" s="76">
        <v>434</v>
      </c>
      <c r="I49" s="76">
        <v>223</v>
      </c>
      <c r="J49" s="76">
        <v>438</v>
      </c>
    </row>
    <row r="50" spans="2:15" s="77" customFormat="1">
      <c r="B50" s="216" t="s">
        <v>273</v>
      </c>
      <c r="C50" s="76">
        <v>-17</v>
      </c>
      <c r="D50" s="76">
        <v>-56</v>
      </c>
      <c r="E50" s="76">
        <v>-73</v>
      </c>
      <c r="F50" s="76">
        <v>-437</v>
      </c>
      <c r="G50" s="76">
        <v>-51</v>
      </c>
      <c r="H50" s="76">
        <v>19</v>
      </c>
      <c r="I50" s="76">
        <v>13</v>
      </c>
      <c r="J50" s="76">
        <v>-59</v>
      </c>
    </row>
    <row r="51" spans="2:15" s="77" customFormat="1">
      <c r="B51" s="216" t="s">
        <v>37</v>
      </c>
      <c r="C51" s="76">
        <v>3843</v>
      </c>
      <c r="D51" s="76">
        <v>3893</v>
      </c>
      <c r="E51" s="76">
        <v>4058</v>
      </c>
      <c r="F51" s="76">
        <v>4090</v>
      </c>
      <c r="G51" s="76">
        <v>4530</v>
      </c>
      <c r="H51" s="76">
        <v>6858</v>
      </c>
      <c r="I51" s="76">
        <v>4327</v>
      </c>
      <c r="J51" s="76">
        <v>4325</v>
      </c>
    </row>
    <row r="52" spans="2:15" s="77" customFormat="1">
      <c r="B52" s="216" t="s">
        <v>38</v>
      </c>
      <c r="C52" s="76">
        <v>127334</v>
      </c>
      <c r="D52" s="76">
        <v>135344</v>
      </c>
      <c r="E52" s="76">
        <v>146514</v>
      </c>
      <c r="F52" s="76">
        <v>151337</v>
      </c>
      <c r="G52" s="76">
        <v>159303</v>
      </c>
      <c r="H52" s="76">
        <v>165599</v>
      </c>
      <c r="I52" s="76">
        <v>167015</v>
      </c>
      <c r="J52" s="76">
        <v>169593</v>
      </c>
    </row>
    <row r="53" spans="2:15" s="77" customFormat="1">
      <c r="B53" s="216" t="s">
        <v>39</v>
      </c>
      <c r="C53" s="76">
        <v>2163</v>
      </c>
      <c r="D53" s="76">
        <v>2486</v>
      </c>
      <c r="E53" s="76">
        <v>2323</v>
      </c>
      <c r="F53" s="76">
        <v>3055</v>
      </c>
      <c r="G53" s="76">
        <v>3069</v>
      </c>
      <c r="H53" s="76">
        <v>2876</v>
      </c>
      <c r="I53" s="76">
        <v>3021</v>
      </c>
      <c r="J53" s="76">
        <v>3171</v>
      </c>
    </row>
    <row r="54" spans="2:15" s="77" customFormat="1">
      <c r="B54" s="216" t="s">
        <v>40</v>
      </c>
      <c r="C54" s="76">
        <v>-62</v>
      </c>
      <c r="D54" s="76">
        <v>138</v>
      </c>
      <c r="E54" s="76">
        <v>293</v>
      </c>
      <c r="F54" s="76">
        <v>53</v>
      </c>
      <c r="G54" s="76">
        <v>72</v>
      </c>
      <c r="H54" s="76">
        <v>138</v>
      </c>
      <c r="I54" s="76">
        <v>-9</v>
      </c>
      <c r="J54" s="76">
        <v>122</v>
      </c>
    </row>
    <row r="55" spans="2:15" s="77" customFormat="1">
      <c r="B55" s="77" t="s">
        <v>274</v>
      </c>
      <c r="C55" s="76">
        <v>6143</v>
      </c>
      <c r="D55" s="76">
        <v>6466</v>
      </c>
      <c r="E55" s="76">
        <v>7230</v>
      </c>
      <c r="F55" s="76">
        <v>3187</v>
      </c>
      <c r="G55" s="76">
        <v>7570</v>
      </c>
      <c r="H55" s="76">
        <v>7741</v>
      </c>
      <c r="I55" s="76">
        <v>8286</v>
      </c>
      <c r="J55" s="76">
        <v>8126</v>
      </c>
    </row>
    <row r="56" spans="2:15" s="77" customFormat="1">
      <c r="B56" s="77" t="s">
        <v>43</v>
      </c>
      <c r="C56" s="76">
        <v>31320</v>
      </c>
      <c r="D56" s="76">
        <v>77257</v>
      </c>
      <c r="E56" s="76">
        <v>9581</v>
      </c>
      <c r="F56" s="76">
        <v>28600</v>
      </c>
      <c r="G56" s="76">
        <v>23939</v>
      </c>
      <c r="H56" s="76">
        <v>42132</v>
      </c>
      <c r="I56" s="76">
        <v>41964</v>
      </c>
      <c r="J56" s="76">
        <v>43032</v>
      </c>
    </row>
    <row r="57" spans="2:15" s="77" customFormat="1" ht="12">
      <c r="B57" s="77" t="s">
        <v>282</v>
      </c>
      <c r="C57" s="76">
        <v>7626</v>
      </c>
      <c r="D57" s="76">
        <v>7172</v>
      </c>
      <c r="E57" s="76">
        <v>7481</v>
      </c>
      <c r="F57" s="76">
        <v>-7467</v>
      </c>
      <c r="G57" s="76">
        <v>8738</v>
      </c>
      <c r="H57" s="76">
        <v>8204</v>
      </c>
      <c r="I57" s="76">
        <v>-2948</v>
      </c>
      <c r="J57" s="76">
        <v>-2837</v>
      </c>
    </row>
    <row r="58" spans="2:15" s="77" customFormat="1">
      <c r="B58" s="77" t="s">
        <v>45</v>
      </c>
      <c r="C58" s="76">
        <v>28</v>
      </c>
      <c r="D58" s="76">
        <v>9</v>
      </c>
      <c r="E58" s="76">
        <v>60</v>
      </c>
      <c r="F58" s="76">
        <v>-32</v>
      </c>
      <c r="G58" s="76">
        <v>20</v>
      </c>
      <c r="H58" s="76">
        <v>10</v>
      </c>
      <c r="I58" s="76">
        <v>12</v>
      </c>
      <c r="J58" s="76">
        <v>13</v>
      </c>
    </row>
    <row r="59" spans="2:15" s="84" customFormat="1">
      <c r="B59" s="219" t="s">
        <v>17</v>
      </c>
      <c r="C59" s="88">
        <v>218151</v>
      </c>
      <c r="D59" s="88">
        <v>270173</v>
      </c>
      <c r="E59" s="88">
        <v>217223</v>
      </c>
      <c r="F59" s="88">
        <v>166869</v>
      </c>
      <c r="G59" s="88">
        <v>251056</v>
      </c>
      <c r="H59" s="88">
        <v>274523</v>
      </c>
      <c r="I59" s="88">
        <v>261933</v>
      </c>
      <c r="J59" s="88">
        <v>267202</v>
      </c>
    </row>
    <row r="60" spans="2:15" s="90" customFormat="1" ht="12" thickBot="1">
      <c r="B60" s="218" t="s">
        <v>283</v>
      </c>
      <c r="C60" s="89">
        <v>518255</v>
      </c>
      <c r="D60" s="89">
        <v>583447</v>
      </c>
      <c r="E60" s="89">
        <v>550395</v>
      </c>
      <c r="F60" s="89">
        <v>512713</v>
      </c>
      <c r="G60" s="89">
        <v>591767</v>
      </c>
      <c r="H60" s="89">
        <v>619800</v>
      </c>
      <c r="I60" s="89">
        <v>610300</v>
      </c>
      <c r="J60" s="89">
        <v>613600</v>
      </c>
      <c r="M60" s="169" t="s">
        <v>70</v>
      </c>
      <c r="N60" s="169" t="s">
        <v>70</v>
      </c>
      <c r="O60" s="169" t="s">
        <v>70</v>
      </c>
    </row>
    <row r="61" spans="2:15" ht="5.0999999999999996" customHeight="1">
      <c r="B61" s="343" t="s">
        <v>70</v>
      </c>
      <c r="C61" s="344"/>
      <c r="D61" s="344"/>
      <c r="E61" s="344"/>
      <c r="F61" s="344"/>
      <c r="G61" s="344"/>
      <c r="H61" s="344"/>
      <c r="I61" s="344"/>
      <c r="J61" s="344"/>
      <c r="L61" s="171" t="s">
        <v>70</v>
      </c>
      <c r="M61" s="171" t="s">
        <v>70</v>
      </c>
      <c r="N61" s="171" t="s">
        <v>70</v>
      </c>
    </row>
    <row r="62" spans="2:15" s="22" customFormat="1" ht="11.25" customHeight="1">
      <c r="B62" s="345" t="s">
        <v>284</v>
      </c>
      <c r="C62" s="345"/>
      <c r="D62" s="345"/>
      <c r="E62" s="345"/>
      <c r="F62" s="345"/>
      <c r="G62" s="345"/>
      <c r="H62" s="345"/>
      <c r="I62" s="345"/>
      <c r="J62" s="345"/>
      <c r="K62" s="92"/>
    </row>
    <row r="63" spans="2:15" ht="22.5" customHeight="1">
      <c r="B63" s="340" t="s">
        <v>285</v>
      </c>
      <c r="C63" s="340"/>
      <c r="D63" s="340"/>
      <c r="E63" s="340"/>
      <c r="F63" s="340"/>
      <c r="G63" s="340"/>
      <c r="H63" s="340"/>
      <c r="I63" s="340"/>
      <c r="J63" s="340"/>
      <c r="K63" s="58"/>
    </row>
    <row r="64" spans="2:15" ht="22.5" customHeight="1">
      <c r="B64" s="340" t="s">
        <v>286</v>
      </c>
      <c r="C64" s="340"/>
      <c r="D64" s="340"/>
      <c r="E64" s="340"/>
      <c r="F64" s="340"/>
      <c r="G64" s="340"/>
      <c r="H64" s="340"/>
      <c r="I64" s="340"/>
      <c r="J64" s="340"/>
      <c r="K64" s="58"/>
    </row>
    <row r="65" spans="2:10" ht="33.75" customHeight="1">
      <c r="B65" s="334" t="s">
        <v>261</v>
      </c>
      <c r="C65" s="334"/>
      <c r="D65" s="334"/>
      <c r="E65" s="334"/>
      <c r="F65" s="334"/>
      <c r="G65" s="334"/>
      <c r="H65" s="334"/>
      <c r="I65" s="334"/>
      <c r="J65" s="334"/>
    </row>
  </sheetData>
  <mergeCells count="8">
    <mergeCell ref="B63:J63"/>
    <mergeCell ref="B64:J64"/>
    <mergeCell ref="B65:J65"/>
    <mergeCell ref="B1:J1"/>
    <mergeCell ref="B6:J6"/>
    <mergeCell ref="B36:J36"/>
    <mergeCell ref="B61:J61"/>
    <mergeCell ref="B62:J62"/>
  </mergeCell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tabColor rgb="FF92D050"/>
    <pageSetUpPr autoPageBreaks="0"/>
  </sheetPr>
  <dimension ref="B1:W39"/>
  <sheetViews>
    <sheetView showGridLines="0" zoomScaleNormal="100" workbookViewId="0">
      <selection activeCell="D44" sqref="D44"/>
    </sheetView>
  </sheetViews>
  <sheetFormatPr defaultColWidth="10.1640625" defaultRowHeight="11.25"/>
  <cols>
    <col min="1" max="1" width="10.1640625" style="91"/>
    <col min="2" max="2" width="45.33203125" style="93" customWidth="1"/>
    <col min="3" max="9" width="10.83203125" style="94" customWidth="1"/>
    <col min="10" max="10" width="10.83203125" style="93" customWidth="1"/>
    <col min="11" max="11" width="11.6640625" style="91" bestFit="1" customWidth="1"/>
    <col min="12" max="248" width="10.1640625" style="91"/>
    <col min="249" max="249" width="36.1640625" style="91" customWidth="1"/>
    <col min="250" max="257" width="11.1640625" style="91" bestFit="1" customWidth="1"/>
    <col min="258" max="258" width="11.6640625" style="91" bestFit="1" customWidth="1"/>
    <col min="259" max="504" width="10.1640625" style="91"/>
    <col min="505" max="505" width="36.1640625" style="91" customWidth="1"/>
    <col min="506" max="513" width="11.1640625" style="91" bestFit="1" customWidth="1"/>
    <col min="514" max="514" width="11.6640625" style="91" bestFit="1" customWidth="1"/>
    <col min="515" max="760" width="10.1640625" style="91"/>
    <col min="761" max="761" width="36.1640625" style="91" customWidth="1"/>
    <col min="762" max="769" width="11.1640625" style="91" bestFit="1" customWidth="1"/>
    <col min="770" max="770" width="11.6640625" style="91" bestFit="1" customWidth="1"/>
    <col min="771" max="1016" width="10.1640625" style="91"/>
    <col min="1017" max="1017" width="36.1640625" style="91" customWidth="1"/>
    <col min="1018" max="1025" width="11.1640625" style="91" bestFit="1" customWidth="1"/>
    <col min="1026" max="1026" width="11.6640625" style="91" bestFit="1" customWidth="1"/>
    <col min="1027" max="1272" width="10.1640625" style="91"/>
    <col min="1273" max="1273" width="36.1640625" style="91" customWidth="1"/>
    <col min="1274" max="1281" width="11.1640625" style="91" bestFit="1" customWidth="1"/>
    <col min="1282" max="1282" width="11.6640625" style="91" bestFit="1" customWidth="1"/>
    <col min="1283" max="1528" width="10.1640625" style="91"/>
    <col min="1529" max="1529" width="36.1640625" style="91" customWidth="1"/>
    <col min="1530" max="1537" width="11.1640625" style="91" bestFit="1" customWidth="1"/>
    <col min="1538" max="1538" width="11.6640625" style="91" bestFit="1" customWidth="1"/>
    <col min="1539" max="1784" width="10.1640625" style="91"/>
    <col min="1785" max="1785" width="36.1640625" style="91" customWidth="1"/>
    <col min="1786" max="1793" width="11.1640625" style="91" bestFit="1" customWidth="1"/>
    <col min="1794" max="1794" width="11.6640625" style="91" bestFit="1" customWidth="1"/>
    <col min="1795" max="2040" width="10.1640625" style="91"/>
    <col min="2041" max="2041" width="36.1640625" style="91" customWidth="1"/>
    <col min="2042" max="2049" width="11.1640625" style="91" bestFit="1" customWidth="1"/>
    <col min="2050" max="2050" width="11.6640625" style="91" bestFit="1" customWidth="1"/>
    <col min="2051" max="2296" width="10.1640625" style="91"/>
    <col min="2297" max="2297" width="36.1640625" style="91" customWidth="1"/>
    <col min="2298" max="2305" width="11.1640625" style="91" bestFit="1" customWidth="1"/>
    <col min="2306" max="2306" width="11.6640625" style="91" bestFit="1" customWidth="1"/>
    <col min="2307" max="2552" width="10.1640625" style="91"/>
    <col min="2553" max="2553" width="36.1640625" style="91" customWidth="1"/>
    <col min="2554" max="2561" width="11.1640625" style="91" bestFit="1" customWidth="1"/>
    <col min="2562" max="2562" width="11.6640625" style="91" bestFit="1" customWidth="1"/>
    <col min="2563" max="2808" width="10.1640625" style="91"/>
    <col min="2809" max="2809" width="36.1640625" style="91" customWidth="1"/>
    <col min="2810" max="2817" width="11.1640625" style="91" bestFit="1" customWidth="1"/>
    <col min="2818" max="2818" width="11.6640625" style="91" bestFit="1" customWidth="1"/>
    <col min="2819" max="3064" width="10.1640625" style="91"/>
    <col min="3065" max="3065" width="36.1640625" style="91" customWidth="1"/>
    <col min="3066" max="3073" width="11.1640625" style="91" bestFit="1" customWidth="1"/>
    <col min="3074" max="3074" width="11.6640625" style="91" bestFit="1" customWidth="1"/>
    <col min="3075" max="3320" width="10.1640625" style="91"/>
    <col min="3321" max="3321" width="36.1640625" style="91" customWidth="1"/>
    <col min="3322" max="3329" width="11.1640625" style="91" bestFit="1" customWidth="1"/>
    <col min="3330" max="3330" width="11.6640625" style="91" bestFit="1" customWidth="1"/>
    <col min="3331" max="3576" width="10.1640625" style="91"/>
    <col min="3577" max="3577" width="36.1640625" style="91" customWidth="1"/>
    <col min="3578" max="3585" width="11.1640625" style="91" bestFit="1" customWidth="1"/>
    <col min="3586" max="3586" width="11.6640625" style="91" bestFit="1" customWidth="1"/>
    <col min="3587" max="3832" width="10.1640625" style="91"/>
    <col min="3833" max="3833" width="36.1640625" style="91" customWidth="1"/>
    <col min="3834" max="3841" width="11.1640625" style="91" bestFit="1" customWidth="1"/>
    <col min="3842" max="3842" width="11.6640625" style="91" bestFit="1" customWidth="1"/>
    <col min="3843" max="4088" width="10.1640625" style="91"/>
    <col min="4089" max="4089" width="36.1640625" style="91" customWidth="1"/>
    <col min="4090" max="4097" width="11.1640625" style="91" bestFit="1" customWidth="1"/>
    <col min="4098" max="4098" width="11.6640625" style="91" bestFit="1" customWidth="1"/>
    <col min="4099" max="4344" width="10.1640625" style="91"/>
    <col min="4345" max="4345" width="36.1640625" style="91" customWidth="1"/>
    <col min="4346" max="4353" width="11.1640625" style="91" bestFit="1" customWidth="1"/>
    <col min="4354" max="4354" width="11.6640625" style="91" bestFit="1" customWidth="1"/>
    <col min="4355" max="4600" width="10.1640625" style="91"/>
    <col min="4601" max="4601" width="36.1640625" style="91" customWidth="1"/>
    <col min="4602" max="4609" width="11.1640625" style="91" bestFit="1" customWidth="1"/>
    <col min="4610" max="4610" width="11.6640625" style="91" bestFit="1" customWidth="1"/>
    <col min="4611" max="4856" width="10.1640625" style="91"/>
    <col min="4857" max="4857" width="36.1640625" style="91" customWidth="1"/>
    <col min="4858" max="4865" width="11.1640625" style="91" bestFit="1" customWidth="1"/>
    <col min="4866" max="4866" width="11.6640625" style="91" bestFit="1" customWidth="1"/>
    <col min="4867" max="5112" width="10.1640625" style="91"/>
    <col min="5113" max="5113" width="36.1640625" style="91" customWidth="1"/>
    <col min="5114" max="5121" width="11.1640625" style="91" bestFit="1" customWidth="1"/>
    <col min="5122" max="5122" width="11.6640625" style="91" bestFit="1" customWidth="1"/>
    <col min="5123" max="5368" width="10.1640625" style="91"/>
    <col min="5369" max="5369" width="36.1640625" style="91" customWidth="1"/>
    <col min="5370" max="5377" width="11.1640625" style="91" bestFit="1" customWidth="1"/>
    <col min="5378" max="5378" width="11.6640625" style="91" bestFit="1" customWidth="1"/>
    <col min="5379" max="5624" width="10.1640625" style="91"/>
    <col min="5625" max="5625" width="36.1640625" style="91" customWidth="1"/>
    <col min="5626" max="5633" width="11.1640625" style="91" bestFit="1" customWidth="1"/>
    <col min="5634" max="5634" width="11.6640625" style="91" bestFit="1" customWidth="1"/>
    <col min="5635" max="5880" width="10.1640625" style="91"/>
    <col min="5881" max="5881" width="36.1640625" style="91" customWidth="1"/>
    <col min="5882" max="5889" width="11.1640625" style="91" bestFit="1" customWidth="1"/>
    <col min="5890" max="5890" width="11.6640625" style="91" bestFit="1" customWidth="1"/>
    <col min="5891" max="6136" width="10.1640625" style="91"/>
    <col min="6137" max="6137" width="36.1640625" style="91" customWidth="1"/>
    <col min="6138" max="6145" width="11.1640625" style="91" bestFit="1" customWidth="1"/>
    <col min="6146" max="6146" width="11.6640625" style="91" bestFit="1" customWidth="1"/>
    <col min="6147" max="6392" width="10.1640625" style="91"/>
    <col min="6393" max="6393" width="36.1640625" style="91" customWidth="1"/>
    <col min="6394" max="6401" width="11.1640625" style="91" bestFit="1" customWidth="1"/>
    <col min="6402" max="6402" width="11.6640625" style="91" bestFit="1" customWidth="1"/>
    <col min="6403" max="6648" width="10.1640625" style="91"/>
    <col min="6649" max="6649" width="36.1640625" style="91" customWidth="1"/>
    <col min="6650" max="6657" width="11.1640625" style="91" bestFit="1" customWidth="1"/>
    <col min="6658" max="6658" width="11.6640625" style="91" bestFit="1" customWidth="1"/>
    <col min="6659" max="6904" width="10.1640625" style="91"/>
    <col min="6905" max="6905" width="36.1640625" style="91" customWidth="1"/>
    <col min="6906" max="6913" width="11.1640625" style="91" bestFit="1" customWidth="1"/>
    <col min="6914" max="6914" width="11.6640625" style="91" bestFit="1" customWidth="1"/>
    <col min="6915" max="7160" width="10.1640625" style="91"/>
    <col min="7161" max="7161" width="36.1640625" style="91" customWidth="1"/>
    <col min="7162" max="7169" width="11.1640625" style="91" bestFit="1" customWidth="1"/>
    <col min="7170" max="7170" width="11.6640625" style="91" bestFit="1" customWidth="1"/>
    <col min="7171" max="7416" width="10.1640625" style="91"/>
    <col min="7417" max="7417" width="36.1640625" style="91" customWidth="1"/>
    <col min="7418" max="7425" width="11.1640625" style="91" bestFit="1" customWidth="1"/>
    <col min="7426" max="7426" width="11.6640625" style="91" bestFit="1" customWidth="1"/>
    <col min="7427" max="7672" width="10.1640625" style="91"/>
    <col min="7673" max="7673" width="36.1640625" style="91" customWidth="1"/>
    <col min="7674" max="7681" width="11.1640625" style="91" bestFit="1" customWidth="1"/>
    <col min="7682" max="7682" width="11.6640625" style="91" bestFit="1" customWidth="1"/>
    <col min="7683" max="7928" width="10.1640625" style="91"/>
    <col min="7929" max="7929" width="36.1640625" style="91" customWidth="1"/>
    <col min="7930" max="7937" width="11.1640625" style="91" bestFit="1" customWidth="1"/>
    <col min="7938" max="7938" width="11.6640625" style="91" bestFit="1" customWidth="1"/>
    <col min="7939" max="8184" width="10.1640625" style="91"/>
    <col min="8185" max="8185" width="36.1640625" style="91" customWidth="1"/>
    <col min="8186" max="8193" width="11.1640625" style="91" bestFit="1" customWidth="1"/>
    <col min="8194" max="8194" width="11.6640625" style="91" bestFit="1" customWidth="1"/>
    <col min="8195" max="8440" width="10.1640625" style="91"/>
    <col min="8441" max="8441" width="36.1640625" style="91" customWidth="1"/>
    <col min="8442" max="8449" width="11.1640625" style="91" bestFit="1" customWidth="1"/>
    <col min="8450" max="8450" width="11.6640625" style="91" bestFit="1" customWidth="1"/>
    <col min="8451" max="8696" width="10.1640625" style="91"/>
    <col min="8697" max="8697" width="36.1640625" style="91" customWidth="1"/>
    <col min="8698" max="8705" width="11.1640625" style="91" bestFit="1" customWidth="1"/>
    <col min="8706" max="8706" width="11.6640625" style="91" bestFit="1" customWidth="1"/>
    <col min="8707" max="8952" width="10.1640625" style="91"/>
    <col min="8953" max="8953" width="36.1640625" style="91" customWidth="1"/>
    <col min="8954" max="8961" width="11.1640625" style="91" bestFit="1" customWidth="1"/>
    <col min="8962" max="8962" width="11.6640625" style="91" bestFit="1" customWidth="1"/>
    <col min="8963" max="9208" width="10.1640625" style="91"/>
    <col min="9209" max="9209" width="36.1640625" style="91" customWidth="1"/>
    <col min="9210" max="9217" width="11.1640625" style="91" bestFit="1" customWidth="1"/>
    <col min="9218" max="9218" width="11.6640625" style="91" bestFit="1" customWidth="1"/>
    <col min="9219" max="9464" width="10.1640625" style="91"/>
    <col min="9465" max="9465" width="36.1640625" style="91" customWidth="1"/>
    <col min="9466" max="9473" width="11.1640625" style="91" bestFit="1" customWidth="1"/>
    <col min="9474" max="9474" width="11.6640625" style="91" bestFit="1" customWidth="1"/>
    <col min="9475" max="9720" width="10.1640625" style="91"/>
    <col min="9721" max="9721" width="36.1640625" style="91" customWidth="1"/>
    <col min="9722" max="9729" width="11.1640625" style="91" bestFit="1" customWidth="1"/>
    <col min="9730" max="9730" width="11.6640625" style="91" bestFit="1" customWidth="1"/>
    <col min="9731" max="9976" width="10.1640625" style="91"/>
    <col min="9977" max="9977" width="36.1640625" style="91" customWidth="1"/>
    <col min="9978" max="9985" width="11.1640625" style="91" bestFit="1" customWidth="1"/>
    <col min="9986" max="9986" width="11.6640625" style="91" bestFit="1" customWidth="1"/>
    <col min="9987" max="10232" width="10.1640625" style="91"/>
    <col min="10233" max="10233" width="36.1640625" style="91" customWidth="1"/>
    <col min="10234" max="10241" width="11.1640625" style="91" bestFit="1" customWidth="1"/>
    <col min="10242" max="10242" width="11.6640625" style="91" bestFit="1" customWidth="1"/>
    <col min="10243" max="10488" width="10.1640625" style="91"/>
    <col min="10489" max="10489" width="36.1640625" style="91" customWidth="1"/>
    <col min="10490" max="10497" width="11.1640625" style="91" bestFit="1" customWidth="1"/>
    <col min="10498" max="10498" width="11.6640625" style="91" bestFit="1" customWidth="1"/>
    <col min="10499" max="10744" width="10.1640625" style="91"/>
    <col min="10745" max="10745" width="36.1640625" style="91" customWidth="1"/>
    <col min="10746" max="10753" width="11.1640625" style="91" bestFit="1" customWidth="1"/>
    <col min="10754" max="10754" width="11.6640625" style="91" bestFit="1" customWidth="1"/>
    <col min="10755" max="11000" width="10.1640625" style="91"/>
    <col min="11001" max="11001" width="36.1640625" style="91" customWidth="1"/>
    <col min="11002" max="11009" width="11.1640625" style="91" bestFit="1" customWidth="1"/>
    <col min="11010" max="11010" width="11.6640625" style="91" bestFit="1" customWidth="1"/>
    <col min="11011" max="11256" width="10.1640625" style="91"/>
    <col min="11257" max="11257" width="36.1640625" style="91" customWidth="1"/>
    <col min="11258" max="11265" width="11.1640625" style="91" bestFit="1" customWidth="1"/>
    <col min="11266" max="11266" width="11.6640625" style="91" bestFit="1" customWidth="1"/>
    <col min="11267" max="11512" width="10.1640625" style="91"/>
    <col min="11513" max="11513" width="36.1640625" style="91" customWidth="1"/>
    <col min="11514" max="11521" width="11.1640625" style="91" bestFit="1" customWidth="1"/>
    <col min="11522" max="11522" width="11.6640625" style="91" bestFit="1" customWidth="1"/>
    <col min="11523" max="11768" width="10.1640625" style="91"/>
    <col min="11769" max="11769" width="36.1640625" style="91" customWidth="1"/>
    <col min="11770" max="11777" width="11.1640625" style="91" bestFit="1" customWidth="1"/>
    <col min="11778" max="11778" width="11.6640625" style="91" bestFit="1" customWidth="1"/>
    <col min="11779" max="12024" width="10.1640625" style="91"/>
    <col min="12025" max="12025" width="36.1640625" style="91" customWidth="1"/>
    <col min="12026" max="12033" width="11.1640625" style="91" bestFit="1" customWidth="1"/>
    <col min="12034" max="12034" width="11.6640625" style="91" bestFit="1" customWidth="1"/>
    <col min="12035" max="12280" width="10.1640625" style="91"/>
    <col min="12281" max="12281" width="36.1640625" style="91" customWidth="1"/>
    <col min="12282" max="12289" width="11.1640625" style="91" bestFit="1" customWidth="1"/>
    <col min="12290" max="12290" width="11.6640625" style="91" bestFit="1" customWidth="1"/>
    <col min="12291" max="12536" width="10.1640625" style="91"/>
    <col min="12537" max="12537" width="36.1640625" style="91" customWidth="1"/>
    <col min="12538" max="12545" width="11.1640625" style="91" bestFit="1" customWidth="1"/>
    <col min="12546" max="12546" width="11.6640625" style="91" bestFit="1" customWidth="1"/>
    <col min="12547" max="12792" width="10.1640625" style="91"/>
    <col min="12793" max="12793" width="36.1640625" style="91" customWidth="1"/>
    <col min="12794" max="12801" width="11.1640625" style="91" bestFit="1" customWidth="1"/>
    <col min="12802" max="12802" width="11.6640625" style="91" bestFit="1" customWidth="1"/>
    <col min="12803" max="13048" width="10.1640625" style="91"/>
    <col min="13049" max="13049" width="36.1640625" style="91" customWidth="1"/>
    <col min="13050" max="13057" width="11.1640625" style="91" bestFit="1" customWidth="1"/>
    <col min="13058" max="13058" width="11.6640625" style="91" bestFit="1" customWidth="1"/>
    <col min="13059" max="13304" width="10.1640625" style="91"/>
    <col min="13305" max="13305" width="36.1640625" style="91" customWidth="1"/>
    <col min="13306" max="13313" width="11.1640625" style="91" bestFit="1" customWidth="1"/>
    <col min="13314" max="13314" width="11.6640625" style="91" bestFit="1" customWidth="1"/>
    <col min="13315" max="13560" width="10.1640625" style="91"/>
    <col min="13561" max="13561" width="36.1640625" style="91" customWidth="1"/>
    <col min="13562" max="13569" width="11.1640625" style="91" bestFit="1" customWidth="1"/>
    <col min="13570" max="13570" width="11.6640625" style="91" bestFit="1" customWidth="1"/>
    <col min="13571" max="13816" width="10.1640625" style="91"/>
    <col min="13817" max="13817" width="36.1640625" style="91" customWidth="1"/>
    <col min="13818" max="13825" width="11.1640625" style="91" bestFit="1" customWidth="1"/>
    <col min="13826" max="13826" width="11.6640625" style="91" bestFit="1" customWidth="1"/>
    <col min="13827" max="14072" width="10.1640625" style="91"/>
    <col min="14073" max="14073" width="36.1640625" style="91" customWidth="1"/>
    <col min="14074" max="14081" width="11.1640625" style="91" bestFit="1" customWidth="1"/>
    <col min="14082" max="14082" width="11.6640625" style="91" bestFit="1" customWidth="1"/>
    <col min="14083" max="14328" width="10.1640625" style="91"/>
    <col min="14329" max="14329" width="36.1640625" style="91" customWidth="1"/>
    <col min="14330" max="14337" width="11.1640625" style="91" bestFit="1" customWidth="1"/>
    <col min="14338" max="14338" width="11.6640625" style="91" bestFit="1" customWidth="1"/>
    <col min="14339" max="14584" width="10.1640625" style="91"/>
    <col min="14585" max="14585" width="36.1640625" style="91" customWidth="1"/>
    <col min="14586" max="14593" width="11.1640625" style="91" bestFit="1" customWidth="1"/>
    <col min="14594" max="14594" width="11.6640625" style="91" bestFit="1" customWidth="1"/>
    <col min="14595" max="14840" width="10.1640625" style="91"/>
    <col min="14841" max="14841" width="36.1640625" style="91" customWidth="1"/>
    <col min="14842" max="14849" width="11.1640625" style="91" bestFit="1" customWidth="1"/>
    <col min="14850" max="14850" width="11.6640625" style="91" bestFit="1" customWidth="1"/>
    <col min="14851" max="15096" width="10.1640625" style="91"/>
    <col min="15097" max="15097" width="36.1640625" style="91" customWidth="1"/>
    <col min="15098" max="15105" width="11.1640625" style="91" bestFit="1" customWidth="1"/>
    <col min="15106" max="15106" width="11.6640625" style="91" bestFit="1" customWidth="1"/>
    <col min="15107" max="15352" width="10.1640625" style="91"/>
    <col min="15353" max="15353" width="36.1640625" style="91" customWidth="1"/>
    <col min="15354" max="15361" width="11.1640625" style="91" bestFit="1" customWidth="1"/>
    <col min="15362" max="15362" width="11.6640625" style="91" bestFit="1" customWidth="1"/>
    <col min="15363" max="15608" width="10.1640625" style="91"/>
    <col min="15609" max="15609" width="36.1640625" style="91" customWidth="1"/>
    <col min="15610" max="15617" width="11.1640625" style="91" bestFit="1" customWidth="1"/>
    <col min="15618" max="15618" width="11.6640625" style="91" bestFit="1" customWidth="1"/>
    <col min="15619" max="15864" width="10.1640625" style="91"/>
    <col min="15865" max="15865" width="36.1640625" style="91" customWidth="1"/>
    <col min="15866" max="15873" width="11.1640625" style="91" bestFit="1" customWidth="1"/>
    <col min="15874" max="15874" width="11.6640625" style="91" bestFit="1" customWidth="1"/>
    <col min="15875" max="16120" width="10.1640625" style="91"/>
    <col min="16121" max="16121" width="36.1640625" style="91" customWidth="1"/>
    <col min="16122" max="16129" width="11.1640625" style="91" bestFit="1" customWidth="1"/>
    <col min="16130" max="16130" width="11.6640625" style="91" bestFit="1" customWidth="1"/>
    <col min="16131" max="16384" width="10.1640625" style="91"/>
  </cols>
  <sheetData>
    <row r="1" spans="2:10" s="72" customFormat="1" ht="20.100000000000001" customHeight="1">
      <c r="B1" s="346" t="s">
        <v>364</v>
      </c>
      <c r="C1" s="346"/>
      <c r="D1" s="346"/>
      <c r="E1" s="346"/>
      <c r="F1" s="346"/>
      <c r="G1" s="346"/>
      <c r="H1" s="346"/>
      <c r="I1" s="346"/>
      <c r="J1" s="346"/>
    </row>
    <row r="2" spans="2:10" s="72" customFormat="1" ht="5.0999999999999996" customHeight="1" thickBot="1">
      <c r="B2" s="222"/>
      <c r="C2" s="222"/>
      <c r="D2" s="222"/>
      <c r="E2" s="222"/>
      <c r="F2" s="222"/>
      <c r="G2" s="222"/>
      <c r="H2" s="222"/>
      <c r="I2" s="222"/>
      <c r="J2" s="222"/>
    </row>
    <row r="3" spans="2:10" s="73" customFormat="1">
      <c r="B3" s="213"/>
      <c r="C3" s="223"/>
      <c r="D3" s="224"/>
      <c r="E3" s="224"/>
      <c r="F3" s="224"/>
      <c r="G3" s="224"/>
      <c r="H3" s="224"/>
      <c r="I3" s="224"/>
      <c r="J3" s="214" t="s">
        <v>0</v>
      </c>
    </row>
    <row r="4" spans="2:10" s="74" customFormat="1">
      <c r="B4" s="215"/>
      <c r="C4" s="53" t="s">
        <v>6</v>
      </c>
      <c r="D4" s="53" t="s">
        <v>7</v>
      </c>
      <c r="E4" s="54" t="s">
        <v>8</v>
      </c>
      <c r="F4" s="54" t="s">
        <v>9</v>
      </c>
      <c r="G4" s="54" t="s">
        <v>10</v>
      </c>
      <c r="H4" s="54" t="s">
        <v>67</v>
      </c>
      <c r="I4" s="54" t="s">
        <v>68</v>
      </c>
      <c r="J4" s="54" t="s">
        <v>69</v>
      </c>
    </row>
    <row r="5" spans="2:10" s="74" customFormat="1">
      <c r="B5" s="215"/>
      <c r="C5" s="53" t="s">
        <v>11</v>
      </c>
      <c r="D5" s="53" t="s">
        <v>11</v>
      </c>
      <c r="E5" s="53" t="s">
        <v>11</v>
      </c>
      <c r="F5" s="53" t="s">
        <v>11</v>
      </c>
      <c r="G5" s="53" t="s">
        <v>11</v>
      </c>
      <c r="H5" s="53" t="s">
        <v>13</v>
      </c>
      <c r="I5" s="53" t="s">
        <v>13</v>
      </c>
      <c r="J5" s="53" t="s">
        <v>13</v>
      </c>
    </row>
    <row r="6" spans="2:10" s="75" customFormat="1" ht="11.25" customHeight="1">
      <c r="B6" s="342" t="s">
        <v>287</v>
      </c>
      <c r="C6" s="342"/>
      <c r="D6" s="342"/>
      <c r="E6" s="342"/>
      <c r="F6" s="342"/>
      <c r="G6" s="342"/>
      <c r="H6" s="342"/>
      <c r="I6" s="342"/>
      <c r="J6" s="342"/>
    </row>
    <row r="7" spans="2:10" s="77" customFormat="1" ht="11.25" customHeight="1">
      <c r="B7" s="217" t="s">
        <v>266</v>
      </c>
      <c r="C7" s="76">
        <v>44903</v>
      </c>
      <c r="D7" s="76">
        <v>46834</v>
      </c>
      <c r="E7" s="76">
        <v>49582</v>
      </c>
      <c r="F7" s="76">
        <v>51401</v>
      </c>
      <c r="G7" s="76">
        <v>51336</v>
      </c>
      <c r="H7" s="76">
        <v>52612</v>
      </c>
      <c r="I7" s="76">
        <v>53247</v>
      </c>
      <c r="J7" s="76">
        <v>54346</v>
      </c>
    </row>
    <row r="8" spans="2:10" s="77" customFormat="1" ht="11.25" customHeight="1">
      <c r="B8" s="217" t="s">
        <v>359</v>
      </c>
      <c r="C8" s="76">
        <v>81838</v>
      </c>
      <c r="D8" s="76">
        <v>88033</v>
      </c>
      <c r="E8" s="76">
        <v>94611</v>
      </c>
      <c r="F8" s="76">
        <v>97723</v>
      </c>
      <c r="G8" s="76">
        <v>100515</v>
      </c>
      <c r="H8" s="76">
        <v>104401</v>
      </c>
      <c r="I8" s="76">
        <v>107033</v>
      </c>
      <c r="J8" s="76">
        <v>109885</v>
      </c>
    </row>
    <row r="9" spans="2:10" s="79" customFormat="1" ht="11.25" customHeight="1">
      <c r="B9" s="217" t="s">
        <v>288</v>
      </c>
      <c r="C9" s="78">
        <v>1767</v>
      </c>
      <c r="D9" s="76">
        <v>1275</v>
      </c>
      <c r="E9" s="78">
        <v>1393</v>
      </c>
      <c r="F9" s="78">
        <v>1522</v>
      </c>
      <c r="G9" s="167" t="s">
        <v>357</v>
      </c>
      <c r="H9" s="167" t="s">
        <v>357</v>
      </c>
      <c r="I9" s="167" t="s">
        <v>357</v>
      </c>
      <c r="J9" s="167" t="s">
        <v>357</v>
      </c>
    </row>
    <row r="10" spans="2:10" s="77" customFormat="1" ht="11.25" customHeight="1">
      <c r="B10" s="217" t="s">
        <v>26</v>
      </c>
      <c r="C10" s="76">
        <v>6098</v>
      </c>
      <c r="D10" s="76">
        <v>5435</v>
      </c>
      <c r="E10" s="76">
        <v>5652</v>
      </c>
      <c r="F10" s="76">
        <v>5175</v>
      </c>
      <c r="G10" s="76">
        <v>4677</v>
      </c>
      <c r="H10" s="76">
        <v>5058</v>
      </c>
      <c r="I10" s="76">
        <v>4859</v>
      </c>
      <c r="J10" s="76">
        <v>4520</v>
      </c>
    </row>
    <row r="11" spans="2:10" s="77" customFormat="1" ht="11.25" customHeight="1">
      <c r="B11" s="217" t="s">
        <v>269</v>
      </c>
      <c r="C11" s="76">
        <v>3948</v>
      </c>
      <c r="D11" s="76">
        <v>4084</v>
      </c>
      <c r="E11" s="76">
        <v>4299</v>
      </c>
      <c r="F11" s="76">
        <v>3649</v>
      </c>
      <c r="G11" s="76">
        <v>1745</v>
      </c>
      <c r="H11" s="76">
        <v>1759</v>
      </c>
      <c r="I11" s="76">
        <v>1949</v>
      </c>
      <c r="J11" s="76">
        <v>1336</v>
      </c>
    </row>
    <row r="12" spans="2:10" s="77" customFormat="1" ht="11.25" customHeight="1">
      <c r="B12" s="216" t="s">
        <v>270</v>
      </c>
      <c r="C12" s="76">
        <v>22750</v>
      </c>
      <c r="D12" s="76">
        <v>24650</v>
      </c>
      <c r="E12" s="76">
        <v>25515</v>
      </c>
      <c r="F12" s="76">
        <v>25956</v>
      </c>
      <c r="G12" s="76">
        <v>26640</v>
      </c>
      <c r="H12" s="76">
        <v>24018</v>
      </c>
      <c r="I12" s="76">
        <v>23938</v>
      </c>
      <c r="J12" s="76">
        <v>22333</v>
      </c>
    </row>
    <row r="13" spans="2:10" s="77" customFormat="1" ht="11.25" customHeight="1">
      <c r="B13" s="216" t="s">
        <v>271</v>
      </c>
      <c r="C13" s="76">
        <v>15865</v>
      </c>
      <c r="D13" s="76">
        <v>16501</v>
      </c>
      <c r="E13" s="76">
        <v>17497</v>
      </c>
      <c r="F13" s="76">
        <v>17192</v>
      </c>
      <c r="G13" s="76">
        <v>16415</v>
      </c>
      <c r="H13" s="76">
        <v>16133</v>
      </c>
      <c r="I13" s="76">
        <v>15068</v>
      </c>
      <c r="J13" s="76">
        <v>14015</v>
      </c>
    </row>
    <row r="14" spans="2:10" s="77" customFormat="1" ht="11.25" customHeight="1">
      <c r="B14" s="216" t="s">
        <v>30</v>
      </c>
      <c r="C14" s="76">
        <v>8781</v>
      </c>
      <c r="D14" s="76">
        <v>9077</v>
      </c>
      <c r="E14" s="76">
        <v>9336</v>
      </c>
      <c r="F14" s="76">
        <v>8838</v>
      </c>
      <c r="G14" s="76">
        <v>8618</v>
      </c>
      <c r="H14" s="76">
        <v>8643</v>
      </c>
      <c r="I14" s="76">
        <v>8053</v>
      </c>
      <c r="J14" s="76">
        <v>7712</v>
      </c>
    </row>
    <row r="15" spans="2:10" s="77" customFormat="1" ht="11.25" customHeight="1">
      <c r="B15" s="216" t="s">
        <v>31</v>
      </c>
      <c r="C15" s="76">
        <v>8517</v>
      </c>
      <c r="D15" s="76">
        <v>8693</v>
      </c>
      <c r="E15" s="76">
        <v>8589</v>
      </c>
      <c r="F15" s="76">
        <v>8584</v>
      </c>
      <c r="G15" s="76">
        <v>8678</v>
      </c>
      <c r="H15" s="76">
        <v>7769</v>
      </c>
      <c r="I15" s="76">
        <v>7421</v>
      </c>
      <c r="J15" s="76">
        <v>7058</v>
      </c>
    </row>
    <row r="16" spans="2:10" s="77" customFormat="1" ht="11.25" customHeight="1">
      <c r="B16" s="216" t="s">
        <v>32</v>
      </c>
      <c r="C16" s="76">
        <v>705</v>
      </c>
      <c r="D16" s="76">
        <v>712</v>
      </c>
      <c r="E16" s="76">
        <v>697</v>
      </c>
      <c r="F16" s="76">
        <v>658</v>
      </c>
      <c r="G16" s="76">
        <v>610</v>
      </c>
      <c r="H16" s="76">
        <v>624</v>
      </c>
      <c r="I16" s="76">
        <v>591</v>
      </c>
      <c r="J16" s="76">
        <v>549</v>
      </c>
    </row>
    <row r="17" spans="2:15" s="77" customFormat="1" ht="11.25" customHeight="1">
      <c r="B17" s="216" t="s">
        <v>33</v>
      </c>
      <c r="C17" s="76">
        <v>24616</v>
      </c>
      <c r="D17" s="76">
        <v>25410</v>
      </c>
      <c r="E17" s="76">
        <v>27587</v>
      </c>
      <c r="F17" s="76">
        <v>28090</v>
      </c>
      <c r="G17" s="76">
        <v>28209</v>
      </c>
      <c r="H17" s="76">
        <v>27562</v>
      </c>
      <c r="I17" s="76">
        <v>24750</v>
      </c>
      <c r="J17" s="76">
        <v>24470</v>
      </c>
    </row>
    <row r="18" spans="2:15" s="77" customFormat="1" ht="11.25" customHeight="1">
      <c r="B18" s="216" t="s">
        <v>34</v>
      </c>
      <c r="C18" s="76">
        <v>1735</v>
      </c>
      <c r="D18" s="76">
        <v>1946</v>
      </c>
      <c r="E18" s="76">
        <v>2022</v>
      </c>
      <c r="F18" s="76">
        <v>2091</v>
      </c>
      <c r="G18" s="76">
        <v>2078</v>
      </c>
      <c r="H18" s="76">
        <v>1999</v>
      </c>
      <c r="I18" s="76">
        <v>1430</v>
      </c>
      <c r="J18" s="76">
        <v>1160</v>
      </c>
    </row>
    <row r="19" spans="2:15" s="77" customFormat="1" ht="11.25" customHeight="1">
      <c r="B19" s="216" t="s">
        <v>35</v>
      </c>
      <c r="C19" s="76">
        <v>4448</v>
      </c>
      <c r="D19" s="76">
        <v>4742</v>
      </c>
      <c r="E19" s="76">
        <v>5234</v>
      </c>
      <c r="F19" s="76">
        <v>5909</v>
      </c>
      <c r="G19" s="76">
        <v>6167</v>
      </c>
      <c r="H19" s="76">
        <v>6597</v>
      </c>
      <c r="I19" s="76">
        <v>9130</v>
      </c>
      <c r="J19" s="76">
        <v>8889</v>
      </c>
    </row>
    <row r="20" spans="2:15" s="77" customFormat="1" ht="11.25" customHeight="1">
      <c r="B20" s="217" t="s">
        <v>272</v>
      </c>
      <c r="C20" s="76">
        <v>672</v>
      </c>
      <c r="D20" s="76">
        <v>288</v>
      </c>
      <c r="E20" s="76">
        <v>1215</v>
      </c>
      <c r="F20" s="76">
        <v>1145</v>
      </c>
      <c r="G20" s="76">
        <v>1137</v>
      </c>
      <c r="H20" s="76">
        <v>1436</v>
      </c>
      <c r="I20" s="76">
        <v>1381</v>
      </c>
      <c r="J20" s="76">
        <v>1032</v>
      </c>
    </row>
    <row r="21" spans="2:15" s="77" customFormat="1" ht="11.25" customHeight="1">
      <c r="B21" s="216" t="s">
        <v>273</v>
      </c>
      <c r="C21" s="76">
        <v>2356</v>
      </c>
      <c r="D21" s="76">
        <v>2219</v>
      </c>
      <c r="E21" s="76">
        <v>2261</v>
      </c>
      <c r="F21" s="76">
        <v>2175</v>
      </c>
      <c r="G21" s="76">
        <v>1997</v>
      </c>
      <c r="H21" s="76">
        <v>2042</v>
      </c>
      <c r="I21" s="76">
        <v>1871</v>
      </c>
      <c r="J21" s="76">
        <v>1768</v>
      </c>
    </row>
    <row r="22" spans="2:15" s="77" customFormat="1" ht="11.25" customHeight="1">
      <c r="B22" s="216" t="s">
        <v>37</v>
      </c>
      <c r="C22" s="76">
        <v>1396</v>
      </c>
      <c r="D22" s="76">
        <v>1434</v>
      </c>
      <c r="E22" s="76">
        <v>1390</v>
      </c>
      <c r="F22" s="76">
        <v>1408</v>
      </c>
      <c r="G22" s="76">
        <v>1471</v>
      </c>
      <c r="H22" s="76">
        <v>2002</v>
      </c>
      <c r="I22" s="76">
        <v>1204</v>
      </c>
      <c r="J22" s="76">
        <v>1108</v>
      </c>
    </row>
    <row r="23" spans="2:15" s="77" customFormat="1" ht="11.25" customHeight="1">
      <c r="B23" s="216" t="s">
        <v>38</v>
      </c>
      <c r="C23" s="76">
        <v>7867</v>
      </c>
      <c r="D23" s="76">
        <v>7757</v>
      </c>
      <c r="E23" s="76">
        <v>8549</v>
      </c>
      <c r="F23" s="76">
        <v>8685</v>
      </c>
      <c r="G23" s="76">
        <v>7286</v>
      </c>
      <c r="H23" s="76">
        <v>7806</v>
      </c>
      <c r="I23" s="76">
        <v>7652</v>
      </c>
      <c r="J23" s="76">
        <v>7770</v>
      </c>
    </row>
    <row r="24" spans="2:15" s="77" customFormat="1" ht="11.25" customHeight="1">
      <c r="B24" s="216" t="s">
        <v>39</v>
      </c>
      <c r="C24" s="76">
        <v>22912</v>
      </c>
      <c r="D24" s="76">
        <v>23560</v>
      </c>
      <c r="E24" s="76">
        <v>24505</v>
      </c>
      <c r="F24" s="76">
        <v>25229</v>
      </c>
      <c r="G24" s="76">
        <v>24835</v>
      </c>
      <c r="H24" s="76">
        <v>25204</v>
      </c>
      <c r="I24" s="76">
        <v>25363</v>
      </c>
      <c r="J24" s="76">
        <v>25476</v>
      </c>
    </row>
    <row r="25" spans="2:15" s="77" customFormat="1" ht="11.25" customHeight="1">
      <c r="B25" s="216" t="s">
        <v>40</v>
      </c>
      <c r="C25" s="76">
        <v>11955</v>
      </c>
      <c r="D25" s="76">
        <v>12420</v>
      </c>
      <c r="E25" s="76">
        <v>13078</v>
      </c>
      <c r="F25" s="76">
        <v>13386</v>
      </c>
      <c r="G25" s="76">
        <v>13239</v>
      </c>
      <c r="H25" s="76">
        <v>13378</v>
      </c>
      <c r="I25" s="76">
        <v>13510</v>
      </c>
      <c r="J25" s="76">
        <v>13542</v>
      </c>
    </row>
    <row r="26" spans="2:15" s="77" customFormat="1" ht="11.25" customHeight="1">
      <c r="B26" s="216" t="s">
        <v>274</v>
      </c>
      <c r="C26" s="76">
        <v>8635</v>
      </c>
      <c r="D26" s="76">
        <v>8951</v>
      </c>
      <c r="E26" s="76">
        <v>9336</v>
      </c>
      <c r="F26" s="76">
        <v>9625</v>
      </c>
      <c r="G26" s="76">
        <v>9463</v>
      </c>
      <c r="H26" s="76">
        <v>9487</v>
      </c>
      <c r="I26" s="76">
        <v>9532</v>
      </c>
      <c r="J26" s="76">
        <v>9575</v>
      </c>
    </row>
    <row r="27" spans="2:15" s="77" customFormat="1" ht="11.25" customHeight="1">
      <c r="B27" s="216" t="s">
        <v>43</v>
      </c>
      <c r="C27" s="76">
        <v>4246</v>
      </c>
      <c r="D27" s="76">
        <v>4312</v>
      </c>
      <c r="E27" s="76">
        <v>4226</v>
      </c>
      <c r="F27" s="76">
        <v>3927</v>
      </c>
      <c r="G27" s="76">
        <v>3810</v>
      </c>
      <c r="H27" s="76">
        <v>3837</v>
      </c>
      <c r="I27" s="76">
        <v>3710</v>
      </c>
      <c r="J27" s="76">
        <v>3516</v>
      </c>
    </row>
    <row r="28" spans="2:15" s="77" customFormat="1" ht="11.25" customHeight="1">
      <c r="B28" s="216" t="s">
        <v>44</v>
      </c>
      <c r="C28" s="76">
        <v>1647</v>
      </c>
      <c r="D28" s="76">
        <v>1802</v>
      </c>
      <c r="E28" s="76">
        <v>1992</v>
      </c>
      <c r="F28" s="76">
        <v>2052</v>
      </c>
      <c r="G28" s="76">
        <v>2068</v>
      </c>
      <c r="H28" s="76">
        <v>2148</v>
      </c>
      <c r="I28" s="76">
        <v>2008</v>
      </c>
      <c r="J28" s="76">
        <v>2193</v>
      </c>
    </row>
    <row r="29" spans="2:15" s="77" customFormat="1" ht="11.25" customHeight="1">
      <c r="B29" s="216" t="s">
        <v>45</v>
      </c>
      <c r="C29" s="80">
        <v>665</v>
      </c>
      <c r="D29" s="76">
        <v>751</v>
      </c>
      <c r="E29" s="80">
        <v>765</v>
      </c>
      <c r="F29" s="80">
        <v>827</v>
      </c>
      <c r="G29" s="80">
        <v>863</v>
      </c>
      <c r="H29" s="80">
        <v>766</v>
      </c>
      <c r="I29" s="80">
        <v>756</v>
      </c>
      <c r="J29" s="80">
        <v>758</v>
      </c>
    </row>
    <row r="30" spans="2:15" s="77" customFormat="1" ht="11.25" customHeight="1">
      <c r="B30" s="216" t="s">
        <v>275</v>
      </c>
      <c r="C30" s="80" t="s">
        <v>357</v>
      </c>
      <c r="D30" s="80" t="s">
        <v>357</v>
      </c>
      <c r="E30" s="80" t="s">
        <v>357</v>
      </c>
      <c r="F30" s="80" t="s">
        <v>357</v>
      </c>
      <c r="G30" s="80" t="s">
        <v>357</v>
      </c>
      <c r="H30" s="80">
        <v>1900</v>
      </c>
      <c r="I30" s="80">
        <v>2300</v>
      </c>
      <c r="J30" s="80">
        <v>2400</v>
      </c>
      <c r="M30" s="169"/>
      <c r="N30" s="169"/>
      <c r="O30" s="169"/>
    </row>
    <row r="31" spans="2:15" s="77" customFormat="1" ht="11.25" customHeight="1">
      <c r="B31" s="225" t="s">
        <v>276</v>
      </c>
      <c r="C31" s="80" t="s">
        <v>357</v>
      </c>
      <c r="D31" s="80" t="s">
        <v>357</v>
      </c>
      <c r="E31" s="80" t="s">
        <v>357</v>
      </c>
      <c r="F31" s="80" t="s">
        <v>357</v>
      </c>
      <c r="G31" s="80" t="s">
        <v>357</v>
      </c>
      <c r="H31" s="80">
        <v>600</v>
      </c>
      <c r="I31" s="80">
        <v>2500</v>
      </c>
      <c r="J31" s="80">
        <v>1800</v>
      </c>
      <c r="M31" s="169"/>
      <c r="N31" s="169"/>
      <c r="O31" s="169"/>
    </row>
    <row r="32" spans="2:15" s="77" customFormat="1" ht="11.25" customHeight="1">
      <c r="B32" s="77" t="s">
        <v>72</v>
      </c>
      <c r="C32" s="80" t="s">
        <v>357</v>
      </c>
      <c r="D32" s="80" t="s">
        <v>357</v>
      </c>
      <c r="E32" s="80" t="s">
        <v>357</v>
      </c>
      <c r="F32" s="80" t="s">
        <v>357</v>
      </c>
      <c r="G32" s="80" t="s">
        <v>357</v>
      </c>
      <c r="H32" s="80" t="s">
        <v>357</v>
      </c>
      <c r="I32" s="80">
        <v>1000</v>
      </c>
      <c r="J32" s="80" t="s">
        <v>357</v>
      </c>
      <c r="M32" s="169"/>
      <c r="N32" s="169"/>
      <c r="O32" s="169"/>
    </row>
    <row r="33" spans="2:23" s="77" customFormat="1" ht="11.25" customHeight="1">
      <c r="B33" s="81" t="s">
        <v>289</v>
      </c>
      <c r="C33" s="80" t="s">
        <v>357</v>
      </c>
      <c r="D33" s="80" t="s">
        <v>357</v>
      </c>
      <c r="E33" s="80" t="s">
        <v>357</v>
      </c>
      <c r="F33" s="80" t="s">
        <v>357</v>
      </c>
      <c r="G33" s="80" t="s">
        <v>357</v>
      </c>
      <c r="H33" s="80">
        <v>-640</v>
      </c>
      <c r="I33" s="80" t="s">
        <v>357</v>
      </c>
      <c r="J33" s="80" t="s">
        <v>357</v>
      </c>
      <c r="K33" s="82"/>
    </row>
    <row r="34" spans="2:23" s="84" customFormat="1" ht="11.25" customHeight="1" thickBot="1">
      <c r="B34" s="218" t="s">
        <v>290</v>
      </c>
      <c r="C34" s="83">
        <v>288321</v>
      </c>
      <c r="D34" s="83">
        <v>300885</v>
      </c>
      <c r="E34" s="83">
        <v>319329</v>
      </c>
      <c r="F34" s="83">
        <v>325246</v>
      </c>
      <c r="G34" s="83">
        <v>321859</v>
      </c>
      <c r="H34" s="83">
        <v>327200</v>
      </c>
      <c r="I34" s="83">
        <v>330200</v>
      </c>
      <c r="J34" s="83">
        <v>327000</v>
      </c>
      <c r="L34" s="172"/>
      <c r="M34" s="172"/>
      <c r="N34" s="172"/>
      <c r="O34" s="172"/>
      <c r="P34" s="172"/>
      <c r="Q34" s="172"/>
      <c r="R34" s="172"/>
      <c r="S34" s="172"/>
      <c r="T34" s="84" t="s">
        <v>70</v>
      </c>
      <c r="U34" s="84" t="s">
        <v>70</v>
      </c>
      <c r="V34" s="84" t="s">
        <v>70</v>
      </c>
      <c r="W34" s="84" t="s">
        <v>70</v>
      </c>
    </row>
    <row r="35" spans="2:23" ht="5.0999999999999996" customHeight="1">
      <c r="B35" s="343" t="s">
        <v>70</v>
      </c>
      <c r="C35" s="344"/>
      <c r="D35" s="344"/>
      <c r="E35" s="344"/>
      <c r="F35" s="344"/>
      <c r="G35" s="344"/>
      <c r="H35" s="344"/>
      <c r="I35" s="344"/>
      <c r="J35" s="344"/>
    </row>
    <row r="36" spans="2:23" ht="11.25" customHeight="1">
      <c r="B36" s="345" t="s">
        <v>291</v>
      </c>
      <c r="C36" s="345"/>
      <c r="D36" s="345"/>
      <c r="E36" s="345"/>
      <c r="F36" s="345"/>
      <c r="G36" s="345"/>
      <c r="H36" s="345"/>
      <c r="I36" s="345"/>
      <c r="J36" s="345"/>
    </row>
    <row r="37" spans="2:23" ht="11.25" customHeight="1">
      <c r="B37" s="345" t="s">
        <v>292</v>
      </c>
      <c r="C37" s="345"/>
      <c r="D37" s="345"/>
      <c r="E37" s="345"/>
      <c r="F37" s="345"/>
      <c r="G37" s="345"/>
      <c r="H37" s="345"/>
      <c r="I37" s="345"/>
      <c r="J37" s="345"/>
    </row>
    <row r="38" spans="2:23" ht="11.25" customHeight="1">
      <c r="B38" s="340" t="s">
        <v>293</v>
      </c>
      <c r="C38" s="340"/>
      <c r="D38" s="340"/>
      <c r="E38" s="340"/>
      <c r="F38" s="340"/>
      <c r="G38" s="340"/>
      <c r="H38" s="340"/>
      <c r="I38" s="340"/>
      <c r="J38" s="340"/>
    </row>
    <row r="39" spans="2:23" ht="22.5" customHeight="1">
      <c r="B39" s="340" t="s">
        <v>294</v>
      </c>
      <c r="C39" s="340"/>
      <c r="D39" s="340"/>
      <c r="E39" s="340"/>
      <c r="F39" s="340"/>
      <c r="G39" s="340"/>
      <c r="H39" s="340"/>
      <c r="I39" s="340"/>
      <c r="J39" s="340"/>
      <c r="K39" s="58"/>
    </row>
  </sheetData>
  <mergeCells count="7">
    <mergeCell ref="B38:J38"/>
    <mergeCell ref="B39:J39"/>
    <mergeCell ref="B1:J1"/>
    <mergeCell ref="B6:J6"/>
    <mergeCell ref="B35:J35"/>
    <mergeCell ref="B36:J36"/>
    <mergeCell ref="B37:J37"/>
  </mergeCell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tabColor rgb="FF92D050"/>
    <pageSetUpPr autoPageBreaks="0"/>
  </sheetPr>
  <dimension ref="B1:O67"/>
  <sheetViews>
    <sheetView showGridLines="0" topLeftCell="A19" zoomScaleNormal="100" workbookViewId="0">
      <selection activeCell="L40" sqref="L40"/>
    </sheetView>
  </sheetViews>
  <sheetFormatPr defaultColWidth="10.1640625" defaultRowHeight="11.25"/>
  <cols>
    <col min="1" max="1" width="10.1640625" style="91"/>
    <col min="2" max="2" width="32.83203125" style="93" bestFit="1" customWidth="1"/>
    <col min="3" max="9" width="11.1640625" style="93" bestFit="1" customWidth="1"/>
    <col min="10" max="10" width="11.1640625" style="93" customWidth="1"/>
    <col min="11" max="11" width="8" style="91" customWidth="1"/>
    <col min="12" max="240" width="10.1640625" style="91"/>
    <col min="241" max="241" width="32.83203125" style="91" bestFit="1" customWidth="1"/>
    <col min="242" max="249" width="11.1640625" style="91" bestFit="1" customWidth="1"/>
    <col min="250" max="250" width="0.33203125" style="91" customWidth="1"/>
    <col min="251" max="251" width="10.1640625" style="91" customWidth="1"/>
    <col min="252" max="252" width="11.6640625" style="91" bestFit="1" customWidth="1"/>
    <col min="253" max="253" width="10.6640625" style="91" bestFit="1" customWidth="1"/>
    <col min="254" max="496" width="10.1640625" style="91"/>
    <col min="497" max="497" width="32.83203125" style="91" bestFit="1" customWidth="1"/>
    <col min="498" max="505" width="11.1640625" style="91" bestFit="1" customWidth="1"/>
    <col min="506" max="506" width="0.33203125" style="91" customWidth="1"/>
    <col min="507" max="507" width="10.1640625" style="91" customWidth="1"/>
    <col min="508" max="508" width="11.6640625" style="91" bestFit="1" customWidth="1"/>
    <col min="509" max="509" width="10.6640625" style="91" bestFit="1" customWidth="1"/>
    <col min="510" max="752" width="10.1640625" style="91"/>
    <col min="753" max="753" width="32.83203125" style="91" bestFit="1" customWidth="1"/>
    <col min="754" max="761" width="11.1640625" style="91" bestFit="1" customWidth="1"/>
    <col min="762" max="762" width="0.33203125" style="91" customWidth="1"/>
    <col min="763" max="763" width="10.1640625" style="91" customWidth="1"/>
    <col min="764" max="764" width="11.6640625" style="91" bestFit="1" customWidth="1"/>
    <col min="765" max="765" width="10.6640625" style="91" bestFit="1" customWidth="1"/>
    <col min="766" max="1008" width="10.1640625" style="91"/>
    <col min="1009" max="1009" width="32.83203125" style="91" bestFit="1" customWidth="1"/>
    <col min="1010" max="1017" width="11.1640625" style="91" bestFit="1" customWidth="1"/>
    <col min="1018" max="1018" width="0.33203125" style="91" customWidth="1"/>
    <col min="1019" max="1019" width="10.1640625" style="91" customWidth="1"/>
    <col min="1020" max="1020" width="11.6640625" style="91" bestFit="1" customWidth="1"/>
    <col min="1021" max="1021" width="10.6640625" style="91" bestFit="1" customWidth="1"/>
    <col min="1022" max="1264" width="10.1640625" style="91"/>
    <col min="1265" max="1265" width="32.83203125" style="91" bestFit="1" customWidth="1"/>
    <col min="1266" max="1273" width="11.1640625" style="91" bestFit="1" customWidth="1"/>
    <col min="1274" max="1274" width="0.33203125" style="91" customWidth="1"/>
    <col min="1275" max="1275" width="10.1640625" style="91" customWidth="1"/>
    <col min="1276" max="1276" width="11.6640625" style="91" bestFit="1" customWidth="1"/>
    <col min="1277" max="1277" width="10.6640625" style="91" bestFit="1" customWidth="1"/>
    <col min="1278" max="1520" width="10.1640625" style="91"/>
    <col min="1521" max="1521" width="32.83203125" style="91" bestFit="1" customWidth="1"/>
    <col min="1522" max="1529" width="11.1640625" style="91" bestFit="1" customWidth="1"/>
    <col min="1530" max="1530" width="0.33203125" style="91" customWidth="1"/>
    <col min="1531" max="1531" width="10.1640625" style="91" customWidth="1"/>
    <col min="1532" max="1532" width="11.6640625" style="91" bestFit="1" customWidth="1"/>
    <col min="1533" max="1533" width="10.6640625" style="91" bestFit="1" customWidth="1"/>
    <col min="1534" max="1776" width="10.1640625" style="91"/>
    <col min="1777" max="1777" width="32.83203125" style="91" bestFit="1" customWidth="1"/>
    <col min="1778" max="1785" width="11.1640625" style="91" bestFit="1" customWidth="1"/>
    <col min="1786" max="1786" width="0.33203125" style="91" customWidth="1"/>
    <col min="1787" max="1787" width="10.1640625" style="91" customWidth="1"/>
    <col min="1788" max="1788" width="11.6640625" style="91" bestFit="1" customWidth="1"/>
    <col min="1789" max="1789" width="10.6640625" style="91" bestFit="1" customWidth="1"/>
    <col min="1790" max="2032" width="10.1640625" style="91"/>
    <col min="2033" max="2033" width="32.83203125" style="91" bestFit="1" customWidth="1"/>
    <col min="2034" max="2041" width="11.1640625" style="91" bestFit="1" customWidth="1"/>
    <col min="2042" max="2042" width="0.33203125" style="91" customWidth="1"/>
    <col min="2043" max="2043" width="10.1640625" style="91" customWidth="1"/>
    <col min="2044" max="2044" width="11.6640625" style="91" bestFit="1" customWidth="1"/>
    <col min="2045" max="2045" width="10.6640625" style="91" bestFit="1" customWidth="1"/>
    <col min="2046" max="2288" width="10.1640625" style="91"/>
    <col min="2289" max="2289" width="32.83203125" style="91" bestFit="1" customWidth="1"/>
    <col min="2290" max="2297" width="11.1640625" style="91" bestFit="1" customWidth="1"/>
    <col min="2298" max="2298" width="0.33203125" style="91" customWidth="1"/>
    <col min="2299" max="2299" width="10.1640625" style="91" customWidth="1"/>
    <col min="2300" max="2300" width="11.6640625" style="91" bestFit="1" customWidth="1"/>
    <col min="2301" max="2301" width="10.6640625" style="91" bestFit="1" customWidth="1"/>
    <col min="2302" max="2544" width="10.1640625" style="91"/>
    <col min="2545" max="2545" width="32.83203125" style="91" bestFit="1" customWidth="1"/>
    <col min="2546" max="2553" width="11.1640625" style="91" bestFit="1" customWidth="1"/>
    <col min="2554" max="2554" width="0.33203125" style="91" customWidth="1"/>
    <col min="2555" max="2555" width="10.1640625" style="91" customWidth="1"/>
    <col min="2556" max="2556" width="11.6640625" style="91" bestFit="1" customWidth="1"/>
    <col min="2557" max="2557" width="10.6640625" style="91" bestFit="1" customWidth="1"/>
    <col min="2558" max="2800" width="10.1640625" style="91"/>
    <col min="2801" max="2801" width="32.83203125" style="91" bestFit="1" customWidth="1"/>
    <col min="2802" max="2809" width="11.1640625" style="91" bestFit="1" customWidth="1"/>
    <col min="2810" max="2810" width="0.33203125" style="91" customWidth="1"/>
    <col min="2811" max="2811" width="10.1640625" style="91" customWidth="1"/>
    <col min="2812" max="2812" width="11.6640625" style="91" bestFit="1" customWidth="1"/>
    <col min="2813" max="2813" width="10.6640625" style="91" bestFit="1" customWidth="1"/>
    <col min="2814" max="3056" width="10.1640625" style="91"/>
    <col min="3057" max="3057" width="32.83203125" style="91" bestFit="1" customWidth="1"/>
    <col min="3058" max="3065" width="11.1640625" style="91" bestFit="1" customWidth="1"/>
    <col min="3066" max="3066" width="0.33203125" style="91" customWidth="1"/>
    <col min="3067" max="3067" width="10.1640625" style="91" customWidth="1"/>
    <col min="3068" max="3068" width="11.6640625" style="91" bestFit="1" customWidth="1"/>
    <col min="3069" max="3069" width="10.6640625" style="91" bestFit="1" customWidth="1"/>
    <col min="3070" max="3312" width="10.1640625" style="91"/>
    <col min="3313" max="3313" width="32.83203125" style="91" bestFit="1" customWidth="1"/>
    <col min="3314" max="3321" width="11.1640625" style="91" bestFit="1" customWidth="1"/>
    <col min="3322" max="3322" width="0.33203125" style="91" customWidth="1"/>
    <col min="3323" max="3323" width="10.1640625" style="91" customWidth="1"/>
    <col min="3324" max="3324" width="11.6640625" style="91" bestFit="1" customWidth="1"/>
    <col min="3325" max="3325" width="10.6640625" style="91" bestFit="1" customWidth="1"/>
    <col min="3326" max="3568" width="10.1640625" style="91"/>
    <col min="3569" max="3569" width="32.83203125" style="91" bestFit="1" customWidth="1"/>
    <col min="3570" max="3577" width="11.1640625" style="91" bestFit="1" customWidth="1"/>
    <col min="3578" max="3578" width="0.33203125" style="91" customWidth="1"/>
    <col min="3579" max="3579" width="10.1640625" style="91" customWidth="1"/>
    <col min="3580" max="3580" width="11.6640625" style="91" bestFit="1" customWidth="1"/>
    <col min="3581" max="3581" width="10.6640625" style="91" bestFit="1" customWidth="1"/>
    <col min="3582" max="3824" width="10.1640625" style="91"/>
    <col min="3825" max="3825" width="32.83203125" style="91" bestFit="1" customWidth="1"/>
    <col min="3826" max="3833" width="11.1640625" style="91" bestFit="1" customWidth="1"/>
    <col min="3834" max="3834" width="0.33203125" style="91" customWidth="1"/>
    <col min="3835" max="3835" width="10.1640625" style="91" customWidth="1"/>
    <col min="3836" max="3836" width="11.6640625" style="91" bestFit="1" customWidth="1"/>
    <col min="3837" max="3837" width="10.6640625" style="91" bestFit="1" customWidth="1"/>
    <col min="3838" max="4080" width="10.1640625" style="91"/>
    <col min="4081" max="4081" width="32.83203125" style="91" bestFit="1" customWidth="1"/>
    <col min="4082" max="4089" width="11.1640625" style="91" bestFit="1" customWidth="1"/>
    <col min="4090" max="4090" width="0.33203125" style="91" customWidth="1"/>
    <col min="4091" max="4091" width="10.1640625" style="91" customWidth="1"/>
    <col min="4092" max="4092" width="11.6640625" style="91" bestFit="1" customWidth="1"/>
    <col min="4093" max="4093" width="10.6640625" style="91" bestFit="1" customWidth="1"/>
    <col min="4094" max="4336" width="10.1640625" style="91"/>
    <col min="4337" max="4337" width="32.83203125" style="91" bestFit="1" customWidth="1"/>
    <col min="4338" max="4345" width="11.1640625" style="91" bestFit="1" customWidth="1"/>
    <col min="4346" max="4346" width="0.33203125" style="91" customWidth="1"/>
    <col min="4347" max="4347" width="10.1640625" style="91" customWidth="1"/>
    <col min="4348" max="4348" width="11.6640625" style="91" bestFit="1" customWidth="1"/>
    <col min="4349" max="4349" width="10.6640625" style="91" bestFit="1" customWidth="1"/>
    <col min="4350" max="4592" width="10.1640625" style="91"/>
    <col min="4593" max="4593" width="32.83203125" style="91" bestFit="1" customWidth="1"/>
    <col min="4594" max="4601" width="11.1640625" style="91" bestFit="1" customWidth="1"/>
    <col min="4602" max="4602" width="0.33203125" style="91" customWidth="1"/>
    <col min="4603" max="4603" width="10.1640625" style="91" customWidth="1"/>
    <col min="4604" max="4604" width="11.6640625" style="91" bestFit="1" customWidth="1"/>
    <col min="4605" max="4605" width="10.6640625" style="91" bestFit="1" customWidth="1"/>
    <col min="4606" max="4848" width="10.1640625" style="91"/>
    <col min="4849" max="4849" width="32.83203125" style="91" bestFit="1" customWidth="1"/>
    <col min="4850" max="4857" width="11.1640625" style="91" bestFit="1" customWidth="1"/>
    <col min="4858" max="4858" width="0.33203125" style="91" customWidth="1"/>
    <col min="4859" max="4859" width="10.1640625" style="91" customWidth="1"/>
    <col min="4860" max="4860" width="11.6640625" style="91" bestFit="1" customWidth="1"/>
    <col min="4861" max="4861" width="10.6640625" style="91" bestFit="1" customWidth="1"/>
    <col min="4862" max="5104" width="10.1640625" style="91"/>
    <col min="5105" max="5105" width="32.83203125" style="91" bestFit="1" customWidth="1"/>
    <col min="5106" max="5113" width="11.1640625" style="91" bestFit="1" customWidth="1"/>
    <col min="5114" max="5114" width="0.33203125" style="91" customWidth="1"/>
    <col min="5115" max="5115" width="10.1640625" style="91" customWidth="1"/>
    <col min="5116" max="5116" width="11.6640625" style="91" bestFit="1" customWidth="1"/>
    <col min="5117" max="5117" width="10.6640625" style="91" bestFit="1" customWidth="1"/>
    <col min="5118" max="5360" width="10.1640625" style="91"/>
    <col min="5361" max="5361" width="32.83203125" style="91" bestFit="1" customWidth="1"/>
    <col min="5362" max="5369" width="11.1640625" style="91" bestFit="1" customWidth="1"/>
    <col min="5370" max="5370" width="0.33203125" style="91" customWidth="1"/>
    <col min="5371" max="5371" width="10.1640625" style="91" customWidth="1"/>
    <col min="5372" max="5372" width="11.6640625" style="91" bestFit="1" customWidth="1"/>
    <col min="5373" max="5373" width="10.6640625" style="91" bestFit="1" customWidth="1"/>
    <col min="5374" max="5616" width="10.1640625" style="91"/>
    <col min="5617" max="5617" width="32.83203125" style="91" bestFit="1" customWidth="1"/>
    <col min="5618" max="5625" width="11.1640625" style="91" bestFit="1" customWidth="1"/>
    <col min="5626" max="5626" width="0.33203125" style="91" customWidth="1"/>
    <col min="5627" max="5627" width="10.1640625" style="91" customWidth="1"/>
    <col min="5628" max="5628" width="11.6640625" style="91" bestFit="1" customWidth="1"/>
    <col min="5629" max="5629" width="10.6640625" style="91" bestFit="1" customWidth="1"/>
    <col min="5630" max="5872" width="10.1640625" style="91"/>
    <col min="5873" max="5873" width="32.83203125" style="91" bestFit="1" customWidth="1"/>
    <col min="5874" max="5881" width="11.1640625" style="91" bestFit="1" customWidth="1"/>
    <col min="5882" max="5882" width="0.33203125" style="91" customWidth="1"/>
    <col min="5883" max="5883" width="10.1640625" style="91" customWidth="1"/>
    <col min="5884" max="5884" width="11.6640625" style="91" bestFit="1" customWidth="1"/>
    <col min="5885" max="5885" width="10.6640625" style="91" bestFit="1" customWidth="1"/>
    <col min="5886" max="6128" width="10.1640625" style="91"/>
    <col min="6129" max="6129" width="32.83203125" style="91" bestFit="1" customWidth="1"/>
    <col min="6130" max="6137" width="11.1640625" style="91" bestFit="1" customWidth="1"/>
    <col min="6138" max="6138" width="0.33203125" style="91" customWidth="1"/>
    <col min="6139" max="6139" width="10.1640625" style="91" customWidth="1"/>
    <col min="6140" max="6140" width="11.6640625" style="91" bestFit="1" customWidth="1"/>
    <col min="6141" max="6141" width="10.6640625" style="91" bestFit="1" customWidth="1"/>
    <col min="6142" max="6384" width="10.1640625" style="91"/>
    <col min="6385" max="6385" width="32.83203125" style="91" bestFit="1" customWidth="1"/>
    <col min="6386" max="6393" width="11.1640625" style="91" bestFit="1" customWidth="1"/>
    <col min="6394" max="6394" width="0.33203125" style="91" customWidth="1"/>
    <col min="6395" max="6395" width="10.1640625" style="91" customWidth="1"/>
    <col min="6396" max="6396" width="11.6640625" style="91" bestFit="1" customWidth="1"/>
    <col min="6397" max="6397" width="10.6640625" style="91" bestFit="1" customWidth="1"/>
    <col min="6398" max="6640" width="10.1640625" style="91"/>
    <col min="6641" max="6641" width="32.83203125" style="91" bestFit="1" customWidth="1"/>
    <col min="6642" max="6649" width="11.1640625" style="91" bestFit="1" customWidth="1"/>
    <col min="6650" max="6650" width="0.33203125" style="91" customWidth="1"/>
    <col min="6651" max="6651" width="10.1640625" style="91" customWidth="1"/>
    <col min="6652" max="6652" width="11.6640625" style="91" bestFit="1" customWidth="1"/>
    <col min="6653" max="6653" width="10.6640625" style="91" bestFit="1" customWidth="1"/>
    <col min="6654" max="6896" width="10.1640625" style="91"/>
    <col min="6897" max="6897" width="32.83203125" style="91" bestFit="1" customWidth="1"/>
    <col min="6898" max="6905" width="11.1640625" style="91" bestFit="1" customWidth="1"/>
    <col min="6906" max="6906" width="0.33203125" style="91" customWidth="1"/>
    <col min="6907" max="6907" width="10.1640625" style="91" customWidth="1"/>
    <col min="6908" max="6908" width="11.6640625" style="91" bestFit="1" customWidth="1"/>
    <col min="6909" max="6909" width="10.6640625" style="91" bestFit="1" customWidth="1"/>
    <col min="6910" max="7152" width="10.1640625" style="91"/>
    <col min="7153" max="7153" width="32.83203125" style="91" bestFit="1" customWidth="1"/>
    <col min="7154" max="7161" width="11.1640625" style="91" bestFit="1" customWidth="1"/>
    <col min="7162" max="7162" width="0.33203125" style="91" customWidth="1"/>
    <col min="7163" max="7163" width="10.1640625" style="91" customWidth="1"/>
    <col min="7164" max="7164" width="11.6640625" style="91" bestFit="1" customWidth="1"/>
    <col min="7165" max="7165" width="10.6640625" style="91" bestFit="1" customWidth="1"/>
    <col min="7166" max="7408" width="10.1640625" style="91"/>
    <col min="7409" max="7409" width="32.83203125" style="91" bestFit="1" customWidth="1"/>
    <col min="7410" max="7417" width="11.1640625" style="91" bestFit="1" customWidth="1"/>
    <col min="7418" max="7418" width="0.33203125" style="91" customWidth="1"/>
    <col min="7419" max="7419" width="10.1640625" style="91" customWidth="1"/>
    <col min="7420" max="7420" width="11.6640625" style="91" bestFit="1" customWidth="1"/>
    <col min="7421" max="7421" width="10.6640625" style="91" bestFit="1" customWidth="1"/>
    <col min="7422" max="7664" width="10.1640625" style="91"/>
    <col min="7665" max="7665" width="32.83203125" style="91" bestFit="1" customWidth="1"/>
    <col min="7666" max="7673" width="11.1640625" style="91" bestFit="1" customWidth="1"/>
    <col min="7674" max="7674" width="0.33203125" style="91" customWidth="1"/>
    <col min="7675" max="7675" width="10.1640625" style="91" customWidth="1"/>
    <col min="7676" max="7676" width="11.6640625" style="91" bestFit="1" customWidth="1"/>
    <col min="7677" max="7677" width="10.6640625" style="91" bestFit="1" customWidth="1"/>
    <col min="7678" max="7920" width="10.1640625" style="91"/>
    <col min="7921" max="7921" width="32.83203125" style="91" bestFit="1" customWidth="1"/>
    <col min="7922" max="7929" width="11.1640625" style="91" bestFit="1" customWidth="1"/>
    <col min="7930" max="7930" width="0.33203125" style="91" customWidth="1"/>
    <col min="7931" max="7931" width="10.1640625" style="91" customWidth="1"/>
    <col min="7932" max="7932" width="11.6640625" style="91" bestFit="1" customWidth="1"/>
    <col min="7933" max="7933" width="10.6640625" style="91" bestFit="1" customWidth="1"/>
    <col min="7934" max="8176" width="10.1640625" style="91"/>
    <col min="8177" max="8177" width="32.83203125" style="91" bestFit="1" customWidth="1"/>
    <col min="8178" max="8185" width="11.1640625" style="91" bestFit="1" customWidth="1"/>
    <col min="8186" max="8186" width="0.33203125" style="91" customWidth="1"/>
    <col min="8187" max="8187" width="10.1640625" style="91" customWidth="1"/>
    <col min="8188" max="8188" width="11.6640625" style="91" bestFit="1" customWidth="1"/>
    <col min="8189" max="8189" width="10.6640625" style="91" bestFit="1" customWidth="1"/>
    <col min="8190" max="8432" width="10.1640625" style="91"/>
    <col min="8433" max="8433" width="32.83203125" style="91" bestFit="1" customWidth="1"/>
    <col min="8434" max="8441" width="11.1640625" style="91" bestFit="1" customWidth="1"/>
    <col min="8442" max="8442" width="0.33203125" style="91" customWidth="1"/>
    <col min="8443" max="8443" width="10.1640625" style="91" customWidth="1"/>
    <col min="8444" max="8444" width="11.6640625" style="91" bestFit="1" customWidth="1"/>
    <col min="8445" max="8445" width="10.6640625" style="91" bestFit="1" customWidth="1"/>
    <col min="8446" max="8688" width="10.1640625" style="91"/>
    <col min="8689" max="8689" width="32.83203125" style="91" bestFit="1" customWidth="1"/>
    <col min="8690" max="8697" width="11.1640625" style="91" bestFit="1" customWidth="1"/>
    <col min="8698" max="8698" width="0.33203125" style="91" customWidth="1"/>
    <col min="8699" max="8699" width="10.1640625" style="91" customWidth="1"/>
    <col min="8700" max="8700" width="11.6640625" style="91" bestFit="1" customWidth="1"/>
    <col min="8701" max="8701" width="10.6640625" style="91" bestFit="1" customWidth="1"/>
    <col min="8702" max="8944" width="10.1640625" style="91"/>
    <col min="8945" max="8945" width="32.83203125" style="91" bestFit="1" customWidth="1"/>
    <col min="8946" max="8953" width="11.1640625" style="91" bestFit="1" customWidth="1"/>
    <col min="8954" max="8954" width="0.33203125" style="91" customWidth="1"/>
    <col min="8955" max="8955" width="10.1640625" style="91" customWidth="1"/>
    <col min="8956" max="8956" width="11.6640625" style="91" bestFit="1" customWidth="1"/>
    <col min="8957" max="8957" width="10.6640625" style="91" bestFit="1" customWidth="1"/>
    <col min="8958" max="9200" width="10.1640625" style="91"/>
    <col min="9201" max="9201" width="32.83203125" style="91" bestFit="1" customWidth="1"/>
    <col min="9202" max="9209" width="11.1640625" style="91" bestFit="1" customWidth="1"/>
    <col min="9210" max="9210" width="0.33203125" style="91" customWidth="1"/>
    <col min="9211" max="9211" width="10.1640625" style="91" customWidth="1"/>
    <col min="9212" max="9212" width="11.6640625" style="91" bestFit="1" customWidth="1"/>
    <col min="9213" max="9213" width="10.6640625" style="91" bestFit="1" customWidth="1"/>
    <col min="9214" max="9456" width="10.1640625" style="91"/>
    <col min="9457" max="9457" width="32.83203125" style="91" bestFit="1" customWidth="1"/>
    <col min="9458" max="9465" width="11.1640625" style="91" bestFit="1" customWidth="1"/>
    <col min="9466" max="9466" width="0.33203125" style="91" customWidth="1"/>
    <col min="9467" max="9467" width="10.1640625" style="91" customWidth="1"/>
    <col min="9468" max="9468" width="11.6640625" style="91" bestFit="1" customWidth="1"/>
    <col min="9469" max="9469" width="10.6640625" style="91" bestFit="1" customWidth="1"/>
    <col min="9470" max="9712" width="10.1640625" style="91"/>
    <col min="9713" max="9713" width="32.83203125" style="91" bestFit="1" customWidth="1"/>
    <col min="9714" max="9721" width="11.1640625" style="91" bestFit="1" customWidth="1"/>
    <col min="9722" max="9722" width="0.33203125" style="91" customWidth="1"/>
    <col min="9723" max="9723" width="10.1640625" style="91" customWidth="1"/>
    <col min="9724" max="9724" width="11.6640625" style="91" bestFit="1" customWidth="1"/>
    <col min="9725" max="9725" width="10.6640625" style="91" bestFit="1" customWidth="1"/>
    <col min="9726" max="9968" width="10.1640625" style="91"/>
    <col min="9969" max="9969" width="32.83203125" style="91" bestFit="1" customWidth="1"/>
    <col min="9970" max="9977" width="11.1640625" style="91" bestFit="1" customWidth="1"/>
    <col min="9978" max="9978" width="0.33203125" style="91" customWidth="1"/>
    <col min="9979" max="9979" width="10.1640625" style="91" customWidth="1"/>
    <col min="9980" max="9980" width="11.6640625" style="91" bestFit="1" customWidth="1"/>
    <col min="9981" max="9981" width="10.6640625" style="91" bestFit="1" customWidth="1"/>
    <col min="9982" max="10224" width="10.1640625" style="91"/>
    <col min="10225" max="10225" width="32.83203125" style="91" bestFit="1" customWidth="1"/>
    <col min="10226" max="10233" width="11.1640625" style="91" bestFit="1" customWidth="1"/>
    <col min="10234" max="10234" width="0.33203125" style="91" customWidth="1"/>
    <col min="10235" max="10235" width="10.1640625" style="91" customWidth="1"/>
    <col min="10236" max="10236" width="11.6640625" style="91" bestFit="1" customWidth="1"/>
    <col min="10237" max="10237" width="10.6640625" style="91" bestFit="1" customWidth="1"/>
    <col min="10238" max="10480" width="10.1640625" style="91"/>
    <col min="10481" max="10481" width="32.83203125" style="91" bestFit="1" customWidth="1"/>
    <col min="10482" max="10489" width="11.1640625" style="91" bestFit="1" customWidth="1"/>
    <col min="10490" max="10490" width="0.33203125" style="91" customWidth="1"/>
    <col min="10491" max="10491" width="10.1640625" style="91" customWidth="1"/>
    <col min="10492" max="10492" width="11.6640625" style="91" bestFit="1" customWidth="1"/>
    <col min="10493" max="10493" width="10.6640625" style="91" bestFit="1" customWidth="1"/>
    <col min="10494" max="10736" width="10.1640625" style="91"/>
    <col min="10737" max="10737" width="32.83203125" style="91" bestFit="1" customWidth="1"/>
    <col min="10738" max="10745" width="11.1640625" style="91" bestFit="1" customWidth="1"/>
    <col min="10746" max="10746" width="0.33203125" style="91" customWidth="1"/>
    <col min="10747" max="10747" width="10.1640625" style="91" customWidth="1"/>
    <col min="10748" max="10748" width="11.6640625" style="91" bestFit="1" customWidth="1"/>
    <col min="10749" max="10749" width="10.6640625" style="91" bestFit="1" customWidth="1"/>
    <col min="10750" max="10992" width="10.1640625" style="91"/>
    <col min="10993" max="10993" width="32.83203125" style="91" bestFit="1" customWidth="1"/>
    <col min="10994" max="11001" width="11.1640625" style="91" bestFit="1" customWidth="1"/>
    <col min="11002" max="11002" width="0.33203125" style="91" customWidth="1"/>
    <col min="11003" max="11003" width="10.1640625" style="91" customWidth="1"/>
    <col min="11004" max="11004" width="11.6640625" style="91" bestFit="1" customWidth="1"/>
    <col min="11005" max="11005" width="10.6640625" style="91" bestFit="1" customWidth="1"/>
    <col min="11006" max="11248" width="10.1640625" style="91"/>
    <col min="11249" max="11249" width="32.83203125" style="91" bestFit="1" customWidth="1"/>
    <col min="11250" max="11257" width="11.1640625" style="91" bestFit="1" customWidth="1"/>
    <col min="11258" max="11258" width="0.33203125" style="91" customWidth="1"/>
    <col min="11259" max="11259" width="10.1640625" style="91" customWidth="1"/>
    <col min="11260" max="11260" width="11.6640625" style="91" bestFit="1" customWidth="1"/>
    <col min="11261" max="11261" width="10.6640625" style="91" bestFit="1" customWidth="1"/>
    <col min="11262" max="11504" width="10.1640625" style="91"/>
    <col min="11505" max="11505" width="32.83203125" style="91" bestFit="1" customWidth="1"/>
    <col min="11506" max="11513" width="11.1640625" style="91" bestFit="1" customWidth="1"/>
    <col min="11514" max="11514" width="0.33203125" style="91" customWidth="1"/>
    <col min="11515" max="11515" width="10.1640625" style="91" customWidth="1"/>
    <col min="11516" max="11516" width="11.6640625" style="91" bestFit="1" customWidth="1"/>
    <col min="11517" max="11517" width="10.6640625" style="91" bestFit="1" customWidth="1"/>
    <col min="11518" max="11760" width="10.1640625" style="91"/>
    <col min="11761" max="11761" width="32.83203125" style="91" bestFit="1" customWidth="1"/>
    <col min="11762" max="11769" width="11.1640625" style="91" bestFit="1" customWidth="1"/>
    <col min="11770" max="11770" width="0.33203125" style="91" customWidth="1"/>
    <col min="11771" max="11771" width="10.1640625" style="91" customWidth="1"/>
    <col min="11772" max="11772" width="11.6640625" style="91" bestFit="1" customWidth="1"/>
    <col min="11773" max="11773" width="10.6640625" style="91" bestFit="1" customWidth="1"/>
    <col min="11774" max="12016" width="10.1640625" style="91"/>
    <col min="12017" max="12017" width="32.83203125" style="91" bestFit="1" customWidth="1"/>
    <col min="12018" max="12025" width="11.1640625" style="91" bestFit="1" customWidth="1"/>
    <col min="12026" max="12026" width="0.33203125" style="91" customWidth="1"/>
    <col min="12027" max="12027" width="10.1640625" style="91" customWidth="1"/>
    <col min="12028" max="12028" width="11.6640625" style="91" bestFit="1" customWidth="1"/>
    <col min="12029" max="12029" width="10.6640625" style="91" bestFit="1" customWidth="1"/>
    <col min="12030" max="12272" width="10.1640625" style="91"/>
    <col min="12273" max="12273" width="32.83203125" style="91" bestFit="1" customWidth="1"/>
    <col min="12274" max="12281" width="11.1640625" style="91" bestFit="1" customWidth="1"/>
    <col min="12282" max="12282" width="0.33203125" style="91" customWidth="1"/>
    <col min="12283" max="12283" width="10.1640625" style="91" customWidth="1"/>
    <col min="12284" max="12284" width="11.6640625" style="91" bestFit="1" customWidth="1"/>
    <col min="12285" max="12285" width="10.6640625" style="91" bestFit="1" customWidth="1"/>
    <col min="12286" max="12528" width="10.1640625" style="91"/>
    <col min="12529" max="12529" width="32.83203125" style="91" bestFit="1" customWidth="1"/>
    <col min="12530" max="12537" width="11.1640625" style="91" bestFit="1" customWidth="1"/>
    <col min="12538" max="12538" width="0.33203125" style="91" customWidth="1"/>
    <col min="12539" max="12539" width="10.1640625" style="91" customWidth="1"/>
    <col min="12540" max="12540" width="11.6640625" style="91" bestFit="1" customWidth="1"/>
    <col min="12541" max="12541" width="10.6640625" style="91" bestFit="1" customWidth="1"/>
    <col min="12542" max="12784" width="10.1640625" style="91"/>
    <col min="12785" max="12785" width="32.83203125" style="91" bestFit="1" customWidth="1"/>
    <col min="12786" max="12793" width="11.1640625" style="91" bestFit="1" customWidth="1"/>
    <col min="12794" max="12794" width="0.33203125" style="91" customWidth="1"/>
    <col min="12795" max="12795" width="10.1640625" style="91" customWidth="1"/>
    <col min="12796" max="12796" width="11.6640625" style="91" bestFit="1" customWidth="1"/>
    <col min="12797" max="12797" width="10.6640625" style="91" bestFit="1" customWidth="1"/>
    <col min="12798" max="13040" width="10.1640625" style="91"/>
    <col min="13041" max="13041" width="32.83203125" style="91" bestFit="1" customWidth="1"/>
    <col min="13042" max="13049" width="11.1640625" style="91" bestFit="1" customWidth="1"/>
    <col min="13050" max="13050" width="0.33203125" style="91" customWidth="1"/>
    <col min="13051" max="13051" width="10.1640625" style="91" customWidth="1"/>
    <col min="13052" max="13052" width="11.6640625" style="91" bestFit="1" customWidth="1"/>
    <col min="13053" max="13053" width="10.6640625" style="91" bestFit="1" customWidth="1"/>
    <col min="13054" max="13296" width="10.1640625" style="91"/>
    <col min="13297" max="13297" width="32.83203125" style="91" bestFit="1" customWidth="1"/>
    <col min="13298" max="13305" width="11.1640625" style="91" bestFit="1" customWidth="1"/>
    <col min="13306" max="13306" width="0.33203125" style="91" customWidth="1"/>
    <col min="13307" max="13307" width="10.1640625" style="91" customWidth="1"/>
    <col min="13308" max="13308" width="11.6640625" style="91" bestFit="1" customWidth="1"/>
    <col min="13309" max="13309" width="10.6640625" style="91" bestFit="1" customWidth="1"/>
    <col min="13310" max="13552" width="10.1640625" style="91"/>
    <col min="13553" max="13553" width="32.83203125" style="91" bestFit="1" customWidth="1"/>
    <col min="13554" max="13561" width="11.1640625" style="91" bestFit="1" customWidth="1"/>
    <col min="13562" max="13562" width="0.33203125" style="91" customWidth="1"/>
    <col min="13563" max="13563" width="10.1640625" style="91" customWidth="1"/>
    <col min="13564" max="13564" width="11.6640625" style="91" bestFit="1" customWidth="1"/>
    <col min="13565" max="13565" width="10.6640625" style="91" bestFit="1" customWidth="1"/>
    <col min="13566" max="13808" width="10.1640625" style="91"/>
    <col min="13809" max="13809" width="32.83203125" style="91" bestFit="1" customWidth="1"/>
    <col min="13810" max="13817" width="11.1640625" style="91" bestFit="1" customWidth="1"/>
    <col min="13818" max="13818" width="0.33203125" style="91" customWidth="1"/>
    <col min="13819" max="13819" width="10.1640625" style="91" customWidth="1"/>
    <col min="13820" max="13820" width="11.6640625" style="91" bestFit="1" customWidth="1"/>
    <col min="13821" max="13821" width="10.6640625" style="91" bestFit="1" customWidth="1"/>
    <col min="13822" max="14064" width="10.1640625" style="91"/>
    <col min="14065" max="14065" width="32.83203125" style="91" bestFit="1" customWidth="1"/>
    <col min="14066" max="14073" width="11.1640625" style="91" bestFit="1" customWidth="1"/>
    <col min="14074" max="14074" width="0.33203125" style="91" customWidth="1"/>
    <col min="14075" max="14075" width="10.1640625" style="91" customWidth="1"/>
    <col min="14076" max="14076" width="11.6640625" style="91" bestFit="1" customWidth="1"/>
    <col min="14077" max="14077" width="10.6640625" style="91" bestFit="1" customWidth="1"/>
    <col min="14078" max="14320" width="10.1640625" style="91"/>
    <col min="14321" max="14321" width="32.83203125" style="91" bestFit="1" customWidth="1"/>
    <col min="14322" max="14329" width="11.1640625" style="91" bestFit="1" customWidth="1"/>
    <col min="14330" max="14330" width="0.33203125" style="91" customWidth="1"/>
    <col min="14331" max="14331" width="10.1640625" style="91" customWidth="1"/>
    <col min="14332" max="14332" width="11.6640625" style="91" bestFit="1" customWidth="1"/>
    <col min="14333" max="14333" width="10.6640625" style="91" bestFit="1" customWidth="1"/>
    <col min="14334" max="14576" width="10.1640625" style="91"/>
    <col min="14577" max="14577" width="32.83203125" style="91" bestFit="1" customWidth="1"/>
    <col min="14578" max="14585" width="11.1640625" style="91" bestFit="1" customWidth="1"/>
    <col min="14586" max="14586" width="0.33203125" style="91" customWidth="1"/>
    <col min="14587" max="14587" width="10.1640625" style="91" customWidth="1"/>
    <col min="14588" max="14588" width="11.6640625" style="91" bestFit="1" customWidth="1"/>
    <col min="14589" max="14589" width="10.6640625" style="91" bestFit="1" customWidth="1"/>
    <col min="14590" max="14832" width="10.1640625" style="91"/>
    <col min="14833" max="14833" width="32.83203125" style="91" bestFit="1" customWidth="1"/>
    <col min="14834" max="14841" width="11.1640625" style="91" bestFit="1" customWidth="1"/>
    <col min="14842" max="14842" width="0.33203125" style="91" customWidth="1"/>
    <col min="14843" max="14843" width="10.1640625" style="91" customWidth="1"/>
    <col min="14844" max="14844" width="11.6640625" style="91" bestFit="1" customWidth="1"/>
    <col min="14845" max="14845" width="10.6640625" style="91" bestFit="1" customWidth="1"/>
    <col min="14846" max="15088" width="10.1640625" style="91"/>
    <col min="15089" max="15089" width="32.83203125" style="91" bestFit="1" customWidth="1"/>
    <col min="15090" max="15097" width="11.1640625" style="91" bestFit="1" customWidth="1"/>
    <col min="15098" max="15098" width="0.33203125" style="91" customWidth="1"/>
    <col min="15099" max="15099" width="10.1640625" style="91" customWidth="1"/>
    <col min="15100" max="15100" width="11.6640625" style="91" bestFit="1" customWidth="1"/>
    <col min="15101" max="15101" width="10.6640625" style="91" bestFit="1" customWidth="1"/>
    <col min="15102" max="15344" width="10.1640625" style="91"/>
    <col min="15345" max="15345" width="32.83203125" style="91" bestFit="1" customWidth="1"/>
    <col min="15346" max="15353" width="11.1640625" style="91" bestFit="1" customWidth="1"/>
    <col min="15354" max="15354" width="0.33203125" style="91" customWidth="1"/>
    <col min="15355" max="15355" width="10.1640625" style="91" customWidth="1"/>
    <col min="15356" max="15356" width="11.6640625" style="91" bestFit="1" customWidth="1"/>
    <col min="15357" max="15357" width="10.6640625" style="91" bestFit="1" customWidth="1"/>
    <col min="15358" max="15600" width="10.1640625" style="91"/>
    <col min="15601" max="15601" width="32.83203125" style="91" bestFit="1" customWidth="1"/>
    <col min="15602" max="15609" width="11.1640625" style="91" bestFit="1" customWidth="1"/>
    <col min="15610" max="15610" width="0.33203125" style="91" customWidth="1"/>
    <col min="15611" max="15611" width="10.1640625" style="91" customWidth="1"/>
    <col min="15612" max="15612" width="11.6640625" style="91" bestFit="1" customWidth="1"/>
    <col min="15613" max="15613" width="10.6640625" style="91" bestFit="1" customWidth="1"/>
    <col min="15614" max="15856" width="10.1640625" style="91"/>
    <col min="15857" max="15857" width="32.83203125" style="91" bestFit="1" customWidth="1"/>
    <col min="15858" max="15865" width="11.1640625" style="91" bestFit="1" customWidth="1"/>
    <col min="15866" max="15866" width="0.33203125" style="91" customWidth="1"/>
    <col min="15867" max="15867" width="10.1640625" style="91" customWidth="1"/>
    <col min="15868" max="15868" width="11.6640625" style="91" bestFit="1" customWidth="1"/>
    <col min="15869" max="15869" width="10.6640625" style="91" bestFit="1" customWidth="1"/>
    <col min="15870" max="16112" width="10.1640625" style="91"/>
    <col min="16113" max="16113" width="32.83203125" style="91" bestFit="1" customWidth="1"/>
    <col min="16114" max="16121" width="11.1640625" style="91" bestFit="1" customWidth="1"/>
    <col min="16122" max="16122" width="0.33203125" style="91" customWidth="1"/>
    <col min="16123" max="16123" width="10.1640625" style="91" customWidth="1"/>
    <col min="16124" max="16124" width="11.6640625" style="91" bestFit="1" customWidth="1"/>
    <col min="16125" max="16125" width="10.6640625" style="91" bestFit="1" customWidth="1"/>
    <col min="16126" max="16384" width="10.1640625" style="91"/>
  </cols>
  <sheetData>
    <row r="1" spans="2:10" s="72" customFormat="1" ht="18">
      <c r="B1" s="341" t="s">
        <v>365</v>
      </c>
      <c r="C1" s="341"/>
      <c r="D1" s="341"/>
      <c r="E1" s="341"/>
      <c r="F1" s="341"/>
      <c r="G1" s="341"/>
      <c r="H1" s="341"/>
      <c r="I1" s="341"/>
      <c r="J1" s="341"/>
    </row>
    <row r="2" spans="2:10" s="72" customFormat="1" ht="5.0999999999999996" customHeight="1" thickBot="1">
      <c r="B2" s="226"/>
      <c r="C2" s="226"/>
      <c r="D2" s="226"/>
      <c r="E2" s="226"/>
      <c r="F2" s="226"/>
      <c r="G2" s="226"/>
      <c r="H2" s="226"/>
      <c r="I2" s="226"/>
      <c r="J2" s="226"/>
    </row>
    <row r="3" spans="2:10" s="73" customFormat="1" ht="11.25" customHeight="1">
      <c r="B3" s="213"/>
      <c r="C3" s="213"/>
      <c r="D3" s="213"/>
      <c r="E3" s="213"/>
      <c r="F3" s="213"/>
      <c r="G3" s="213"/>
      <c r="H3" s="213"/>
      <c r="I3" s="213"/>
      <c r="J3" s="214" t="s">
        <v>0</v>
      </c>
    </row>
    <row r="4" spans="2:10" s="74" customFormat="1" ht="11.25" customHeight="1">
      <c r="B4" s="215"/>
      <c r="C4" s="53" t="s">
        <v>6</v>
      </c>
      <c r="D4" s="53" t="s">
        <v>7</v>
      </c>
      <c r="E4" s="54" t="s">
        <v>8</v>
      </c>
      <c r="F4" s="54" t="s">
        <v>9</v>
      </c>
      <c r="G4" s="54" t="s">
        <v>10</v>
      </c>
      <c r="H4" s="54" t="s">
        <v>67</v>
      </c>
      <c r="I4" s="54" t="s">
        <v>68</v>
      </c>
      <c r="J4" s="54" t="s">
        <v>69</v>
      </c>
    </row>
    <row r="5" spans="2:10" s="74" customFormat="1" ht="11.25" customHeight="1">
      <c r="B5" s="215"/>
      <c r="C5" s="53" t="s">
        <v>11</v>
      </c>
      <c r="D5" s="53" t="s">
        <v>11</v>
      </c>
      <c r="E5" s="53" t="s">
        <v>11</v>
      </c>
      <c r="F5" s="53" t="s">
        <v>11</v>
      </c>
      <c r="G5" s="53" t="s">
        <v>11</v>
      </c>
      <c r="H5" s="53" t="s">
        <v>13</v>
      </c>
      <c r="I5" s="53" t="s">
        <v>13</v>
      </c>
      <c r="J5" s="53" t="s">
        <v>13</v>
      </c>
    </row>
    <row r="6" spans="2:10" s="75" customFormat="1" ht="11.25" customHeight="1">
      <c r="B6" s="342" t="s">
        <v>265</v>
      </c>
      <c r="C6" s="342"/>
      <c r="D6" s="342"/>
      <c r="E6" s="342"/>
      <c r="F6" s="342"/>
      <c r="G6" s="342"/>
      <c r="H6" s="342"/>
      <c r="I6" s="342"/>
      <c r="J6" s="342"/>
    </row>
    <row r="7" spans="2:10" s="77" customFormat="1" ht="11.25" customHeight="1">
      <c r="B7" s="216" t="s">
        <v>266</v>
      </c>
      <c r="C7" s="60">
        <v>49321.529920092107</v>
      </c>
      <c r="D7" s="60">
        <v>50077.1326043394</v>
      </c>
      <c r="E7" s="60">
        <v>52236.630360537834</v>
      </c>
      <c r="F7" s="60">
        <v>52663.756157099895</v>
      </c>
      <c r="G7" s="60">
        <v>51369.000000000007</v>
      </c>
      <c r="H7" s="60">
        <v>51267.367024263913</v>
      </c>
      <c r="I7" s="60">
        <v>50635.709217500276</v>
      </c>
      <c r="J7" s="60">
        <v>50424.871923411585</v>
      </c>
    </row>
    <row r="8" spans="2:10" s="77" customFormat="1" ht="11.25" customHeight="1">
      <c r="B8" s="216" t="s">
        <v>295</v>
      </c>
      <c r="C8" s="60">
        <v>90642.570368694971</v>
      </c>
      <c r="D8" s="60">
        <v>95103.374635686894</v>
      </c>
      <c r="E8" s="60">
        <v>100866.01457870685</v>
      </c>
      <c r="F8" s="60">
        <v>101313.07575189199</v>
      </c>
      <c r="G8" s="60">
        <v>101638</v>
      </c>
      <c r="H8" s="60">
        <v>102821.04055256682</v>
      </c>
      <c r="I8" s="60">
        <v>102887.07761910219</v>
      </c>
      <c r="J8" s="60">
        <v>103073.41597290983</v>
      </c>
    </row>
    <row r="9" spans="2:10" s="79" customFormat="1" ht="11.25" customHeight="1">
      <c r="B9" s="216" t="s">
        <v>288</v>
      </c>
      <c r="C9" s="60">
        <v>1956.4803400842359</v>
      </c>
      <c r="D9" s="60">
        <v>1384.025241647164</v>
      </c>
      <c r="E9" s="60">
        <v>1468.7998740818812</v>
      </c>
      <c r="F9" s="60">
        <v>1558.2689231911434</v>
      </c>
      <c r="G9" s="60" t="s">
        <v>357</v>
      </c>
      <c r="H9" s="60" t="s">
        <v>357</v>
      </c>
      <c r="I9" s="60" t="s">
        <v>357</v>
      </c>
      <c r="J9" s="60" t="s">
        <v>357</v>
      </c>
    </row>
    <row r="10" spans="2:10" s="77" customFormat="1" ht="11.25" customHeight="1">
      <c r="B10" s="216" t="s">
        <v>26</v>
      </c>
      <c r="C10" s="60">
        <v>7127.6489157277556</v>
      </c>
      <c r="D10" s="60">
        <v>6233.9916868941373</v>
      </c>
      <c r="E10" s="60">
        <v>6894.4097315327299</v>
      </c>
      <c r="F10" s="60">
        <v>5944.355695169369</v>
      </c>
      <c r="G10" s="60">
        <v>5576</v>
      </c>
      <c r="H10" s="60">
        <v>5931.6085581687048</v>
      </c>
      <c r="I10" s="60">
        <v>5510.3482055418945</v>
      </c>
      <c r="J10" s="60">
        <v>5060.2914061947304</v>
      </c>
    </row>
    <row r="11" spans="2:10" s="77" customFormat="1" ht="11.25" customHeight="1">
      <c r="B11" s="216" t="s">
        <v>269</v>
      </c>
      <c r="C11" s="60">
        <v>4366.3986041049411</v>
      </c>
      <c r="D11" s="60">
        <v>4413.9183382260899</v>
      </c>
      <c r="E11" s="60">
        <v>4563.2821894414865</v>
      </c>
      <c r="F11" s="60">
        <v>3798.408479000751</v>
      </c>
      <c r="G11" s="60">
        <v>1821</v>
      </c>
      <c r="H11" s="60">
        <v>1750.9493002113497</v>
      </c>
      <c r="I11" s="60">
        <v>1887.4700821328393</v>
      </c>
      <c r="J11" s="60">
        <v>1272.259448286452</v>
      </c>
    </row>
    <row r="12" spans="2:10" s="77" customFormat="1" ht="11.25" customHeight="1">
      <c r="B12" s="216" t="s">
        <v>270</v>
      </c>
      <c r="C12" s="60">
        <v>24977.512759212324</v>
      </c>
      <c r="D12" s="60">
        <v>26345.641877871996</v>
      </c>
      <c r="E12" s="60">
        <v>26866.929309639687</v>
      </c>
      <c r="F12" s="60">
        <v>26576.57339566078</v>
      </c>
      <c r="G12" s="60">
        <v>26642</v>
      </c>
      <c r="H12" s="60">
        <v>23390.462314669858</v>
      </c>
      <c r="I12" s="60">
        <v>22751.332475416937</v>
      </c>
      <c r="J12" s="60">
        <v>20709.45354124004</v>
      </c>
    </row>
    <row r="13" spans="2:10" s="77" customFormat="1" ht="11.25" customHeight="1">
      <c r="B13" s="216" t="s">
        <v>271</v>
      </c>
      <c r="C13" s="60">
        <v>18379.057740185246</v>
      </c>
      <c r="D13" s="60">
        <v>18457.232373163341</v>
      </c>
      <c r="E13" s="60">
        <v>19514.506714145937</v>
      </c>
      <c r="F13" s="60">
        <v>21969.339391481968</v>
      </c>
      <c r="G13" s="60">
        <v>20240</v>
      </c>
      <c r="H13" s="60">
        <v>17924.345283476141</v>
      </c>
      <c r="I13" s="60">
        <v>17039.502065740016</v>
      </c>
      <c r="J13" s="60">
        <v>16214.81684601815</v>
      </c>
    </row>
    <row r="14" spans="2:10" s="77" customFormat="1" ht="11.25" customHeight="1">
      <c r="B14" s="216" t="s">
        <v>30</v>
      </c>
      <c r="C14" s="60">
        <v>9796.674564855015</v>
      </c>
      <c r="D14" s="60">
        <v>9899.7882728785171</v>
      </c>
      <c r="E14" s="60">
        <v>10045.748816211631</v>
      </c>
      <c r="F14" s="60">
        <v>9547.2126864371967</v>
      </c>
      <c r="G14" s="60">
        <v>8834</v>
      </c>
      <c r="H14" s="60">
        <v>8663.2063262959782</v>
      </c>
      <c r="I14" s="60">
        <v>7873.962553107036</v>
      </c>
      <c r="J14" s="60">
        <v>7382.2576295979925</v>
      </c>
    </row>
    <row r="15" spans="2:10" s="77" customFormat="1" ht="11.25" customHeight="1">
      <c r="B15" s="216" t="s">
        <v>31</v>
      </c>
      <c r="C15" s="60">
        <v>9769.2267486360997</v>
      </c>
      <c r="D15" s="60">
        <v>9729.8577605836144</v>
      </c>
      <c r="E15" s="60">
        <v>9505.6095076782949</v>
      </c>
      <c r="F15" s="60">
        <v>9228.8016252595062</v>
      </c>
      <c r="G15" s="60">
        <v>9131</v>
      </c>
      <c r="H15" s="60">
        <v>8100.3316346818719</v>
      </c>
      <c r="I15" s="60">
        <v>7597.3997162990527</v>
      </c>
      <c r="J15" s="60">
        <v>7103.1394853310676</v>
      </c>
    </row>
    <row r="16" spans="2:10" s="77" customFormat="1" ht="11.25" customHeight="1">
      <c r="B16" s="216" t="s">
        <v>32</v>
      </c>
      <c r="C16" s="60">
        <v>783.90963121220216</v>
      </c>
      <c r="D16" s="60">
        <v>771.63415016930696</v>
      </c>
      <c r="E16" s="60">
        <v>746.50832309968007</v>
      </c>
      <c r="F16" s="60">
        <v>684.94212195458272</v>
      </c>
      <c r="G16" s="60">
        <v>621</v>
      </c>
      <c r="H16" s="60">
        <v>621.30459039757568</v>
      </c>
      <c r="I16" s="60">
        <v>572.13342872304599</v>
      </c>
      <c r="J16" s="60">
        <v>516.50766231454361</v>
      </c>
    </row>
    <row r="17" spans="2:15" s="77" customFormat="1" ht="11.25" customHeight="1">
      <c r="B17" s="216" t="s">
        <v>33</v>
      </c>
      <c r="C17" s="60">
        <v>34910.328492513159</v>
      </c>
      <c r="D17" s="60">
        <v>34962.935718336157</v>
      </c>
      <c r="E17" s="60">
        <v>36764.218783739816</v>
      </c>
      <c r="F17" s="60">
        <v>39965.195411804394</v>
      </c>
      <c r="G17" s="60">
        <v>37683</v>
      </c>
      <c r="H17" s="60">
        <v>35797.077489693547</v>
      </c>
      <c r="I17" s="60">
        <v>32060.380539108359</v>
      </c>
      <c r="J17" s="60">
        <v>31455.965746919115</v>
      </c>
    </row>
    <row r="18" spans="2:15" s="77" customFormat="1" ht="11.25" customHeight="1">
      <c r="B18" s="216" t="s">
        <v>34</v>
      </c>
      <c r="C18" s="60">
        <v>1985.0260689519071</v>
      </c>
      <c r="D18" s="60">
        <v>2166.3468454199242</v>
      </c>
      <c r="E18" s="60">
        <v>2239.5249692990401</v>
      </c>
      <c r="F18" s="60">
        <v>2246.2825344818457</v>
      </c>
      <c r="G18" s="60">
        <v>2202</v>
      </c>
      <c r="H18" s="60">
        <v>2080.1043966915699</v>
      </c>
      <c r="I18" s="60">
        <v>1495.9103269270338</v>
      </c>
      <c r="J18" s="60">
        <v>1190.6568014575835</v>
      </c>
    </row>
    <row r="19" spans="2:15" s="77" customFormat="1" ht="11.25" customHeight="1">
      <c r="B19" s="216" t="s">
        <v>35</v>
      </c>
      <c r="C19" s="60">
        <v>4897.7883261031284</v>
      </c>
      <c r="D19" s="60">
        <v>5085.0904245229394</v>
      </c>
      <c r="E19" s="60">
        <v>5527.7414615984771</v>
      </c>
      <c r="F19" s="60">
        <v>6071.3105877289618</v>
      </c>
      <c r="G19" s="60">
        <v>6184</v>
      </c>
      <c r="H19" s="60">
        <v>6444.8178358168589</v>
      </c>
      <c r="I19" s="60">
        <v>8696.9983492435113</v>
      </c>
      <c r="J19" s="60">
        <v>8262.2679914229502</v>
      </c>
    </row>
    <row r="20" spans="2:15" s="77" customFormat="1" ht="11.25" customHeight="1">
      <c r="B20" s="217" t="s">
        <v>272</v>
      </c>
      <c r="C20" s="60">
        <v>746.58060115447836</v>
      </c>
      <c r="D20" s="60">
        <v>313.142390581173</v>
      </c>
      <c r="E20" s="60">
        <v>1292.9650504462725</v>
      </c>
      <c r="F20" s="60">
        <v>1181.4995646271877</v>
      </c>
      <c r="G20" s="60">
        <v>1145</v>
      </c>
      <c r="H20" s="60">
        <v>1407.1867290352616</v>
      </c>
      <c r="I20" s="60">
        <v>1321.0389799419168</v>
      </c>
      <c r="J20" s="60">
        <v>964.39491706844774</v>
      </c>
    </row>
    <row r="21" spans="2:15" s="77" customFormat="1" ht="11.25" customHeight="1">
      <c r="B21" s="216" t="s">
        <v>273</v>
      </c>
      <c r="C21" s="60">
        <v>2818.3417693581555</v>
      </c>
      <c r="D21" s="60">
        <v>2577.8138091528645</v>
      </c>
      <c r="E21" s="60">
        <v>2592.2475197058002</v>
      </c>
      <c r="F21" s="60">
        <v>2432.6195542064106</v>
      </c>
      <c r="G21" s="60">
        <v>2214</v>
      </c>
      <c r="H21" s="60">
        <v>2175.5398980379059</v>
      </c>
      <c r="I21" s="60">
        <v>1959.6995515397357</v>
      </c>
      <c r="J21" s="60">
        <v>1816.586194747201</v>
      </c>
    </row>
    <row r="22" spans="2:15" s="77" customFormat="1" ht="11.25" customHeight="1">
      <c r="B22" s="216" t="s">
        <v>37</v>
      </c>
      <c r="C22" s="60">
        <v>1650.1627110811482</v>
      </c>
      <c r="D22" s="60">
        <v>1561.436971464484</v>
      </c>
      <c r="E22" s="60">
        <v>1582.5134127204783</v>
      </c>
      <c r="F22" s="60">
        <v>1552.125944518905</v>
      </c>
      <c r="G22" s="60">
        <v>1567</v>
      </c>
      <c r="H22" s="60">
        <v>2568.9678831799442</v>
      </c>
      <c r="I22" s="60">
        <v>1424.6312452754917</v>
      </c>
      <c r="J22" s="60">
        <v>1190.6568014575835</v>
      </c>
    </row>
    <row r="23" spans="2:15" s="77" customFormat="1" ht="11.25" customHeight="1">
      <c r="B23" s="216" t="s">
        <v>38</v>
      </c>
      <c r="C23" s="60">
        <v>8807.4552683253314</v>
      </c>
      <c r="D23" s="60">
        <v>8453.7758003313265</v>
      </c>
      <c r="E23" s="60">
        <v>9233.960498708313</v>
      </c>
      <c r="F23" s="60">
        <v>9058.8458819942425</v>
      </c>
      <c r="G23" s="60">
        <v>7488</v>
      </c>
      <c r="H23" s="60">
        <v>7836.4232585098607</v>
      </c>
      <c r="I23" s="60">
        <v>7410.1733284943348</v>
      </c>
      <c r="J23" s="60">
        <v>7332.1832781348239</v>
      </c>
    </row>
    <row r="24" spans="2:15" s="77" customFormat="1" ht="11.25" customHeight="1">
      <c r="B24" s="216" t="s">
        <v>39</v>
      </c>
      <c r="C24" s="60">
        <v>25702.13510739167</v>
      </c>
      <c r="D24" s="60">
        <v>25799.512998735554</v>
      </c>
      <c r="E24" s="60">
        <v>26472.090633811222</v>
      </c>
      <c r="F24" s="60">
        <v>26407.641482174222</v>
      </c>
      <c r="G24" s="60">
        <v>25459</v>
      </c>
      <c r="H24" s="60">
        <v>25223.213473178068</v>
      </c>
      <c r="I24" s="60">
        <v>24780.410333097509</v>
      </c>
      <c r="J24" s="60">
        <v>24325.93448024672</v>
      </c>
    </row>
    <row r="25" spans="2:15" s="77" customFormat="1" ht="11.25" customHeight="1">
      <c r="B25" s="216" t="s">
        <v>40</v>
      </c>
      <c r="C25" s="60">
        <v>13458.213248458227</v>
      </c>
      <c r="D25" s="60">
        <v>13702.384264987097</v>
      </c>
      <c r="E25" s="60">
        <v>14258.414261517444</v>
      </c>
      <c r="F25" s="60">
        <v>14122.707967476106</v>
      </c>
      <c r="G25" s="60">
        <v>13665</v>
      </c>
      <c r="H25" s="60">
        <v>13488.542134164296</v>
      </c>
      <c r="I25" s="60">
        <v>13298.775860667081</v>
      </c>
      <c r="J25" s="60">
        <v>13026.749802863031</v>
      </c>
    </row>
    <row r="26" spans="2:15" s="77" customFormat="1" ht="11.25" customHeight="1">
      <c r="B26" s="77" t="s">
        <v>274</v>
      </c>
      <c r="C26" s="60">
        <v>9765.9330106898306</v>
      </c>
      <c r="D26" s="60">
        <v>9883.7570924733391</v>
      </c>
      <c r="E26" s="60">
        <v>10194.208158323134</v>
      </c>
      <c r="F26" s="60">
        <v>10235.226297727899</v>
      </c>
      <c r="G26" s="60">
        <v>9885</v>
      </c>
      <c r="H26" s="60">
        <v>9684.7557233603293</v>
      </c>
      <c r="I26" s="60">
        <v>9496.2744514961378</v>
      </c>
      <c r="J26" s="60">
        <v>9319.3931889787491</v>
      </c>
    </row>
    <row r="27" spans="2:15" s="77" customFormat="1" ht="11.25" customHeight="1">
      <c r="B27" s="77" t="s">
        <v>43</v>
      </c>
      <c r="C27" s="60">
        <v>4865.9488592891885</v>
      </c>
      <c r="D27" s="60">
        <v>4833.9352648417935</v>
      </c>
      <c r="E27" s="60">
        <v>4670.6783092668275</v>
      </c>
      <c r="F27" s="60">
        <v>4248.893581631567</v>
      </c>
      <c r="G27" s="60">
        <v>4036</v>
      </c>
      <c r="H27" s="60">
        <v>3968.3639590440771</v>
      </c>
      <c r="I27" s="60">
        <v>3761.634735690724</v>
      </c>
      <c r="J27" s="60">
        <v>3501.4953912023643</v>
      </c>
    </row>
    <row r="28" spans="2:15" s="77" customFormat="1" ht="11.25" customHeight="1">
      <c r="B28" s="77" t="s">
        <v>44</v>
      </c>
      <c r="C28" s="60">
        <v>1971.8511171668279</v>
      </c>
      <c r="D28" s="60">
        <v>2202.6841876716639</v>
      </c>
      <c r="E28" s="60">
        <v>2411.1481803924785</v>
      </c>
      <c r="F28" s="60">
        <v>2438.7625328786489</v>
      </c>
      <c r="G28" s="60">
        <v>2424</v>
      </c>
      <c r="H28" s="60">
        <v>2512.485647689256</v>
      </c>
      <c r="I28" s="60">
        <v>2348.4081434794793</v>
      </c>
      <c r="J28" s="60">
        <v>2505.5721787682169</v>
      </c>
    </row>
    <row r="29" spans="2:15" s="77" customFormat="1" ht="11.25" customHeight="1">
      <c r="B29" s="77" t="s">
        <v>45</v>
      </c>
      <c r="C29" s="60">
        <v>787.20336915847201</v>
      </c>
      <c r="D29" s="60">
        <v>850.72130683485909</v>
      </c>
      <c r="E29" s="60">
        <v>850.7457335183941</v>
      </c>
      <c r="F29" s="60">
        <v>838.51658876054296</v>
      </c>
      <c r="G29" s="60">
        <v>884</v>
      </c>
      <c r="H29" s="60">
        <v>788.8036335768594</v>
      </c>
      <c r="I29" s="60">
        <v>758.4094287724098</v>
      </c>
      <c r="J29" s="60">
        <v>740.9149410939325</v>
      </c>
    </row>
    <row r="30" spans="2:15" s="77" customFormat="1" ht="11.25" customHeight="1">
      <c r="B30" s="77" t="s">
        <v>275</v>
      </c>
      <c r="C30" s="60" t="s">
        <v>357</v>
      </c>
      <c r="D30" s="60" t="s">
        <v>357</v>
      </c>
      <c r="E30" s="60" t="s">
        <v>357</v>
      </c>
      <c r="F30" s="60" t="s">
        <v>357</v>
      </c>
      <c r="G30" s="60" t="s">
        <v>357</v>
      </c>
      <c r="H30" s="60">
        <v>1900</v>
      </c>
      <c r="I30" s="60">
        <v>2200</v>
      </c>
      <c r="J30" s="60">
        <v>2200</v>
      </c>
      <c r="M30" s="169"/>
      <c r="N30" s="169"/>
      <c r="O30" s="169"/>
    </row>
    <row r="31" spans="2:15" s="81" customFormat="1" ht="11.25" customHeight="1">
      <c r="B31" s="77" t="s">
        <v>276</v>
      </c>
      <c r="C31" s="60" t="s">
        <v>357</v>
      </c>
      <c r="D31" s="60" t="s">
        <v>357</v>
      </c>
      <c r="E31" s="60" t="s">
        <v>357</v>
      </c>
      <c r="F31" s="60" t="s">
        <v>357</v>
      </c>
      <c r="G31" s="60" t="s">
        <v>357</v>
      </c>
      <c r="H31" s="60">
        <v>600</v>
      </c>
      <c r="I31" s="60">
        <v>2400</v>
      </c>
      <c r="J31" s="60">
        <v>1700</v>
      </c>
      <c r="M31" s="169"/>
      <c r="N31" s="169"/>
      <c r="O31" s="169"/>
    </row>
    <row r="32" spans="2:15" s="77" customFormat="1" ht="11.25" customHeight="1">
      <c r="B32" s="81" t="s">
        <v>72</v>
      </c>
      <c r="C32" s="60" t="s">
        <v>357</v>
      </c>
      <c r="D32" s="60" t="s">
        <v>357</v>
      </c>
      <c r="E32" s="60" t="s">
        <v>357</v>
      </c>
      <c r="F32" s="60" t="s">
        <v>357</v>
      </c>
      <c r="G32" s="60" t="s">
        <v>357</v>
      </c>
      <c r="H32" s="60" t="s">
        <v>357</v>
      </c>
      <c r="I32" s="60">
        <v>950.38775535389709</v>
      </c>
      <c r="J32" s="60" t="s">
        <v>357</v>
      </c>
      <c r="M32" s="169"/>
      <c r="N32" s="169"/>
      <c r="O32" s="169"/>
    </row>
    <row r="33" spans="2:15" s="77" customFormat="1" ht="11.25" customHeight="1">
      <c r="B33" s="81" t="s">
        <v>289</v>
      </c>
      <c r="C33" s="60" t="s">
        <v>357</v>
      </c>
      <c r="D33" s="60" t="s">
        <v>357</v>
      </c>
      <c r="E33" s="60" t="s">
        <v>357</v>
      </c>
      <c r="F33" s="60" t="s">
        <v>357</v>
      </c>
      <c r="G33" s="60" t="s">
        <v>357</v>
      </c>
      <c r="H33" s="60">
        <v>-623.25225369035809</v>
      </c>
      <c r="I33" s="60" t="s">
        <v>357</v>
      </c>
      <c r="J33" s="60" t="s">
        <v>357</v>
      </c>
      <c r="M33" s="169"/>
      <c r="N33" s="169"/>
      <c r="O33" s="169"/>
    </row>
    <row r="34" spans="2:15" s="84" customFormat="1" ht="11.25" customHeight="1" thickBot="1">
      <c r="B34" s="218" t="s">
        <v>15</v>
      </c>
      <c r="C34" s="83">
        <v>329489.07545509521</v>
      </c>
      <c r="D34" s="83">
        <v>334811.20276217395</v>
      </c>
      <c r="E34" s="83">
        <v>350797.84347498819</v>
      </c>
      <c r="F34" s="83">
        <v>354085.3859869368</v>
      </c>
      <c r="G34" s="83">
        <v>340711</v>
      </c>
      <c r="H34" s="83">
        <v>336300</v>
      </c>
      <c r="I34" s="83">
        <v>331000</v>
      </c>
      <c r="J34" s="83">
        <v>321100</v>
      </c>
      <c r="M34" s="169"/>
      <c r="N34" s="169"/>
      <c r="O34" s="169"/>
    </row>
    <row r="35" spans="2:15" s="84" customFormat="1" ht="5.0999999999999996" customHeight="1">
      <c r="B35" s="85"/>
      <c r="C35" s="86"/>
      <c r="D35" s="86"/>
      <c r="E35" s="86"/>
      <c r="F35" s="86"/>
      <c r="G35" s="86"/>
      <c r="H35" s="86"/>
      <c r="I35" s="86"/>
      <c r="J35" s="227"/>
      <c r="K35" s="77"/>
      <c r="M35" s="172"/>
      <c r="N35" s="172"/>
      <c r="O35" s="172"/>
    </row>
    <row r="36" spans="2:15" s="84" customFormat="1" ht="11.25" customHeight="1">
      <c r="B36" s="342" t="s">
        <v>278</v>
      </c>
      <c r="C36" s="342"/>
      <c r="D36" s="342"/>
      <c r="E36" s="342"/>
      <c r="F36" s="342"/>
      <c r="G36" s="342"/>
      <c r="H36" s="342"/>
      <c r="I36" s="342"/>
      <c r="J36" s="342"/>
    </row>
    <row r="37" spans="2:15" s="77" customFormat="1" ht="11.25" customHeight="1">
      <c r="B37" s="216" t="s">
        <v>296</v>
      </c>
      <c r="C37" s="60">
        <v>11757.546555534278</v>
      </c>
      <c r="D37" s="60">
        <v>11383.206833037795</v>
      </c>
      <c r="E37" s="60">
        <v>10980.726800573433</v>
      </c>
      <c r="F37" s="60">
        <v>-10710.283315047669</v>
      </c>
      <c r="G37" s="60">
        <v>11699</v>
      </c>
      <c r="H37" s="60">
        <v>10691.697645728815</v>
      </c>
      <c r="I37" s="60">
        <v>10783.099472245316</v>
      </c>
      <c r="J37" s="60">
        <v>10876.334598361369</v>
      </c>
    </row>
    <row r="38" spans="2:15" s="87" customFormat="1" ht="11.25" customHeight="1">
      <c r="B38" s="77" t="s">
        <v>297</v>
      </c>
      <c r="C38" s="60">
        <v>15220.363049712549</v>
      </c>
      <c r="D38" s="60">
        <v>16014.08047941398</v>
      </c>
      <c r="E38" s="60">
        <v>17084.406277313694</v>
      </c>
      <c r="F38" s="60">
        <v>-11675.754796367804</v>
      </c>
      <c r="G38" s="60">
        <v>19564</v>
      </c>
      <c r="H38" s="60">
        <v>17496.833190710411</v>
      </c>
      <c r="I38" s="60">
        <v>16224.069371646374</v>
      </c>
      <c r="J38" s="60">
        <v>16719.269571869339</v>
      </c>
    </row>
    <row r="39" spans="2:15" s="77" customFormat="1" ht="11.25" customHeight="1">
      <c r="B39" s="216" t="s">
        <v>26</v>
      </c>
      <c r="C39" s="60">
        <v>741.09103791069538</v>
      </c>
      <c r="D39" s="60">
        <v>611.32234611751187</v>
      </c>
      <c r="E39" s="60">
        <v>1203.4682839251541</v>
      </c>
      <c r="F39" s="60">
        <v>512.93871913190731</v>
      </c>
      <c r="G39" s="60">
        <v>877</v>
      </c>
      <c r="H39" s="60">
        <v>1345.835335312617</v>
      </c>
      <c r="I39" s="60">
        <v>1440.7878371165077</v>
      </c>
      <c r="J39" s="60">
        <v>1381.681179261526</v>
      </c>
    </row>
    <row r="40" spans="2:15" s="79" customFormat="1" ht="11.25" customHeight="1">
      <c r="B40" s="217" t="s">
        <v>269</v>
      </c>
      <c r="C40" s="60">
        <v>354.62578554837722</v>
      </c>
      <c r="D40" s="60">
        <v>655.14090589166915</v>
      </c>
      <c r="E40" s="60">
        <v>268.4902995633546</v>
      </c>
      <c r="F40" s="60">
        <v>-114.66893521511699</v>
      </c>
      <c r="G40" s="60">
        <v>-350</v>
      </c>
      <c r="H40" s="60">
        <v>-394.4018167884297</v>
      </c>
      <c r="I40" s="60">
        <v>-689.98151038692924</v>
      </c>
      <c r="J40" s="60">
        <v>-825.29949633742149</v>
      </c>
    </row>
    <row r="41" spans="2:15" s="77" customFormat="1" ht="11.25" customHeight="1">
      <c r="B41" s="216" t="s">
        <v>270</v>
      </c>
      <c r="C41" s="60">
        <v>924.44245025304519</v>
      </c>
      <c r="D41" s="60">
        <v>706.44068318824361</v>
      </c>
      <c r="E41" s="60">
        <v>299.02449049408904</v>
      </c>
      <c r="F41" s="60">
        <v>1133.3795650279867</v>
      </c>
      <c r="G41" s="60">
        <v>732</v>
      </c>
      <c r="H41" s="60">
        <v>292.1494939173553</v>
      </c>
      <c r="I41" s="60">
        <v>285.11632660616908</v>
      </c>
      <c r="J41" s="60">
        <v>278.19084146205222</v>
      </c>
    </row>
    <row r="42" spans="2:15" s="77" customFormat="1" ht="11.25" customHeight="1">
      <c r="B42" s="216" t="s">
        <v>271</v>
      </c>
      <c r="C42" s="60">
        <v>-121.86830401198101</v>
      </c>
      <c r="D42" s="60">
        <v>103.66829995349414</v>
      </c>
      <c r="E42" s="60">
        <v>1124.5005487594617</v>
      </c>
      <c r="F42" s="60">
        <v>-1054.5446720675939</v>
      </c>
      <c r="G42" s="60">
        <v>-1412</v>
      </c>
      <c r="H42" s="60">
        <v>339.86724459052334</v>
      </c>
      <c r="I42" s="60">
        <v>151.11165310126961</v>
      </c>
      <c r="J42" s="60">
        <v>-162.27799085286381</v>
      </c>
    </row>
    <row r="43" spans="2:15" s="77" customFormat="1" ht="11.25" customHeight="1">
      <c r="B43" s="216" t="s">
        <v>30</v>
      </c>
      <c r="C43" s="60">
        <v>409.52141798620653</v>
      </c>
      <c r="D43" s="60">
        <v>763.08418728654453</v>
      </c>
      <c r="E43" s="60">
        <v>718.07993844003079</v>
      </c>
      <c r="F43" s="60">
        <v>939.87573685247673</v>
      </c>
      <c r="G43" s="60">
        <v>1061</v>
      </c>
      <c r="H43" s="60">
        <v>1104.3250870076031</v>
      </c>
      <c r="I43" s="60">
        <v>1157.5722860210465</v>
      </c>
      <c r="J43" s="60">
        <v>1204.5663435306863</v>
      </c>
    </row>
    <row r="44" spans="2:15" s="77" customFormat="1" ht="11.25" customHeight="1">
      <c r="B44" s="216" t="s">
        <v>31</v>
      </c>
      <c r="C44" s="60">
        <v>-68.070584222908309</v>
      </c>
      <c r="D44" s="60">
        <v>480.93541215538511</v>
      </c>
      <c r="E44" s="60">
        <v>637.00639700325303</v>
      </c>
      <c r="F44" s="60">
        <v>304.07744427580133</v>
      </c>
      <c r="G44" s="60">
        <v>-33</v>
      </c>
      <c r="H44" s="60">
        <v>201.58315080297518</v>
      </c>
      <c r="I44" s="60">
        <v>227.1426735295814</v>
      </c>
      <c r="J44" s="60">
        <v>220.69806755989475</v>
      </c>
    </row>
    <row r="45" spans="2:15" s="77" customFormat="1" ht="11.25" customHeight="1">
      <c r="B45" s="216" t="s">
        <v>32</v>
      </c>
      <c r="C45" s="60">
        <v>7.6853885412961009</v>
      </c>
      <c r="D45" s="60">
        <v>11.756198963798305</v>
      </c>
      <c r="E45" s="60">
        <v>17.899353304223641</v>
      </c>
      <c r="F45" s="60">
        <v>-13.309787123183222</v>
      </c>
      <c r="G45" s="60">
        <v>4</v>
      </c>
      <c r="H45" s="60">
        <v>10.712148110303028</v>
      </c>
      <c r="I45" s="60">
        <v>7.6031020428311749</v>
      </c>
      <c r="J45" s="60">
        <v>6.4911196341145523</v>
      </c>
    </row>
    <row r="46" spans="2:15" s="77" customFormat="1" ht="11.25" customHeight="1">
      <c r="B46" s="216" t="s">
        <v>298</v>
      </c>
      <c r="C46" s="60">
        <v>6439.2576849573761</v>
      </c>
      <c r="D46" s="60">
        <v>6521.484188827023</v>
      </c>
      <c r="E46" s="60">
        <v>8312.6702551085673</v>
      </c>
      <c r="F46" s="60">
        <v>-898.92254570422074</v>
      </c>
      <c r="G46" s="60">
        <v>7854.0000000000009</v>
      </c>
      <c r="H46" s="60">
        <v>8142.2063954766927</v>
      </c>
      <c r="I46" s="60">
        <v>8261.7207572914267</v>
      </c>
      <c r="J46" s="60">
        <v>8364.2712999590367</v>
      </c>
    </row>
    <row r="47" spans="2:15" s="77" customFormat="1" ht="11.25" customHeight="1">
      <c r="B47" s="216" t="s">
        <v>34</v>
      </c>
      <c r="C47" s="60">
        <v>26.349903570158055</v>
      </c>
      <c r="D47" s="60">
        <v>-10.687453603453005</v>
      </c>
      <c r="E47" s="60">
        <v>90.549669656660768</v>
      </c>
      <c r="F47" s="60">
        <v>34.810212476017661</v>
      </c>
      <c r="G47" s="60">
        <v>59</v>
      </c>
      <c r="H47" s="60">
        <v>77.906531711294761</v>
      </c>
      <c r="I47" s="60">
        <v>76.031020428311763</v>
      </c>
      <c r="J47" s="60">
        <v>69.547710365513055</v>
      </c>
    </row>
    <row r="48" spans="2:15" s="77" customFormat="1" ht="11.25" customHeight="1">
      <c r="B48" s="216" t="s">
        <v>35</v>
      </c>
      <c r="C48" s="60">
        <v>-12.077039136322442</v>
      </c>
      <c r="D48" s="60">
        <v>227.642761753549</v>
      </c>
      <c r="E48" s="60">
        <v>348.51093786458972</v>
      </c>
      <c r="F48" s="60">
        <v>310.22042294803975</v>
      </c>
      <c r="G48" s="60">
        <v>104</v>
      </c>
      <c r="H48" s="60">
        <v>144.1270836658953</v>
      </c>
      <c r="I48" s="60">
        <v>117.84808166388324</v>
      </c>
      <c r="J48" s="60">
        <v>146.51384317001416</v>
      </c>
    </row>
    <row r="49" spans="2:15" s="77" customFormat="1" ht="11.25" customHeight="1">
      <c r="B49" s="217" t="s">
        <v>272</v>
      </c>
      <c r="C49" s="60">
        <v>7986.2166070554049</v>
      </c>
      <c r="D49" s="60">
        <v>2569.2638462701025</v>
      </c>
      <c r="E49" s="60">
        <v>772.83090148824419</v>
      </c>
      <c r="F49" s="60">
        <v>5343.3676150687106</v>
      </c>
      <c r="G49" s="60">
        <v>3709.0000000000005</v>
      </c>
      <c r="H49" s="60">
        <v>422.642934533774</v>
      </c>
      <c r="I49" s="60">
        <v>211.93646944391901</v>
      </c>
      <c r="J49" s="60">
        <v>406.15862853459623</v>
      </c>
    </row>
    <row r="50" spans="2:15" s="77" customFormat="1" ht="11.25" customHeight="1">
      <c r="B50" s="216" t="s">
        <v>273</v>
      </c>
      <c r="C50" s="60">
        <v>-18.66451502886196</v>
      </c>
      <c r="D50" s="60">
        <v>-59.84974017933682</v>
      </c>
      <c r="E50" s="60">
        <v>-76.861928894607402</v>
      </c>
      <c r="F50" s="60">
        <v>-447.4136132946976</v>
      </c>
      <c r="G50" s="60">
        <v>-51</v>
      </c>
      <c r="H50" s="60">
        <v>18.502801281432504</v>
      </c>
      <c r="I50" s="60">
        <v>12.35504081960066</v>
      </c>
      <c r="J50" s="60">
        <v>-54.710865487536942</v>
      </c>
    </row>
    <row r="51" spans="2:15" s="77" customFormat="1" ht="11.25" customHeight="1">
      <c r="B51" s="216" t="s">
        <v>37</v>
      </c>
      <c r="C51" s="60">
        <v>4219.2783091715592</v>
      </c>
      <c r="D51" s="60">
        <v>4160.6256878242548</v>
      </c>
      <c r="E51" s="60">
        <v>4272.680924031737</v>
      </c>
      <c r="F51" s="60">
        <v>4187.463794909183</v>
      </c>
      <c r="G51" s="60">
        <v>4530</v>
      </c>
      <c r="H51" s="60">
        <v>6678.5374309507433</v>
      </c>
      <c r="I51" s="60">
        <v>4112.3278174163115</v>
      </c>
      <c r="J51" s="60">
        <v>4010.5846310779193</v>
      </c>
    </row>
    <row r="52" spans="2:15" s="77" customFormat="1" ht="11.25" customHeight="1">
      <c r="B52" s="216" t="s">
        <v>38</v>
      </c>
      <c r="C52" s="60">
        <v>139801.60921677109</v>
      </c>
      <c r="D52" s="60">
        <v>144648.27205057433</v>
      </c>
      <c r="E52" s="60">
        <v>154265.0500008837</v>
      </c>
      <c r="F52" s="60">
        <v>154943.32722009072</v>
      </c>
      <c r="G52" s="60">
        <v>159303</v>
      </c>
      <c r="H52" s="60">
        <v>161265.54681073377</v>
      </c>
      <c r="I52" s="60">
        <v>158729.0109604311</v>
      </c>
      <c r="J52" s="60">
        <v>157264.06458691275</v>
      </c>
    </row>
    <row r="53" spans="2:15" s="77" customFormat="1" ht="11.25" customHeight="1">
      <c r="B53" s="216" t="s">
        <v>39</v>
      </c>
      <c r="C53" s="60">
        <v>2374.785059260495</v>
      </c>
      <c r="D53" s="60">
        <v>2656.9009658184168</v>
      </c>
      <c r="E53" s="60">
        <v>2445.8939838653832</v>
      </c>
      <c r="F53" s="60">
        <v>3127.7999739480574</v>
      </c>
      <c r="G53" s="60">
        <v>3069</v>
      </c>
      <c r="H53" s="60">
        <v>2800.7398150210465</v>
      </c>
      <c r="I53" s="60">
        <v>2871.121408924123</v>
      </c>
      <c r="J53" s="60">
        <v>2940.4771942538919</v>
      </c>
    </row>
    <row r="54" spans="2:15" s="77" customFormat="1" ht="11.25" customHeight="1">
      <c r="B54" s="216" t="s">
        <v>40</v>
      </c>
      <c r="C54" s="60">
        <v>-68.070584222908309</v>
      </c>
      <c r="D54" s="60">
        <v>147.48685972765145</v>
      </c>
      <c r="E54" s="60">
        <v>308.50061871397213</v>
      </c>
      <c r="F54" s="60">
        <v>54.262978271439287</v>
      </c>
      <c r="G54" s="60">
        <v>72</v>
      </c>
      <c r="H54" s="60">
        <v>134.38876720198346</v>
      </c>
      <c r="I54" s="60">
        <v>-8.5534897981850726</v>
      </c>
      <c r="J54" s="60">
        <v>113.13094219456789</v>
      </c>
    </row>
    <row r="55" spans="2:15" s="77" customFormat="1" ht="11.25" customHeight="1">
      <c r="B55" s="77" t="s">
        <v>274</v>
      </c>
      <c r="C55" s="60">
        <v>6744.4774013117067</v>
      </c>
      <c r="D55" s="60">
        <v>6910.5074999927128</v>
      </c>
      <c r="E55" s="60">
        <v>7612.4896699727597</v>
      </c>
      <c r="F55" s="60">
        <v>3262.9455047373021</v>
      </c>
      <c r="G55" s="60">
        <v>7570</v>
      </c>
      <c r="H55" s="60">
        <v>7538.4307747141593</v>
      </c>
      <c r="I55" s="60">
        <v>7874.9129408623903</v>
      </c>
      <c r="J55" s="60">
        <v>7535.2625924021213</v>
      </c>
    </row>
    <row r="56" spans="2:15" s="77" customFormat="1" ht="11.25" customHeight="1">
      <c r="B56" s="77" t="s">
        <v>43</v>
      </c>
      <c r="C56" s="60">
        <v>34386.624159056264</v>
      </c>
      <c r="D56" s="60">
        <v>82568.060304196872</v>
      </c>
      <c r="E56" s="60">
        <v>10087.864941633336</v>
      </c>
      <c r="F56" s="60">
        <v>29281.531671003093</v>
      </c>
      <c r="G56" s="60">
        <v>23939</v>
      </c>
      <c r="H56" s="60">
        <v>41029.474925753384</v>
      </c>
      <c r="I56" s="60">
        <v>39882.071765670931</v>
      </c>
      <c r="J56" s="60">
        <v>39903.694299316769</v>
      </c>
    </row>
    <row r="57" spans="2:15" s="77" customFormat="1" ht="11.25" customHeight="1">
      <c r="B57" s="77" t="s">
        <v>299</v>
      </c>
      <c r="C57" s="60">
        <v>8372.6818594177239</v>
      </c>
      <c r="D57" s="60">
        <v>7665.0417243964939</v>
      </c>
      <c r="E57" s="60">
        <v>7876.7683569939454</v>
      </c>
      <c r="F57" s="60">
        <v>-7644.9369576007011</v>
      </c>
      <c r="G57" s="60">
        <v>8738</v>
      </c>
      <c r="H57" s="60">
        <v>7989.3148269932763</v>
      </c>
      <c r="I57" s="60">
        <v>-2801.7431027832881</v>
      </c>
      <c r="J57" s="60">
        <v>-2630.7580574261406</v>
      </c>
    </row>
    <row r="58" spans="2:15" s="77" customFormat="1" ht="11.25" customHeight="1">
      <c r="B58" s="77" t="s">
        <v>45</v>
      </c>
      <c r="C58" s="60">
        <v>30.741554165184404</v>
      </c>
      <c r="D58" s="60">
        <v>9.6187082431077027</v>
      </c>
      <c r="E58" s="60">
        <v>63.174188132554022</v>
      </c>
      <c r="F58" s="60">
        <v>-32.762552918604854</v>
      </c>
      <c r="G58" s="60">
        <v>20</v>
      </c>
      <c r="H58" s="60">
        <v>9.7383164639118451</v>
      </c>
      <c r="I58" s="60">
        <v>11.404653064246764</v>
      </c>
      <c r="J58" s="60">
        <v>12.054936463355597</v>
      </c>
    </row>
    <row r="59" spans="2:15" s="84" customFormat="1" ht="11.25" customHeight="1">
      <c r="B59" s="219" t="s">
        <v>17</v>
      </c>
      <c r="C59" s="88">
        <v>239510.74223889795</v>
      </c>
      <c r="D59" s="88">
        <v>288746.14024057082</v>
      </c>
      <c r="E59" s="88">
        <v>228714.77781196305</v>
      </c>
      <c r="F59" s="88">
        <v>170845.45134295855</v>
      </c>
      <c r="G59" s="88">
        <v>251056</v>
      </c>
      <c r="H59" s="88">
        <v>267339.18506224715</v>
      </c>
      <c r="I59" s="88">
        <v>248937.9159231123</v>
      </c>
      <c r="J59" s="88">
        <v>247777.16406781093</v>
      </c>
    </row>
    <row r="60" spans="2:15" s="90" customFormat="1" ht="11.25" customHeight="1" thickBot="1">
      <c r="B60" s="218" t="s">
        <v>283</v>
      </c>
      <c r="C60" s="89">
        <v>568998.71978134429</v>
      </c>
      <c r="D60" s="89">
        <v>623556.27425738447</v>
      </c>
      <c r="E60" s="89">
        <v>579512.62128695124</v>
      </c>
      <c r="F60" s="89">
        <v>524930.83732989535</v>
      </c>
      <c r="G60" s="89">
        <v>591767</v>
      </c>
      <c r="H60" s="89">
        <v>603600</v>
      </c>
      <c r="I60" s="89">
        <v>580000</v>
      </c>
      <c r="J60" s="89">
        <v>569000</v>
      </c>
      <c r="M60" s="169" t="s">
        <v>70</v>
      </c>
      <c r="N60" s="169" t="s">
        <v>70</v>
      </c>
      <c r="O60" s="169" t="s">
        <v>70</v>
      </c>
    </row>
    <row r="61" spans="2:15" ht="5.0999999999999996" customHeight="1">
      <c r="B61" s="343" t="s">
        <v>70</v>
      </c>
      <c r="C61" s="344"/>
      <c r="D61" s="344"/>
      <c r="E61" s="344"/>
      <c r="F61" s="344"/>
      <c r="G61" s="344"/>
      <c r="H61" s="344"/>
      <c r="I61" s="344"/>
      <c r="J61" s="344"/>
    </row>
    <row r="62" spans="2:15" ht="11.25" customHeight="1">
      <c r="B62" s="345" t="s">
        <v>300</v>
      </c>
      <c r="C62" s="345"/>
      <c r="D62" s="345"/>
      <c r="E62" s="345"/>
      <c r="F62" s="345"/>
      <c r="G62" s="345"/>
      <c r="H62" s="345"/>
      <c r="I62" s="345"/>
      <c r="J62" s="345"/>
      <c r="K62" s="345"/>
    </row>
    <row r="63" spans="2:15" ht="11.25" customHeight="1">
      <c r="B63" s="345"/>
      <c r="C63" s="345"/>
      <c r="D63" s="345"/>
      <c r="E63" s="345"/>
      <c r="F63" s="345"/>
      <c r="G63" s="345"/>
      <c r="H63" s="345"/>
      <c r="I63" s="345"/>
      <c r="J63" s="345"/>
      <c r="K63" s="345"/>
    </row>
    <row r="64" spans="2:15" s="22" customFormat="1" ht="11.25" customHeight="1">
      <c r="B64" s="345" t="s">
        <v>301</v>
      </c>
      <c r="C64" s="345"/>
      <c r="D64" s="345"/>
      <c r="E64" s="345"/>
      <c r="F64" s="345"/>
      <c r="G64" s="345"/>
      <c r="H64" s="345"/>
      <c r="I64" s="345"/>
      <c r="J64" s="345"/>
      <c r="K64" s="92"/>
    </row>
    <row r="65" spans="2:11" s="22" customFormat="1" ht="22.5" customHeight="1">
      <c r="B65" s="347" t="s">
        <v>293</v>
      </c>
      <c r="C65" s="347"/>
      <c r="D65" s="347"/>
      <c r="E65" s="347"/>
      <c r="F65" s="347"/>
      <c r="G65" s="347"/>
      <c r="H65" s="347"/>
      <c r="I65" s="347"/>
      <c r="J65" s="347"/>
      <c r="K65" s="92"/>
    </row>
    <row r="66" spans="2:11" s="165" customFormat="1" ht="22.5" customHeight="1">
      <c r="B66" s="340" t="s">
        <v>302</v>
      </c>
      <c r="C66" s="340"/>
      <c r="D66" s="340"/>
      <c r="E66" s="340"/>
      <c r="F66" s="340"/>
      <c r="G66" s="340"/>
      <c r="H66" s="340"/>
      <c r="I66" s="340"/>
      <c r="J66" s="340"/>
      <c r="K66" s="58"/>
    </row>
    <row r="67" spans="2:11" ht="33.75" customHeight="1">
      <c r="B67" s="334" t="s">
        <v>303</v>
      </c>
      <c r="C67" s="334"/>
      <c r="D67" s="334"/>
      <c r="E67" s="334"/>
      <c r="F67" s="334"/>
      <c r="G67" s="334"/>
      <c r="H67" s="334"/>
      <c r="I67" s="334"/>
      <c r="J67" s="334"/>
    </row>
  </sheetData>
  <mergeCells count="9">
    <mergeCell ref="B64:J64"/>
    <mergeCell ref="B65:J65"/>
    <mergeCell ref="B66:J66"/>
    <mergeCell ref="B67:J67"/>
    <mergeCell ref="B1:J1"/>
    <mergeCell ref="B6:J6"/>
    <mergeCell ref="B36:J36"/>
    <mergeCell ref="B61:J61"/>
    <mergeCell ref="B62:K63"/>
  </mergeCell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tabColor rgb="FF92D050"/>
    <pageSetUpPr autoPageBreaks="0"/>
  </sheetPr>
  <dimension ref="B1:K46"/>
  <sheetViews>
    <sheetView showGridLines="0" zoomScaleNormal="100" workbookViewId="0">
      <selection activeCell="H45" sqref="H45"/>
    </sheetView>
  </sheetViews>
  <sheetFormatPr defaultColWidth="10.1640625" defaultRowHeight="11.25"/>
  <cols>
    <col min="1" max="1" width="10.1640625" style="91"/>
    <col min="2" max="2" width="60.5" style="93" customWidth="1"/>
    <col min="3" max="10" width="10.83203125" style="93" customWidth="1"/>
    <col min="11" max="239" width="10.1640625" style="91"/>
    <col min="240" max="240" width="41.5" style="91" bestFit="1" customWidth="1"/>
    <col min="241" max="248" width="10.1640625" style="91" customWidth="1"/>
    <col min="249" max="495" width="10.1640625" style="91"/>
    <col min="496" max="496" width="41.5" style="91" bestFit="1" customWidth="1"/>
    <col min="497" max="504" width="10.1640625" style="91" customWidth="1"/>
    <col min="505" max="751" width="10.1640625" style="91"/>
    <col min="752" max="752" width="41.5" style="91" bestFit="1" customWidth="1"/>
    <col min="753" max="760" width="10.1640625" style="91" customWidth="1"/>
    <col min="761" max="1007" width="10.1640625" style="91"/>
    <col min="1008" max="1008" width="41.5" style="91" bestFit="1" customWidth="1"/>
    <col min="1009" max="1016" width="10.1640625" style="91" customWidth="1"/>
    <col min="1017" max="1263" width="10.1640625" style="91"/>
    <col min="1264" max="1264" width="41.5" style="91" bestFit="1" customWidth="1"/>
    <col min="1265" max="1272" width="10.1640625" style="91" customWidth="1"/>
    <col min="1273" max="1519" width="10.1640625" style="91"/>
    <col min="1520" max="1520" width="41.5" style="91" bestFit="1" customWidth="1"/>
    <col min="1521" max="1528" width="10.1640625" style="91" customWidth="1"/>
    <col min="1529" max="1775" width="10.1640625" style="91"/>
    <col min="1776" max="1776" width="41.5" style="91" bestFit="1" customWidth="1"/>
    <col min="1777" max="1784" width="10.1640625" style="91" customWidth="1"/>
    <col min="1785" max="2031" width="10.1640625" style="91"/>
    <col min="2032" max="2032" width="41.5" style="91" bestFit="1" customWidth="1"/>
    <col min="2033" max="2040" width="10.1640625" style="91" customWidth="1"/>
    <col min="2041" max="2287" width="10.1640625" style="91"/>
    <col min="2288" max="2288" width="41.5" style="91" bestFit="1" customWidth="1"/>
    <col min="2289" max="2296" width="10.1640625" style="91" customWidth="1"/>
    <col min="2297" max="2543" width="10.1640625" style="91"/>
    <col min="2544" max="2544" width="41.5" style="91" bestFit="1" customWidth="1"/>
    <col min="2545" max="2552" width="10.1640625" style="91" customWidth="1"/>
    <col min="2553" max="2799" width="10.1640625" style="91"/>
    <col min="2800" max="2800" width="41.5" style="91" bestFit="1" customWidth="1"/>
    <col min="2801" max="2808" width="10.1640625" style="91" customWidth="1"/>
    <col min="2809" max="3055" width="10.1640625" style="91"/>
    <col min="3056" max="3056" width="41.5" style="91" bestFit="1" customWidth="1"/>
    <col min="3057" max="3064" width="10.1640625" style="91" customWidth="1"/>
    <col min="3065" max="3311" width="10.1640625" style="91"/>
    <col min="3312" max="3312" width="41.5" style="91" bestFit="1" customWidth="1"/>
    <col min="3313" max="3320" width="10.1640625" style="91" customWidth="1"/>
    <col min="3321" max="3567" width="10.1640625" style="91"/>
    <col min="3568" max="3568" width="41.5" style="91" bestFit="1" customWidth="1"/>
    <col min="3569" max="3576" width="10.1640625" style="91" customWidth="1"/>
    <col min="3577" max="3823" width="10.1640625" style="91"/>
    <col min="3824" max="3824" width="41.5" style="91" bestFit="1" customWidth="1"/>
    <col min="3825" max="3832" width="10.1640625" style="91" customWidth="1"/>
    <col min="3833" max="4079" width="10.1640625" style="91"/>
    <col min="4080" max="4080" width="41.5" style="91" bestFit="1" customWidth="1"/>
    <col min="4081" max="4088" width="10.1640625" style="91" customWidth="1"/>
    <col min="4089" max="4335" width="10.1640625" style="91"/>
    <col min="4336" max="4336" width="41.5" style="91" bestFit="1" customWidth="1"/>
    <col min="4337" max="4344" width="10.1640625" style="91" customWidth="1"/>
    <col min="4345" max="4591" width="10.1640625" style="91"/>
    <col min="4592" max="4592" width="41.5" style="91" bestFit="1" customWidth="1"/>
    <col min="4593" max="4600" width="10.1640625" style="91" customWidth="1"/>
    <col min="4601" max="4847" width="10.1640625" style="91"/>
    <col min="4848" max="4848" width="41.5" style="91" bestFit="1" customWidth="1"/>
    <col min="4849" max="4856" width="10.1640625" style="91" customWidth="1"/>
    <col min="4857" max="5103" width="10.1640625" style="91"/>
    <col min="5104" max="5104" width="41.5" style="91" bestFit="1" customWidth="1"/>
    <col min="5105" max="5112" width="10.1640625" style="91" customWidth="1"/>
    <col min="5113" max="5359" width="10.1640625" style="91"/>
    <col min="5360" max="5360" width="41.5" style="91" bestFit="1" customWidth="1"/>
    <col min="5361" max="5368" width="10.1640625" style="91" customWidth="1"/>
    <col min="5369" max="5615" width="10.1640625" style="91"/>
    <col min="5616" max="5616" width="41.5" style="91" bestFit="1" customWidth="1"/>
    <col min="5617" max="5624" width="10.1640625" style="91" customWidth="1"/>
    <col min="5625" max="5871" width="10.1640625" style="91"/>
    <col min="5872" max="5872" width="41.5" style="91" bestFit="1" customWidth="1"/>
    <col min="5873" max="5880" width="10.1640625" style="91" customWidth="1"/>
    <col min="5881" max="6127" width="10.1640625" style="91"/>
    <col min="6128" max="6128" width="41.5" style="91" bestFit="1" customWidth="1"/>
    <col min="6129" max="6136" width="10.1640625" style="91" customWidth="1"/>
    <col min="6137" max="6383" width="10.1640625" style="91"/>
    <col min="6384" max="6384" width="41.5" style="91" bestFit="1" customWidth="1"/>
    <col min="6385" max="6392" width="10.1640625" style="91" customWidth="1"/>
    <col min="6393" max="6639" width="10.1640625" style="91"/>
    <col min="6640" max="6640" width="41.5" style="91" bestFit="1" customWidth="1"/>
    <col min="6641" max="6648" width="10.1640625" style="91" customWidth="1"/>
    <col min="6649" max="6895" width="10.1640625" style="91"/>
    <col min="6896" max="6896" width="41.5" style="91" bestFit="1" customWidth="1"/>
    <col min="6897" max="6904" width="10.1640625" style="91" customWidth="1"/>
    <col min="6905" max="7151" width="10.1640625" style="91"/>
    <col min="7152" max="7152" width="41.5" style="91" bestFit="1" customWidth="1"/>
    <col min="7153" max="7160" width="10.1640625" style="91" customWidth="1"/>
    <col min="7161" max="7407" width="10.1640625" style="91"/>
    <col min="7408" max="7408" width="41.5" style="91" bestFit="1" customWidth="1"/>
    <col min="7409" max="7416" width="10.1640625" style="91" customWidth="1"/>
    <col min="7417" max="7663" width="10.1640625" style="91"/>
    <col min="7664" max="7664" width="41.5" style="91" bestFit="1" customWidth="1"/>
    <col min="7665" max="7672" width="10.1640625" style="91" customWidth="1"/>
    <col min="7673" max="7919" width="10.1640625" style="91"/>
    <col min="7920" max="7920" width="41.5" style="91" bestFit="1" customWidth="1"/>
    <col min="7921" max="7928" width="10.1640625" style="91" customWidth="1"/>
    <col min="7929" max="8175" width="10.1640625" style="91"/>
    <col min="8176" max="8176" width="41.5" style="91" bestFit="1" customWidth="1"/>
    <col min="8177" max="8184" width="10.1640625" style="91" customWidth="1"/>
    <col min="8185" max="8431" width="10.1640625" style="91"/>
    <col min="8432" max="8432" width="41.5" style="91" bestFit="1" customWidth="1"/>
    <col min="8433" max="8440" width="10.1640625" style="91" customWidth="1"/>
    <col min="8441" max="8687" width="10.1640625" style="91"/>
    <col min="8688" max="8688" width="41.5" style="91" bestFit="1" customWidth="1"/>
    <col min="8689" max="8696" width="10.1640625" style="91" customWidth="1"/>
    <col min="8697" max="8943" width="10.1640625" style="91"/>
    <col min="8944" max="8944" width="41.5" style="91" bestFit="1" customWidth="1"/>
    <col min="8945" max="8952" width="10.1640625" style="91" customWidth="1"/>
    <col min="8953" max="9199" width="10.1640625" style="91"/>
    <col min="9200" max="9200" width="41.5" style="91" bestFit="1" customWidth="1"/>
    <col min="9201" max="9208" width="10.1640625" style="91" customWidth="1"/>
    <col min="9209" max="9455" width="10.1640625" style="91"/>
    <col min="9456" max="9456" width="41.5" style="91" bestFit="1" customWidth="1"/>
    <col min="9457" max="9464" width="10.1640625" style="91" customWidth="1"/>
    <col min="9465" max="9711" width="10.1640625" style="91"/>
    <col min="9712" max="9712" width="41.5" style="91" bestFit="1" customWidth="1"/>
    <col min="9713" max="9720" width="10.1640625" style="91" customWidth="1"/>
    <col min="9721" max="9967" width="10.1640625" style="91"/>
    <col min="9968" max="9968" width="41.5" style="91" bestFit="1" customWidth="1"/>
    <col min="9969" max="9976" width="10.1640625" style="91" customWidth="1"/>
    <col min="9977" max="10223" width="10.1640625" style="91"/>
    <col min="10224" max="10224" width="41.5" style="91" bestFit="1" customWidth="1"/>
    <col min="10225" max="10232" width="10.1640625" style="91" customWidth="1"/>
    <col min="10233" max="10479" width="10.1640625" style="91"/>
    <col min="10480" max="10480" width="41.5" style="91" bestFit="1" customWidth="1"/>
    <col min="10481" max="10488" width="10.1640625" style="91" customWidth="1"/>
    <col min="10489" max="10735" width="10.1640625" style="91"/>
    <col min="10736" max="10736" width="41.5" style="91" bestFit="1" customWidth="1"/>
    <col min="10737" max="10744" width="10.1640625" style="91" customWidth="1"/>
    <col min="10745" max="10991" width="10.1640625" style="91"/>
    <col min="10992" max="10992" width="41.5" style="91" bestFit="1" customWidth="1"/>
    <col min="10993" max="11000" width="10.1640625" style="91" customWidth="1"/>
    <col min="11001" max="11247" width="10.1640625" style="91"/>
    <col min="11248" max="11248" width="41.5" style="91" bestFit="1" customWidth="1"/>
    <col min="11249" max="11256" width="10.1640625" style="91" customWidth="1"/>
    <col min="11257" max="11503" width="10.1640625" style="91"/>
    <col min="11504" max="11504" width="41.5" style="91" bestFit="1" customWidth="1"/>
    <col min="11505" max="11512" width="10.1640625" style="91" customWidth="1"/>
    <col min="11513" max="11759" width="10.1640625" style="91"/>
    <col min="11760" max="11760" width="41.5" style="91" bestFit="1" customWidth="1"/>
    <col min="11761" max="11768" width="10.1640625" style="91" customWidth="1"/>
    <col min="11769" max="12015" width="10.1640625" style="91"/>
    <col min="12016" max="12016" width="41.5" style="91" bestFit="1" customWidth="1"/>
    <col min="12017" max="12024" width="10.1640625" style="91" customWidth="1"/>
    <col min="12025" max="12271" width="10.1640625" style="91"/>
    <col min="12272" max="12272" width="41.5" style="91" bestFit="1" customWidth="1"/>
    <col min="12273" max="12280" width="10.1640625" style="91" customWidth="1"/>
    <col min="12281" max="12527" width="10.1640625" style="91"/>
    <col min="12528" max="12528" width="41.5" style="91" bestFit="1" customWidth="1"/>
    <col min="12529" max="12536" width="10.1640625" style="91" customWidth="1"/>
    <col min="12537" max="12783" width="10.1640625" style="91"/>
    <col min="12784" max="12784" width="41.5" style="91" bestFit="1" customWidth="1"/>
    <col min="12785" max="12792" width="10.1640625" style="91" customWidth="1"/>
    <col min="12793" max="13039" width="10.1640625" style="91"/>
    <col min="13040" max="13040" width="41.5" style="91" bestFit="1" customWidth="1"/>
    <col min="13041" max="13048" width="10.1640625" style="91" customWidth="1"/>
    <col min="13049" max="13295" width="10.1640625" style="91"/>
    <col min="13296" max="13296" width="41.5" style="91" bestFit="1" customWidth="1"/>
    <col min="13297" max="13304" width="10.1640625" style="91" customWidth="1"/>
    <col min="13305" max="13551" width="10.1640625" style="91"/>
    <col min="13552" max="13552" width="41.5" style="91" bestFit="1" customWidth="1"/>
    <col min="13553" max="13560" width="10.1640625" style="91" customWidth="1"/>
    <col min="13561" max="13807" width="10.1640625" style="91"/>
    <col min="13808" max="13808" width="41.5" style="91" bestFit="1" customWidth="1"/>
    <col min="13809" max="13816" width="10.1640625" style="91" customWidth="1"/>
    <col min="13817" max="14063" width="10.1640625" style="91"/>
    <col min="14064" max="14064" width="41.5" style="91" bestFit="1" customWidth="1"/>
    <col min="14065" max="14072" width="10.1640625" style="91" customWidth="1"/>
    <col min="14073" max="14319" width="10.1640625" style="91"/>
    <col min="14320" max="14320" width="41.5" style="91" bestFit="1" customWidth="1"/>
    <col min="14321" max="14328" width="10.1640625" style="91" customWidth="1"/>
    <col min="14329" max="14575" width="10.1640625" style="91"/>
    <col min="14576" max="14576" width="41.5" style="91" bestFit="1" customWidth="1"/>
    <col min="14577" max="14584" width="10.1640625" style="91" customWidth="1"/>
    <col min="14585" max="14831" width="10.1640625" style="91"/>
    <col min="14832" max="14832" width="41.5" style="91" bestFit="1" customWidth="1"/>
    <col min="14833" max="14840" width="10.1640625" style="91" customWidth="1"/>
    <col min="14841" max="15087" width="10.1640625" style="91"/>
    <col min="15088" max="15088" width="41.5" style="91" bestFit="1" customWidth="1"/>
    <col min="15089" max="15096" width="10.1640625" style="91" customWidth="1"/>
    <col min="15097" max="15343" width="10.1640625" style="91"/>
    <col min="15344" max="15344" width="41.5" style="91" bestFit="1" customWidth="1"/>
    <col min="15345" max="15352" width="10.1640625" style="91" customWidth="1"/>
    <col min="15353" max="15599" width="10.1640625" style="91"/>
    <col min="15600" max="15600" width="41.5" style="91" bestFit="1" customWidth="1"/>
    <col min="15601" max="15608" width="10.1640625" style="91" customWidth="1"/>
    <col min="15609" max="15855" width="10.1640625" style="91"/>
    <col min="15856" max="15856" width="41.5" style="91" bestFit="1" customWidth="1"/>
    <col min="15857" max="15864" width="10.1640625" style="91" customWidth="1"/>
    <col min="15865" max="16111" width="10.1640625" style="91"/>
    <col min="16112" max="16112" width="41.5" style="91" bestFit="1" customWidth="1"/>
    <col min="16113" max="16120" width="10.1640625" style="91" customWidth="1"/>
    <col min="16121" max="16384" width="10.1640625" style="91"/>
  </cols>
  <sheetData>
    <row r="1" spans="2:11" s="95" customFormat="1" ht="20.100000000000001" customHeight="1">
      <c r="B1" s="341" t="s">
        <v>366</v>
      </c>
      <c r="C1" s="341"/>
      <c r="D1" s="341"/>
      <c r="E1" s="341"/>
      <c r="F1" s="341"/>
      <c r="G1" s="341"/>
      <c r="H1" s="341"/>
      <c r="I1" s="341"/>
      <c r="J1" s="341"/>
    </row>
    <row r="2" spans="2:11" s="95" customFormat="1" ht="5.0999999999999996" customHeight="1" thickBot="1">
      <c r="B2" s="181"/>
      <c r="C2" s="181"/>
      <c r="D2" s="181"/>
      <c r="E2" s="181"/>
      <c r="F2" s="181"/>
      <c r="G2" s="181"/>
      <c r="H2" s="181"/>
      <c r="I2" s="181"/>
      <c r="J2" s="181"/>
    </row>
    <row r="3" spans="2:11" s="73" customFormat="1" ht="11.25" customHeight="1">
      <c r="B3" s="213"/>
      <c r="C3" s="213"/>
      <c r="D3" s="213"/>
      <c r="E3" s="213"/>
      <c r="F3" s="213"/>
      <c r="G3" s="213"/>
      <c r="H3" s="213"/>
      <c r="I3" s="213"/>
      <c r="J3" s="214" t="s">
        <v>0</v>
      </c>
    </row>
    <row r="4" spans="2:11" s="74" customFormat="1" ht="11.25" customHeight="1">
      <c r="B4" s="215"/>
      <c r="C4" s="53" t="s">
        <v>6</v>
      </c>
      <c r="D4" s="53" t="s">
        <v>7</v>
      </c>
      <c r="E4" s="54" t="s">
        <v>8</v>
      </c>
      <c r="F4" s="54" t="s">
        <v>9</v>
      </c>
      <c r="G4" s="54" t="s">
        <v>304</v>
      </c>
      <c r="H4" s="54" t="s">
        <v>67</v>
      </c>
      <c r="I4" s="54" t="s">
        <v>68</v>
      </c>
      <c r="J4" s="54" t="s">
        <v>69</v>
      </c>
    </row>
    <row r="5" spans="2:11" s="74" customFormat="1" ht="11.25" customHeight="1">
      <c r="B5" s="215"/>
      <c r="C5" s="53" t="s">
        <v>11</v>
      </c>
      <c r="D5" s="53" t="s">
        <v>11</v>
      </c>
      <c r="E5" s="53" t="s">
        <v>11</v>
      </c>
      <c r="F5" s="53" t="s">
        <v>11</v>
      </c>
      <c r="G5" s="53" t="s">
        <v>11</v>
      </c>
      <c r="H5" s="53" t="s">
        <v>13</v>
      </c>
      <c r="I5" s="53" t="s">
        <v>13</v>
      </c>
      <c r="J5" s="53" t="s">
        <v>13</v>
      </c>
    </row>
    <row r="6" spans="2:11" s="77" customFormat="1" ht="11.25" customHeight="1">
      <c r="B6" s="216" t="s">
        <v>305</v>
      </c>
      <c r="C6" s="76">
        <v>382</v>
      </c>
      <c r="D6" s="76">
        <v>425</v>
      </c>
      <c r="E6" s="76">
        <v>423</v>
      </c>
      <c r="F6" s="76">
        <v>430</v>
      </c>
      <c r="G6" s="76">
        <v>406</v>
      </c>
      <c r="H6" s="76">
        <v>445</v>
      </c>
      <c r="I6" s="76">
        <v>417</v>
      </c>
      <c r="J6" s="76">
        <v>369</v>
      </c>
      <c r="K6" s="96"/>
    </row>
    <row r="7" spans="2:11" s="77" customFormat="1" ht="11.25" customHeight="1">
      <c r="B7" s="216" t="s">
        <v>306</v>
      </c>
      <c r="C7" s="76">
        <v>4520</v>
      </c>
      <c r="D7" s="76">
        <v>4800</v>
      </c>
      <c r="E7" s="76">
        <v>5080</v>
      </c>
      <c r="F7" s="76">
        <v>5471</v>
      </c>
      <c r="G7" s="76">
        <v>3551</v>
      </c>
      <c r="H7" s="76">
        <v>4464</v>
      </c>
      <c r="I7" s="76">
        <v>4153</v>
      </c>
      <c r="J7" s="76">
        <v>4166</v>
      </c>
      <c r="K7" s="97"/>
    </row>
    <row r="8" spans="2:11" s="77" customFormat="1" ht="11.25" customHeight="1">
      <c r="B8" s="216" t="s">
        <v>26</v>
      </c>
      <c r="C8" s="76">
        <v>302</v>
      </c>
      <c r="D8" s="76">
        <v>295</v>
      </c>
      <c r="E8" s="76">
        <v>298</v>
      </c>
      <c r="F8" s="76">
        <v>276</v>
      </c>
      <c r="G8" s="76">
        <v>216</v>
      </c>
      <c r="H8" s="76">
        <v>264</v>
      </c>
      <c r="I8" s="76">
        <v>244</v>
      </c>
      <c r="J8" s="76">
        <v>227</v>
      </c>
      <c r="K8" s="97"/>
    </row>
    <row r="9" spans="2:11" s="77" customFormat="1" ht="11.25" customHeight="1">
      <c r="B9" s="217" t="s">
        <v>269</v>
      </c>
      <c r="C9" s="76">
        <v>449</v>
      </c>
      <c r="D9" s="76">
        <v>500</v>
      </c>
      <c r="E9" s="76">
        <v>484</v>
      </c>
      <c r="F9" s="76">
        <v>426</v>
      </c>
      <c r="G9" s="76">
        <v>339</v>
      </c>
      <c r="H9" s="76">
        <v>393</v>
      </c>
      <c r="I9" s="76">
        <v>334</v>
      </c>
      <c r="J9" s="76">
        <v>297</v>
      </c>
      <c r="K9" s="97"/>
    </row>
    <row r="10" spans="2:11" s="77" customFormat="1" ht="11.25" customHeight="1">
      <c r="B10" s="216" t="s">
        <v>271</v>
      </c>
      <c r="C10" s="76">
        <v>789</v>
      </c>
      <c r="D10" s="76">
        <v>854</v>
      </c>
      <c r="E10" s="76">
        <v>901</v>
      </c>
      <c r="F10" s="76">
        <v>509</v>
      </c>
      <c r="G10" s="76">
        <v>848</v>
      </c>
      <c r="H10" s="76">
        <v>806</v>
      </c>
      <c r="I10" s="76">
        <v>734</v>
      </c>
      <c r="J10" s="76">
        <v>709</v>
      </c>
      <c r="K10" s="97"/>
    </row>
    <row r="11" spans="2:11" s="77" customFormat="1" ht="11.25" customHeight="1">
      <c r="B11" s="216" t="s">
        <v>30</v>
      </c>
      <c r="C11" s="76">
        <v>693</v>
      </c>
      <c r="D11" s="76">
        <v>668</v>
      </c>
      <c r="E11" s="76">
        <v>765</v>
      </c>
      <c r="F11" s="76">
        <v>679</v>
      </c>
      <c r="G11" s="76">
        <v>533</v>
      </c>
      <c r="H11" s="76">
        <v>632</v>
      </c>
      <c r="I11" s="76">
        <v>588</v>
      </c>
      <c r="J11" s="76">
        <v>555</v>
      </c>
      <c r="K11" s="97"/>
    </row>
    <row r="12" spans="2:11" s="77" customFormat="1" ht="11.25" customHeight="1">
      <c r="B12" s="216" t="s">
        <v>31</v>
      </c>
      <c r="C12" s="76">
        <v>453</v>
      </c>
      <c r="D12" s="76">
        <v>454</v>
      </c>
      <c r="E12" s="76">
        <v>431</v>
      </c>
      <c r="F12" s="76">
        <v>430</v>
      </c>
      <c r="G12" s="76">
        <v>651</v>
      </c>
      <c r="H12" s="76">
        <v>666</v>
      </c>
      <c r="I12" s="76">
        <v>619</v>
      </c>
      <c r="J12" s="76">
        <v>572</v>
      </c>
      <c r="K12" s="97"/>
    </row>
    <row r="13" spans="2:11" s="77" customFormat="1" ht="11.25" customHeight="1">
      <c r="B13" s="216" t="s">
        <v>32</v>
      </c>
      <c r="C13" s="76">
        <v>98</v>
      </c>
      <c r="D13" s="76">
        <v>66</v>
      </c>
      <c r="E13" s="76">
        <v>66</v>
      </c>
      <c r="F13" s="76">
        <v>48</v>
      </c>
      <c r="G13" s="76">
        <v>41</v>
      </c>
      <c r="H13" s="76">
        <v>69</v>
      </c>
      <c r="I13" s="76">
        <v>62</v>
      </c>
      <c r="J13" s="76">
        <v>55</v>
      </c>
      <c r="K13" s="97"/>
    </row>
    <row r="14" spans="2:11" s="77" customFormat="1" ht="11.25" customHeight="1">
      <c r="B14" s="216" t="s">
        <v>307</v>
      </c>
      <c r="C14" s="76">
        <v>2709</v>
      </c>
      <c r="D14" s="76">
        <v>2684</v>
      </c>
      <c r="E14" s="76">
        <v>2666</v>
      </c>
      <c r="F14" s="76">
        <v>2026</v>
      </c>
      <c r="G14" s="76">
        <v>2471</v>
      </c>
      <c r="H14" s="76">
        <v>2185</v>
      </c>
      <c r="I14" s="76">
        <v>2015</v>
      </c>
      <c r="J14" s="76">
        <v>1957</v>
      </c>
      <c r="K14" s="97"/>
    </row>
    <row r="15" spans="2:11" s="77" customFormat="1" ht="11.25" customHeight="1">
      <c r="B15" s="216" t="s">
        <v>34</v>
      </c>
      <c r="C15" s="76">
        <v>242</v>
      </c>
      <c r="D15" s="76">
        <v>269</v>
      </c>
      <c r="E15" s="76">
        <v>318</v>
      </c>
      <c r="F15" s="76">
        <v>352</v>
      </c>
      <c r="G15" s="76">
        <v>195</v>
      </c>
      <c r="H15" s="76">
        <v>230</v>
      </c>
      <c r="I15" s="76">
        <v>213</v>
      </c>
      <c r="J15" s="76">
        <v>198</v>
      </c>
      <c r="K15" s="97"/>
    </row>
    <row r="16" spans="2:11" s="77" customFormat="1" ht="11.25" customHeight="1">
      <c r="B16" s="216" t="s">
        <v>35</v>
      </c>
      <c r="C16" s="76">
        <v>156</v>
      </c>
      <c r="D16" s="76">
        <v>166</v>
      </c>
      <c r="E16" s="76">
        <v>158</v>
      </c>
      <c r="F16" s="76">
        <v>148</v>
      </c>
      <c r="G16" s="76">
        <v>123</v>
      </c>
      <c r="H16" s="76">
        <v>133</v>
      </c>
      <c r="I16" s="76">
        <v>124</v>
      </c>
      <c r="J16" s="76">
        <v>115</v>
      </c>
      <c r="K16" s="97"/>
    </row>
    <row r="17" spans="2:11" s="77" customFormat="1" ht="11.25" customHeight="1">
      <c r="B17" s="217" t="s">
        <v>272</v>
      </c>
      <c r="C17" s="76">
        <v>182</v>
      </c>
      <c r="D17" s="76">
        <v>199</v>
      </c>
      <c r="E17" s="76">
        <v>202</v>
      </c>
      <c r="F17" s="76">
        <v>199</v>
      </c>
      <c r="G17" s="76">
        <v>158</v>
      </c>
      <c r="H17" s="76">
        <v>204</v>
      </c>
      <c r="I17" s="76">
        <v>187</v>
      </c>
      <c r="J17" s="76">
        <v>174</v>
      </c>
      <c r="K17" s="97"/>
    </row>
    <row r="18" spans="2:11" s="77" customFormat="1" ht="11.25" customHeight="1">
      <c r="B18" s="216" t="s">
        <v>273</v>
      </c>
      <c r="C18" s="76">
        <v>790</v>
      </c>
      <c r="D18" s="76">
        <v>757</v>
      </c>
      <c r="E18" s="76">
        <v>740</v>
      </c>
      <c r="F18" s="76">
        <v>741</v>
      </c>
      <c r="G18" s="76">
        <v>596</v>
      </c>
      <c r="H18" s="76">
        <v>643</v>
      </c>
      <c r="I18" s="76">
        <v>603</v>
      </c>
      <c r="J18" s="76">
        <v>572</v>
      </c>
      <c r="K18" s="97"/>
    </row>
    <row r="19" spans="2:11" s="77" customFormat="1" ht="11.25" customHeight="1">
      <c r="B19" s="216" t="s">
        <v>37</v>
      </c>
      <c r="C19" s="76">
        <v>51</v>
      </c>
      <c r="D19" s="76">
        <v>53</v>
      </c>
      <c r="E19" s="76">
        <v>54</v>
      </c>
      <c r="F19" s="76">
        <v>50</v>
      </c>
      <c r="G19" s="76">
        <v>195</v>
      </c>
      <c r="H19" s="76">
        <v>179</v>
      </c>
      <c r="I19" s="76">
        <v>142</v>
      </c>
      <c r="J19" s="76">
        <v>129</v>
      </c>
      <c r="K19" s="97"/>
    </row>
    <row r="20" spans="2:11" s="77" customFormat="1" ht="11.25" customHeight="1">
      <c r="B20" s="216" t="s">
        <v>308</v>
      </c>
      <c r="C20" s="76">
        <v>5723</v>
      </c>
      <c r="D20" s="76">
        <v>5667</v>
      </c>
      <c r="E20" s="76">
        <v>6063</v>
      </c>
      <c r="F20" s="76">
        <v>5610</v>
      </c>
      <c r="G20" s="76">
        <v>1333</v>
      </c>
      <c r="H20" s="76">
        <v>1593</v>
      </c>
      <c r="I20" s="76">
        <v>1287</v>
      </c>
      <c r="J20" s="76">
        <v>1219</v>
      </c>
      <c r="K20" s="97"/>
    </row>
    <row r="21" spans="2:11" s="77" customFormat="1" ht="11.25" customHeight="1">
      <c r="B21" s="77" t="s">
        <v>39</v>
      </c>
      <c r="C21" s="97">
        <v>7</v>
      </c>
      <c r="D21" s="97">
        <v>7</v>
      </c>
      <c r="E21" s="97">
        <v>8</v>
      </c>
      <c r="F21" s="97">
        <v>8</v>
      </c>
      <c r="G21" s="97">
        <v>7</v>
      </c>
      <c r="H21" s="97">
        <v>7</v>
      </c>
      <c r="I21" s="97">
        <v>7</v>
      </c>
      <c r="J21" s="97">
        <v>6</v>
      </c>
      <c r="K21" s="97"/>
    </row>
    <row r="22" spans="2:11" s="77" customFormat="1" ht="11.25" customHeight="1">
      <c r="B22" s="77" t="s">
        <v>40</v>
      </c>
      <c r="C22" s="97">
        <v>5</v>
      </c>
      <c r="D22" s="97">
        <v>5</v>
      </c>
      <c r="E22" s="97">
        <v>6</v>
      </c>
      <c r="F22" s="97">
        <v>5</v>
      </c>
      <c r="G22" s="97">
        <v>5</v>
      </c>
      <c r="H22" s="97">
        <v>6</v>
      </c>
      <c r="I22" s="97">
        <v>6</v>
      </c>
      <c r="J22" s="97">
        <v>5</v>
      </c>
      <c r="K22" s="97"/>
    </row>
    <row r="23" spans="2:11" s="77" customFormat="1" ht="11.25" customHeight="1">
      <c r="B23" s="216" t="s">
        <v>309</v>
      </c>
      <c r="C23" s="76">
        <v>19</v>
      </c>
      <c r="D23" s="76">
        <v>18</v>
      </c>
      <c r="E23" s="76">
        <v>15</v>
      </c>
      <c r="F23" s="76">
        <v>16</v>
      </c>
      <c r="G23" s="76">
        <v>15</v>
      </c>
      <c r="H23" s="76">
        <v>16</v>
      </c>
      <c r="I23" s="76">
        <v>16</v>
      </c>
      <c r="J23" s="76">
        <v>15</v>
      </c>
      <c r="K23" s="97"/>
    </row>
    <row r="24" spans="2:11" s="77" customFormat="1" ht="11.25" customHeight="1">
      <c r="B24" s="216" t="s">
        <v>310</v>
      </c>
      <c r="C24" s="76">
        <v>3963</v>
      </c>
      <c r="D24" s="76">
        <v>3948</v>
      </c>
      <c r="E24" s="76">
        <v>3868</v>
      </c>
      <c r="F24" s="76">
        <v>3575</v>
      </c>
      <c r="G24" s="76">
        <v>1263</v>
      </c>
      <c r="H24" s="76">
        <v>1280</v>
      </c>
      <c r="I24" s="76">
        <v>1157</v>
      </c>
      <c r="J24" s="76">
        <v>1081</v>
      </c>
      <c r="K24" s="97"/>
    </row>
    <row r="25" spans="2:11" s="77" customFormat="1" ht="11.25" customHeight="1">
      <c r="B25" s="216" t="s">
        <v>44</v>
      </c>
      <c r="C25" s="76">
        <v>269</v>
      </c>
      <c r="D25" s="76">
        <v>325</v>
      </c>
      <c r="E25" s="76">
        <v>304</v>
      </c>
      <c r="F25" s="76">
        <v>305</v>
      </c>
      <c r="G25" s="76">
        <v>287</v>
      </c>
      <c r="H25" s="76">
        <v>299</v>
      </c>
      <c r="I25" s="76">
        <v>271</v>
      </c>
      <c r="J25" s="76">
        <v>250</v>
      </c>
      <c r="K25" s="97"/>
    </row>
    <row r="26" spans="2:11" s="79" customFormat="1" ht="11.25" customHeight="1">
      <c r="B26" s="229" t="s">
        <v>311</v>
      </c>
      <c r="C26" s="78">
        <v>74</v>
      </c>
      <c r="D26" s="78">
        <v>81</v>
      </c>
      <c r="E26" s="78">
        <v>80</v>
      </c>
      <c r="F26" s="78">
        <v>74</v>
      </c>
      <c r="G26" s="78">
        <v>73</v>
      </c>
      <c r="H26" s="78">
        <v>74</v>
      </c>
      <c r="I26" s="78">
        <v>62</v>
      </c>
      <c r="J26" s="78">
        <v>60</v>
      </c>
      <c r="K26" s="98"/>
    </row>
    <row r="27" spans="2:11" s="79" customFormat="1" ht="11.25" customHeight="1">
      <c r="B27" s="81" t="s">
        <v>289</v>
      </c>
      <c r="C27" s="168" t="s">
        <v>357</v>
      </c>
      <c r="D27" s="168" t="s">
        <v>357</v>
      </c>
      <c r="E27" s="168" t="s">
        <v>357</v>
      </c>
      <c r="F27" s="168" t="s">
        <v>357</v>
      </c>
      <c r="G27" s="168" t="s">
        <v>357</v>
      </c>
      <c r="H27" s="98">
        <v>-169</v>
      </c>
      <c r="I27" s="168" t="s">
        <v>357</v>
      </c>
      <c r="J27" s="167" t="s">
        <v>357</v>
      </c>
      <c r="K27" s="98"/>
    </row>
    <row r="28" spans="2:11" s="100" customFormat="1" ht="12.95" customHeight="1">
      <c r="B28" s="230" t="s">
        <v>312</v>
      </c>
      <c r="C28" s="231">
        <v>21802</v>
      </c>
      <c r="D28" s="231">
        <v>22161</v>
      </c>
      <c r="E28" s="231">
        <v>22851</v>
      </c>
      <c r="F28" s="231">
        <v>21303</v>
      </c>
      <c r="G28" s="231">
        <v>13232</v>
      </c>
      <c r="H28" s="231">
        <v>14346</v>
      </c>
      <c r="I28" s="231">
        <v>13178</v>
      </c>
      <c r="J28" s="231">
        <v>12672</v>
      </c>
      <c r="K28" s="99"/>
    </row>
    <row r="29" spans="2:11" s="79" customFormat="1" ht="11.25" customHeight="1">
      <c r="B29" s="232" t="s">
        <v>313</v>
      </c>
      <c r="C29" s="233">
        <v>14049</v>
      </c>
      <c r="D29" s="233">
        <v>14114</v>
      </c>
      <c r="E29" s="233">
        <v>14658</v>
      </c>
      <c r="F29" s="233">
        <v>13537</v>
      </c>
      <c r="G29" s="233">
        <v>8460</v>
      </c>
      <c r="H29" s="233">
        <v>8193</v>
      </c>
      <c r="I29" s="233">
        <v>6621</v>
      </c>
      <c r="J29" s="233">
        <v>6304</v>
      </c>
      <c r="K29" s="98"/>
    </row>
    <row r="30" spans="2:11" s="85" customFormat="1" ht="12.95" customHeight="1" thickBot="1">
      <c r="B30" s="264" t="s">
        <v>367</v>
      </c>
      <c r="C30" s="228">
        <v>3.7</v>
      </c>
      <c r="D30" s="228">
        <v>3.5</v>
      </c>
      <c r="E30" s="228">
        <v>3.4</v>
      </c>
      <c r="F30" s="228">
        <v>3.1</v>
      </c>
      <c r="G30" s="228">
        <v>1.9</v>
      </c>
      <c r="H30" s="228">
        <v>2.1</v>
      </c>
      <c r="I30" s="228">
        <v>1.8</v>
      </c>
      <c r="J30" s="228">
        <v>1.7</v>
      </c>
      <c r="K30" s="101"/>
    </row>
    <row r="31" spans="2:11" s="263" customFormat="1" ht="5.0999999999999996" customHeight="1">
      <c r="B31" s="260"/>
      <c r="C31" s="261"/>
      <c r="D31" s="261"/>
      <c r="E31" s="261"/>
      <c r="F31" s="261"/>
      <c r="G31" s="261"/>
      <c r="H31" s="261"/>
      <c r="I31" s="261"/>
      <c r="J31" s="261"/>
      <c r="K31" s="262"/>
    </row>
    <row r="32" spans="2:11">
      <c r="B32" s="349" t="s">
        <v>314</v>
      </c>
      <c r="C32" s="350"/>
      <c r="D32" s="350"/>
      <c r="E32" s="350"/>
      <c r="F32" s="350"/>
      <c r="G32" s="350"/>
      <c r="H32" s="350"/>
      <c r="I32" s="350"/>
      <c r="J32" s="350"/>
      <c r="K32" s="102"/>
    </row>
    <row r="33" spans="2:11">
      <c r="B33" s="351" t="s">
        <v>315</v>
      </c>
      <c r="C33" s="351"/>
      <c r="D33" s="351"/>
      <c r="E33" s="351"/>
      <c r="F33" s="351"/>
      <c r="G33" s="351"/>
      <c r="H33" s="351"/>
      <c r="I33" s="351"/>
      <c r="J33" s="351"/>
      <c r="K33" s="102"/>
    </row>
    <row r="34" spans="2:11">
      <c r="B34" s="351"/>
      <c r="C34" s="351"/>
      <c r="D34" s="351"/>
      <c r="E34" s="351"/>
      <c r="F34" s="351"/>
      <c r="G34" s="351"/>
      <c r="H34" s="351"/>
      <c r="I34" s="351"/>
      <c r="J34" s="351"/>
      <c r="K34" s="102"/>
    </row>
    <row r="35" spans="2:11" ht="24" customHeight="1">
      <c r="B35" s="351" t="s">
        <v>316</v>
      </c>
      <c r="C35" s="351"/>
      <c r="D35" s="351"/>
      <c r="E35" s="351"/>
      <c r="F35" s="351"/>
      <c r="G35" s="351"/>
      <c r="H35" s="351"/>
      <c r="I35" s="351"/>
      <c r="J35" s="351"/>
      <c r="K35" s="102"/>
    </row>
    <row r="36" spans="2:11" ht="24" customHeight="1">
      <c r="B36" s="340" t="s">
        <v>317</v>
      </c>
      <c r="C36" s="340"/>
      <c r="D36" s="340"/>
      <c r="E36" s="340"/>
      <c r="F36" s="340"/>
      <c r="G36" s="340"/>
      <c r="H36" s="340"/>
      <c r="I36" s="340"/>
      <c r="J36" s="340"/>
      <c r="K36" s="102"/>
    </row>
    <row r="37" spans="2:11">
      <c r="B37" s="348" t="s">
        <v>360</v>
      </c>
      <c r="C37" s="348"/>
      <c r="D37" s="348"/>
      <c r="E37" s="348"/>
      <c r="F37" s="348"/>
      <c r="G37" s="348"/>
      <c r="H37" s="348"/>
      <c r="I37" s="348"/>
      <c r="J37" s="348"/>
      <c r="K37" s="102"/>
    </row>
    <row r="38" spans="2:11">
      <c r="B38" s="103"/>
      <c r="C38" s="103"/>
      <c r="D38" s="103"/>
      <c r="E38" s="103"/>
      <c r="F38" s="103"/>
      <c r="G38" s="103"/>
      <c r="H38" s="103"/>
      <c r="I38" s="103"/>
      <c r="J38" s="103"/>
      <c r="K38" s="102"/>
    </row>
    <row r="39" spans="2:11">
      <c r="B39" s="103"/>
      <c r="C39" s="103"/>
      <c r="D39" s="103">
        <v>100</v>
      </c>
      <c r="E39" s="103"/>
      <c r="F39" s="103"/>
      <c r="G39" s="103"/>
      <c r="H39" s="103"/>
      <c r="I39" s="103"/>
      <c r="J39" s="103"/>
      <c r="K39" s="102"/>
    </row>
    <row r="40" spans="2:11">
      <c r="B40" s="103"/>
      <c r="C40" s="103"/>
      <c r="D40" s="103"/>
      <c r="E40" s="103"/>
      <c r="F40" s="103"/>
      <c r="G40" s="103"/>
      <c r="H40" s="103"/>
      <c r="I40" s="103"/>
      <c r="J40" s="103"/>
      <c r="K40" s="102"/>
    </row>
    <row r="41" spans="2:11">
      <c r="B41" s="103"/>
      <c r="C41" s="103"/>
      <c r="D41" s="103"/>
      <c r="E41" s="103"/>
      <c r="F41" s="103"/>
      <c r="G41" s="103"/>
      <c r="H41" s="103"/>
      <c r="I41" s="103"/>
      <c r="J41" s="103"/>
      <c r="K41" s="102"/>
    </row>
    <row r="42" spans="2:11">
      <c r="B42" s="104" t="s">
        <v>70</v>
      </c>
      <c r="C42" s="103"/>
      <c r="D42" s="103"/>
      <c r="E42" s="103"/>
      <c r="F42" s="103"/>
      <c r="G42" s="103"/>
      <c r="H42" s="103"/>
      <c r="I42" s="103"/>
      <c r="J42" s="103"/>
      <c r="K42" s="102"/>
    </row>
    <row r="43" spans="2:11">
      <c r="B43" s="104"/>
      <c r="C43" s="103"/>
      <c r="D43" s="103"/>
      <c r="E43" s="103"/>
      <c r="F43" s="103"/>
      <c r="G43" s="103"/>
      <c r="H43" s="103"/>
      <c r="I43" s="103"/>
      <c r="J43" s="103"/>
      <c r="K43" s="102"/>
    </row>
    <row r="44" spans="2:11">
      <c r="B44" s="104"/>
      <c r="C44" s="103"/>
      <c r="D44" s="103"/>
      <c r="E44" s="103"/>
      <c r="F44" s="103"/>
      <c r="G44" s="103"/>
      <c r="H44" s="103"/>
      <c r="I44" s="103"/>
      <c r="J44" s="103"/>
      <c r="K44" s="102"/>
    </row>
    <row r="45" spans="2:11">
      <c r="B45" s="103"/>
      <c r="C45" s="103"/>
      <c r="D45" s="103"/>
      <c r="E45" s="103"/>
      <c r="F45" s="103"/>
      <c r="G45" s="103"/>
      <c r="H45" s="103"/>
      <c r="I45" s="103"/>
      <c r="J45" s="103"/>
      <c r="K45" s="102"/>
    </row>
    <row r="46" spans="2:11">
      <c r="B46" s="103"/>
      <c r="C46" s="103"/>
      <c r="D46" s="103"/>
      <c r="E46" s="103"/>
      <c r="F46" s="103"/>
      <c r="G46" s="103"/>
      <c r="H46" s="103"/>
      <c r="I46" s="103"/>
      <c r="J46" s="103"/>
      <c r="K46" s="102"/>
    </row>
  </sheetData>
  <mergeCells count="6">
    <mergeCell ref="B37:J37"/>
    <mergeCell ref="B1:J1"/>
    <mergeCell ref="B32:J32"/>
    <mergeCell ref="B33:J34"/>
    <mergeCell ref="B35:J35"/>
    <mergeCell ref="B36:J36"/>
  </mergeCell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rgb="FF92D050"/>
    <pageSetUpPr autoPageBreaks="0"/>
  </sheetPr>
  <dimension ref="B1:O58"/>
  <sheetViews>
    <sheetView showGridLines="0" zoomScaleNormal="100" workbookViewId="0">
      <selection activeCell="N39" sqref="N39"/>
    </sheetView>
  </sheetViews>
  <sheetFormatPr defaultColWidth="10.1640625" defaultRowHeight="11.25"/>
  <cols>
    <col min="1" max="1" width="10.1640625" style="132"/>
    <col min="2" max="2" width="43" style="134" bestFit="1" customWidth="1"/>
    <col min="3" max="10" width="10.83203125" style="134" customWidth="1"/>
    <col min="11" max="11" width="10.1640625" style="131"/>
    <col min="12" max="240" width="10.1640625" style="132"/>
    <col min="241" max="241" width="43" style="132" bestFit="1" customWidth="1"/>
    <col min="242" max="242" width="10.1640625" style="132" customWidth="1"/>
    <col min="243" max="244" width="11.1640625" style="132" bestFit="1" customWidth="1"/>
    <col min="245" max="249" width="10.1640625" style="132" customWidth="1"/>
    <col min="250" max="496" width="10.1640625" style="132"/>
    <col min="497" max="497" width="43" style="132" bestFit="1" customWidth="1"/>
    <col min="498" max="498" width="10.1640625" style="132" customWidth="1"/>
    <col min="499" max="500" width="11.1640625" style="132" bestFit="1" customWidth="1"/>
    <col min="501" max="505" width="10.1640625" style="132" customWidth="1"/>
    <col min="506" max="752" width="10.1640625" style="132"/>
    <col min="753" max="753" width="43" style="132" bestFit="1" customWidth="1"/>
    <col min="754" max="754" width="10.1640625" style="132" customWidth="1"/>
    <col min="755" max="756" width="11.1640625" style="132" bestFit="1" customWidth="1"/>
    <col min="757" max="761" width="10.1640625" style="132" customWidth="1"/>
    <col min="762" max="1008" width="10.1640625" style="132"/>
    <col min="1009" max="1009" width="43" style="132" bestFit="1" customWidth="1"/>
    <col min="1010" max="1010" width="10.1640625" style="132" customWidth="1"/>
    <col min="1011" max="1012" width="11.1640625" style="132" bestFit="1" customWidth="1"/>
    <col min="1013" max="1017" width="10.1640625" style="132" customWidth="1"/>
    <col min="1018" max="1264" width="10.1640625" style="132"/>
    <col min="1265" max="1265" width="43" style="132" bestFit="1" customWidth="1"/>
    <col min="1266" max="1266" width="10.1640625" style="132" customWidth="1"/>
    <col min="1267" max="1268" width="11.1640625" style="132" bestFit="1" customWidth="1"/>
    <col min="1269" max="1273" width="10.1640625" style="132" customWidth="1"/>
    <col min="1274" max="1520" width="10.1640625" style="132"/>
    <col min="1521" max="1521" width="43" style="132" bestFit="1" customWidth="1"/>
    <col min="1522" max="1522" width="10.1640625" style="132" customWidth="1"/>
    <col min="1523" max="1524" width="11.1640625" style="132" bestFit="1" customWidth="1"/>
    <col min="1525" max="1529" width="10.1640625" style="132" customWidth="1"/>
    <col min="1530" max="1776" width="10.1640625" style="132"/>
    <col min="1777" max="1777" width="43" style="132" bestFit="1" customWidth="1"/>
    <col min="1778" max="1778" width="10.1640625" style="132" customWidth="1"/>
    <col min="1779" max="1780" width="11.1640625" style="132" bestFit="1" customWidth="1"/>
    <col min="1781" max="1785" width="10.1640625" style="132" customWidth="1"/>
    <col min="1786" max="2032" width="10.1640625" style="132"/>
    <col min="2033" max="2033" width="43" style="132" bestFit="1" customWidth="1"/>
    <col min="2034" max="2034" width="10.1640625" style="132" customWidth="1"/>
    <col min="2035" max="2036" width="11.1640625" style="132" bestFit="1" customWidth="1"/>
    <col min="2037" max="2041" width="10.1640625" style="132" customWidth="1"/>
    <col min="2042" max="2288" width="10.1640625" style="132"/>
    <col min="2289" max="2289" width="43" style="132" bestFit="1" customWidth="1"/>
    <col min="2290" max="2290" width="10.1640625" style="132" customWidth="1"/>
    <col min="2291" max="2292" width="11.1640625" style="132" bestFit="1" customWidth="1"/>
    <col min="2293" max="2297" width="10.1640625" style="132" customWidth="1"/>
    <col min="2298" max="2544" width="10.1640625" style="132"/>
    <col min="2545" max="2545" width="43" style="132" bestFit="1" customWidth="1"/>
    <col min="2546" max="2546" width="10.1640625" style="132" customWidth="1"/>
    <col min="2547" max="2548" width="11.1640625" style="132" bestFit="1" customWidth="1"/>
    <col min="2549" max="2553" width="10.1640625" style="132" customWidth="1"/>
    <col min="2554" max="2800" width="10.1640625" style="132"/>
    <col min="2801" max="2801" width="43" style="132" bestFit="1" customWidth="1"/>
    <col min="2802" max="2802" width="10.1640625" style="132" customWidth="1"/>
    <col min="2803" max="2804" width="11.1640625" style="132" bestFit="1" customWidth="1"/>
    <col min="2805" max="2809" width="10.1640625" style="132" customWidth="1"/>
    <col min="2810" max="3056" width="10.1640625" style="132"/>
    <col min="3057" max="3057" width="43" style="132" bestFit="1" customWidth="1"/>
    <col min="3058" max="3058" width="10.1640625" style="132" customWidth="1"/>
    <col min="3059" max="3060" width="11.1640625" style="132" bestFit="1" customWidth="1"/>
    <col min="3061" max="3065" width="10.1640625" style="132" customWidth="1"/>
    <col min="3066" max="3312" width="10.1640625" style="132"/>
    <col min="3313" max="3313" width="43" style="132" bestFit="1" customWidth="1"/>
    <col min="3314" max="3314" width="10.1640625" style="132" customWidth="1"/>
    <col min="3315" max="3316" width="11.1640625" style="132" bestFit="1" customWidth="1"/>
    <col min="3317" max="3321" width="10.1640625" style="132" customWidth="1"/>
    <col min="3322" max="3568" width="10.1640625" style="132"/>
    <col min="3569" max="3569" width="43" style="132" bestFit="1" customWidth="1"/>
    <col min="3570" max="3570" width="10.1640625" style="132" customWidth="1"/>
    <col min="3571" max="3572" width="11.1640625" style="132" bestFit="1" customWidth="1"/>
    <col min="3573" max="3577" width="10.1640625" style="132" customWidth="1"/>
    <col min="3578" max="3824" width="10.1640625" style="132"/>
    <col min="3825" max="3825" width="43" style="132" bestFit="1" customWidth="1"/>
    <col min="3826" max="3826" width="10.1640625" style="132" customWidth="1"/>
    <col min="3827" max="3828" width="11.1640625" style="132" bestFit="1" customWidth="1"/>
    <col min="3829" max="3833" width="10.1640625" style="132" customWidth="1"/>
    <col min="3834" max="4080" width="10.1640625" style="132"/>
    <col min="4081" max="4081" width="43" style="132" bestFit="1" customWidth="1"/>
    <col min="4082" max="4082" width="10.1640625" style="132" customWidth="1"/>
    <col min="4083" max="4084" width="11.1640625" style="132" bestFit="1" customWidth="1"/>
    <col min="4085" max="4089" width="10.1640625" style="132" customWidth="1"/>
    <col min="4090" max="4336" width="10.1640625" style="132"/>
    <col min="4337" max="4337" width="43" style="132" bestFit="1" customWidth="1"/>
    <col min="4338" max="4338" width="10.1640625" style="132" customWidth="1"/>
    <col min="4339" max="4340" width="11.1640625" style="132" bestFit="1" customWidth="1"/>
    <col min="4341" max="4345" width="10.1640625" style="132" customWidth="1"/>
    <col min="4346" max="4592" width="10.1640625" style="132"/>
    <col min="4593" max="4593" width="43" style="132" bestFit="1" customWidth="1"/>
    <col min="4594" max="4594" width="10.1640625" style="132" customWidth="1"/>
    <col min="4595" max="4596" width="11.1640625" style="132" bestFit="1" customWidth="1"/>
    <col min="4597" max="4601" width="10.1640625" style="132" customWidth="1"/>
    <col min="4602" max="4848" width="10.1640625" style="132"/>
    <col min="4849" max="4849" width="43" style="132" bestFit="1" customWidth="1"/>
    <col min="4850" max="4850" width="10.1640625" style="132" customWidth="1"/>
    <col min="4851" max="4852" width="11.1640625" style="132" bestFit="1" customWidth="1"/>
    <col min="4853" max="4857" width="10.1640625" style="132" customWidth="1"/>
    <col min="4858" max="5104" width="10.1640625" style="132"/>
    <col min="5105" max="5105" width="43" style="132" bestFit="1" customWidth="1"/>
    <col min="5106" max="5106" width="10.1640625" style="132" customWidth="1"/>
    <col min="5107" max="5108" width="11.1640625" style="132" bestFit="1" customWidth="1"/>
    <col min="5109" max="5113" width="10.1640625" style="132" customWidth="1"/>
    <col min="5114" max="5360" width="10.1640625" style="132"/>
    <col min="5361" max="5361" width="43" style="132" bestFit="1" customWidth="1"/>
    <col min="5362" max="5362" width="10.1640625" style="132" customWidth="1"/>
    <col min="5363" max="5364" width="11.1640625" style="132" bestFit="1" customWidth="1"/>
    <col min="5365" max="5369" width="10.1640625" style="132" customWidth="1"/>
    <col min="5370" max="5616" width="10.1640625" style="132"/>
    <col min="5617" max="5617" width="43" style="132" bestFit="1" customWidth="1"/>
    <col min="5618" max="5618" width="10.1640625" style="132" customWidth="1"/>
    <col min="5619" max="5620" width="11.1640625" style="132" bestFit="1" customWidth="1"/>
    <col min="5621" max="5625" width="10.1640625" style="132" customWidth="1"/>
    <col min="5626" max="5872" width="10.1640625" style="132"/>
    <col min="5873" max="5873" width="43" style="132" bestFit="1" customWidth="1"/>
    <col min="5874" max="5874" width="10.1640625" style="132" customWidth="1"/>
    <col min="5875" max="5876" width="11.1640625" style="132" bestFit="1" customWidth="1"/>
    <col min="5877" max="5881" width="10.1640625" style="132" customWidth="1"/>
    <col min="5882" max="6128" width="10.1640625" style="132"/>
    <col min="6129" max="6129" width="43" style="132" bestFit="1" customWidth="1"/>
    <col min="6130" max="6130" width="10.1640625" style="132" customWidth="1"/>
    <col min="6131" max="6132" width="11.1640625" style="132" bestFit="1" customWidth="1"/>
    <col min="6133" max="6137" width="10.1640625" style="132" customWidth="1"/>
    <col min="6138" max="6384" width="10.1640625" style="132"/>
    <col min="6385" max="6385" width="43" style="132" bestFit="1" customWidth="1"/>
    <col min="6386" max="6386" width="10.1640625" style="132" customWidth="1"/>
    <col min="6387" max="6388" width="11.1640625" style="132" bestFit="1" customWidth="1"/>
    <col min="6389" max="6393" width="10.1640625" style="132" customWidth="1"/>
    <col min="6394" max="6640" width="10.1640625" style="132"/>
    <col min="6641" max="6641" width="43" style="132" bestFit="1" customWidth="1"/>
    <col min="6642" max="6642" width="10.1640625" style="132" customWidth="1"/>
    <col min="6643" max="6644" width="11.1640625" style="132" bestFit="1" customWidth="1"/>
    <col min="6645" max="6649" width="10.1640625" style="132" customWidth="1"/>
    <col min="6650" max="6896" width="10.1640625" style="132"/>
    <col min="6897" max="6897" width="43" style="132" bestFit="1" customWidth="1"/>
    <col min="6898" max="6898" width="10.1640625" style="132" customWidth="1"/>
    <col min="6899" max="6900" width="11.1640625" style="132" bestFit="1" customWidth="1"/>
    <col min="6901" max="6905" width="10.1640625" style="132" customWidth="1"/>
    <col min="6906" max="7152" width="10.1640625" style="132"/>
    <col min="7153" max="7153" width="43" style="132" bestFit="1" customWidth="1"/>
    <col min="7154" max="7154" width="10.1640625" style="132" customWidth="1"/>
    <col min="7155" max="7156" width="11.1640625" style="132" bestFit="1" customWidth="1"/>
    <col min="7157" max="7161" width="10.1640625" style="132" customWidth="1"/>
    <col min="7162" max="7408" width="10.1640625" style="132"/>
    <col min="7409" max="7409" width="43" style="132" bestFit="1" customWidth="1"/>
    <col min="7410" max="7410" width="10.1640625" style="132" customWidth="1"/>
    <col min="7411" max="7412" width="11.1640625" style="132" bestFit="1" customWidth="1"/>
    <col min="7413" max="7417" width="10.1640625" style="132" customWidth="1"/>
    <col min="7418" max="7664" width="10.1640625" style="132"/>
    <col min="7665" max="7665" width="43" style="132" bestFit="1" customWidth="1"/>
    <col min="7666" max="7666" width="10.1640625" style="132" customWidth="1"/>
    <col min="7667" max="7668" width="11.1640625" style="132" bestFit="1" customWidth="1"/>
    <col min="7669" max="7673" width="10.1640625" style="132" customWidth="1"/>
    <col min="7674" max="7920" width="10.1640625" style="132"/>
    <col min="7921" max="7921" width="43" style="132" bestFit="1" customWidth="1"/>
    <col min="7922" max="7922" width="10.1640625" style="132" customWidth="1"/>
    <col min="7923" max="7924" width="11.1640625" style="132" bestFit="1" customWidth="1"/>
    <col min="7925" max="7929" width="10.1640625" style="132" customWidth="1"/>
    <col min="7930" max="8176" width="10.1640625" style="132"/>
    <col min="8177" max="8177" width="43" style="132" bestFit="1" customWidth="1"/>
    <col min="8178" max="8178" width="10.1640625" style="132" customWidth="1"/>
    <col min="8179" max="8180" width="11.1640625" style="132" bestFit="1" customWidth="1"/>
    <col min="8181" max="8185" width="10.1640625" style="132" customWidth="1"/>
    <col min="8186" max="8432" width="10.1640625" style="132"/>
    <col min="8433" max="8433" width="43" style="132" bestFit="1" customWidth="1"/>
    <col min="8434" max="8434" width="10.1640625" style="132" customWidth="1"/>
    <col min="8435" max="8436" width="11.1640625" style="132" bestFit="1" customWidth="1"/>
    <col min="8437" max="8441" width="10.1640625" style="132" customWidth="1"/>
    <col min="8442" max="8688" width="10.1640625" style="132"/>
    <col min="8689" max="8689" width="43" style="132" bestFit="1" customWidth="1"/>
    <col min="8690" max="8690" width="10.1640625" style="132" customWidth="1"/>
    <col min="8691" max="8692" width="11.1640625" style="132" bestFit="1" customWidth="1"/>
    <col min="8693" max="8697" width="10.1640625" style="132" customWidth="1"/>
    <col min="8698" max="8944" width="10.1640625" style="132"/>
    <col min="8945" max="8945" width="43" style="132" bestFit="1" customWidth="1"/>
    <col min="8946" max="8946" width="10.1640625" style="132" customWidth="1"/>
    <col min="8947" max="8948" width="11.1640625" style="132" bestFit="1" customWidth="1"/>
    <col min="8949" max="8953" width="10.1640625" style="132" customWidth="1"/>
    <col min="8954" max="9200" width="10.1640625" style="132"/>
    <col min="9201" max="9201" width="43" style="132" bestFit="1" customWidth="1"/>
    <col min="9202" max="9202" width="10.1640625" style="132" customWidth="1"/>
    <col min="9203" max="9204" width="11.1640625" style="132" bestFit="1" customWidth="1"/>
    <col min="9205" max="9209" width="10.1640625" style="132" customWidth="1"/>
    <col min="9210" max="9456" width="10.1640625" style="132"/>
    <col min="9457" max="9457" width="43" style="132" bestFit="1" customWidth="1"/>
    <col min="9458" max="9458" width="10.1640625" style="132" customWidth="1"/>
    <col min="9459" max="9460" width="11.1640625" style="132" bestFit="1" customWidth="1"/>
    <col min="9461" max="9465" width="10.1640625" style="132" customWidth="1"/>
    <col min="9466" max="9712" width="10.1640625" style="132"/>
    <col min="9713" max="9713" width="43" style="132" bestFit="1" customWidth="1"/>
    <col min="9714" max="9714" width="10.1640625" style="132" customWidth="1"/>
    <col min="9715" max="9716" width="11.1640625" style="132" bestFit="1" customWidth="1"/>
    <col min="9717" max="9721" width="10.1640625" style="132" customWidth="1"/>
    <col min="9722" max="9968" width="10.1640625" style="132"/>
    <col min="9969" max="9969" width="43" style="132" bestFit="1" customWidth="1"/>
    <col min="9970" max="9970" width="10.1640625" style="132" customWidth="1"/>
    <col min="9971" max="9972" width="11.1640625" style="132" bestFit="1" customWidth="1"/>
    <col min="9973" max="9977" width="10.1640625" style="132" customWidth="1"/>
    <col min="9978" max="10224" width="10.1640625" style="132"/>
    <col min="10225" max="10225" width="43" style="132" bestFit="1" customWidth="1"/>
    <col min="10226" max="10226" width="10.1640625" style="132" customWidth="1"/>
    <col min="10227" max="10228" width="11.1640625" style="132" bestFit="1" customWidth="1"/>
    <col min="10229" max="10233" width="10.1640625" style="132" customWidth="1"/>
    <col min="10234" max="10480" width="10.1640625" style="132"/>
    <col min="10481" max="10481" width="43" style="132" bestFit="1" customWidth="1"/>
    <col min="10482" max="10482" width="10.1640625" style="132" customWidth="1"/>
    <col min="10483" max="10484" width="11.1640625" style="132" bestFit="1" customWidth="1"/>
    <col min="10485" max="10489" width="10.1640625" style="132" customWidth="1"/>
    <col min="10490" max="10736" width="10.1640625" style="132"/>
    <col min="10737" max="10737" width="43" style="132" bestFit="1" customWidth="1"/>
    <col min="10738" max="10738" width="10.1640625" style="132" customWidth="1"/>
    <col min="10739" max="10740" width="11.1640625" style="132" bestFit="1" customWidth="1"/>
    <col min="10741" max="10745" width="10.1640625" style="132" customWidth="1"/>
    <col min="10746" max="10992" width="10.1640625" style="132"/>
    <col min="10993" max="10993" width="43" style="132" bestFit="1" customWidth="1"/>
    <col min="10994" max="10994" width="10.1640625" style="132" customWidth="1"/>
    <col min="10995" max="10996" width="11.1640625" style="132" bestFit="1" customWidth="1"/>
    <col min="10997" max="11001" width="10.1640625" style="132" customWidth="1"/>
    <col min="11002" max="11248" width="10.1640625" style="132"/>
    <col min="11249" max="11249" width="43" style="132" bestFit="1" customWidth="1"/>
    <col min="11250" max="11250" width="10.1640625" style="132" customWidth="1"/>
    <col min="11251" max="11252" width="11.1640625" style="132" bestFit="1" customWidth="1"/>
    <col min="11253" max="11257" width="10.1640625" style="132" customWidth="1"/>
    <col min="11258" max="11504" width="10.1640625" style="132"/>
    <col min="11505" max="11505" width="43" style="132" bestFit="1" customWidth="1"/>
    <col min="11506" max="11506" width="10.1640625" style="132" customWidth="1"/>
    <col min="11507" max="11508" width="11.1640625" style="132" bestFit="1" customWidth="1"/>
    <col min="11509" max="11513" width="10.1640625" style="132" customWidth="1"/>
    <col min="11514" max="11760" width="10.1640625" style="132"/>
    <col min="11761" max="11761" width="43" style="132" bestFit="1" customWidth="1"/>
    <col min="11762" max="11762" width="10.1640625" style="132" customWidth="1"/>
    <col min="11763" max="11764" width="11.1640625" style="132" bestFit="1" customWidth="1"/>
    <col min="11765" max="11769" width="10.1640625" style="132" customWidth="1"/>
    <col min="11770" max="12016" width="10.1640625" style="132"/>
    <col min="12017" max="12017" width="43" style="132" bestFit="1" customWidth="1"/>
    <col min="12018" max="12018" width="10.1640625" style="132" customWidth="1"/>
    <col min="12019" max="12020" width="11.1640625" style="132" bestFit="1" customWidth="1"/>
    <col min="12021" max="12025" width="10.1640625" style="132" customWidth="1"/>
    <col min="12026" max="12272" width="10.1640625" style="132"/>
    <col min="12273" max="12273" width="43" style="132" bestFit="1" customWidth="1"/>
    <col min="12274" max="12274" width="10.1640625" style="132" customWidth="1"/>
    <col min="12275" max="12276" width="11.1640625" style="132" bestFit="1" customWidth="1"/>
    <col min="12277" max="12281" width="10.1640625" style="132" customWidth="1"/>
    <col min="12282" max="12528" width="10.1640625" style="132"/>
    <col min="12529" max="12529" width="43" style="132" bestFit="1" customWidth="1"/>
    <col min="12530" max="12530" width="10.1640625" style="132" customWidth="1"/>
    <col min="12531" max="12532" width="11.1640625" style="132" bestFit="1" customWidth="1"/>
    <col min="12533" max="12537" width="10.1640625" style="132" customWidth="1"/>
    <col min="12538" max="12784" width="10.1640625" style="132"/>
    <col min="12785" max="12785" width="43" style="132" bestFit="1" customWidth="1"/>
    <col min="12786" max="12786" width="10.1640625" style="132" customWidth="1"/>
    <col min="12787" max="12788" width="11.1640625" style="132" bestFit="1" customWidth="1"/>
    <col min="12789" max="12793" width="10.1640625" style="132" customWidth="1"/>
    <col min="12794" max="13040" width="10.1640625" style="132"/>
    <col min="13041" max="13041" width="43" style="132" bestFit="1" customWidth="1"/>
    <col min="13042" max="13042" width="10.1640625" style="132" customWidth="1"/>
    <col min="13043" max="13044" width="11.1640625" style="132" bestFit="1" customWidth="1"/>
    <col min="13045" max="13049" width="10.1640625" style="132" customWidth="1"/>
    <col min="13050" max="13296" width="10.1640625" style="132"/>
    <col min="13297" max="13297" width="43" style="132" bestFit="1" customWidth="1"/>
    <col min="13298" max="13298" width="10.1640625" style="132" customWidth="1"/>
    <col min="13299" max="13300" width="11.1640625" style="132" bestFit="1" customWidth="1"/>
    <col min="13301" max="13305" width="10.1640625" style="132" customWidth="1"/>
    <col min="13306" max="13552" width="10.1640625" style="132"/>
    <col min="13553" max="13553" width="43" style="132" bestFit="1" customWidth="1"/>
    <col min="13554" max="13554" width="10.1640625" style="132" customWidth="1"/>
    <col min="13555" max="13556" width="11.1640625" style="132" bestFit="1" customWidth="1"/>
    <col min="13557" max="13561" width="10.1640625" style="132" customWidth="1"/>
    <col min="13562" max="13808" width="10.1640625" style="132"/>
    <col min="13809" max="13809" width="43" style="132" bestFit="1" customWidth="1"/>
    <col min="13810" max="13810" width="10.1640625" style="132" customWidth="1"/>
    <col min="13811" max="13812" width="11.1640625" style="132" bestFit="1" customWidth="1"/>
    <col min="13813" max="13817" width="10.1640625" style="132" customWidth="1"/>
    <col min="13818" max="14064" width="10.1640625" style="132"/>
    <col min="14065" max="14065" width="43" style="132" bestFit="1" customWidth="1"/>
    <col min="14066" max="14066" width="10.1640625" style="132" customWidth="1"/>
    <col min="14067" max="14068" width="11.1640625" style="132" bestFit="1" customWidth="1"/>
    <col min="14069" max="14073" width="10.1640625" style="132" customWidth="1"/>
    <col min="14074" max="14320" width="10.1640625" style="132"/>
    <col min="14321" max="14321" width="43" style="132" bestFit="1" customWidth="1"/>
    <col min="14322" max="14322" width="10.1640625" style="132" customWidth="1"/>
    <col min="14323" max="14324" width="11.1640625" style="132" bestFit="1" customWidth="1"/>
    <col min="14325" max="14329" width="10.1640625" style="132" customWidth="1"/>
    <col min="14330" max="14576" width="10.1640625" style="132"/>
    <col min="14577" max="14577" width="43" style="132" bestFit="1" customWidth="1"/>
    <col min="14578" max="14578" width="10.1640625" style="132" customWidth="1"/>
    <col min="14579" max="14580" width="11.1640625" style="132" bestFit="1" customWidth="1"/>
    <col min="14581" max="14585" width="10.1640625" style="132" customWidth="1"/>
    <col min="14586" max="14832" width="10.1640625" style="132"/>
    <col min="14833" max="14833" width="43" style="132" bestFit="1" customWidth="1"/>
    <col min="14834" max="14834" width="10.1640625" style="132" customWidth="1"/>
    <col min="14835" max="14836" width="11.1640625" style="132" bestFit="1" customWidth="1"/>
    <col min="14837" max="14841" width="10.1640625" style="132" customWidth="1"/>
    <col min="14842" max="15088" width="10.1640625" style="132"/>
    <col min="15089" max="15089" width="43" style="132" bestFit="1" customWidth="1"/>
    <col min="15090" max="15090" width="10.1640625" style="132" customWidth="1"/>
    <col min="15091" max="15092" width="11.1640625" style="132" bestFit="1" customWidth="1"/>
    <col min="15093" max="15097" width="10.1640625" style="132" customWidth="1"/>
    <col min="15098" max="15344" width="10.1640625" style="132"/>
    <col min="15345" max="15345" width="43" style="132" bestFit="1" customWidth="1"/>
    <col min="15346" max="15346" width="10.1640625" style="132" customWidth="1"/>
    <col min="15347" max="15348" width="11.1640625" style="132" bestFit="1" customWidth="1"/>
    <col min="15349" max="15353" width="10.1640625" style="132" customWidth="1"/>
    <col min="15354" max="15600" width="10.1640625" style="132"/>
    <col min="15601" max="15601" width="43" style="132" bestFit="1" customWidth="1"/>
    <col min="15602" max="15602" width="10.1640625" style="132" customWidth="1"/>
    <col min="15603" max="15604" width="11.1640625" style="132" bestFit="1" customWidth="1"/>
    <col min="15605" max="15609" width="10.1640625" style="132" customWidth="1"/>
    <col min="15610" max="15856" width="10.1640625" style="132"/>
    <col min="15857" max="15857" width="43" style="132" bestFit="1" customWidth="1"/>
    <col min="15858" max="15858" width="10.1640625" style="132" customWidth="1"/>
    <col min="15859" max="15860" width="11.1640625" style="132" bestFit="1" customWidth="1"/>
    <col min="15861" max="15865" width="10.1640625" style="132" customWidth="1"/>
    <col min="15866" max="16112" width="10.1640625" style="132"/>
    <col min="16113" max="16113" width="43" style="132" bestFit="1" customWidth="1"/>
    <col min="16114" max="16114" width="10.1640625" style="132" customWidth="1"/>
    <col min="16115" max="16116" width="11.1640625" style="132" bestFit="1" customWidth="1"/>
    <col min="16117" max="16121" width="10.1640625" style="132" customWidth="1"/>
    <col min="16122" max="16384" width="10.1640625" style="132"/>
  </cols>
  <sheetData>
    <row r="1" spans="2:11" s="106" customFormat="1" ht="20.100000000000001" customHeight="1">
      <c r="B1" s="341" t="s">
        <v>318</v>
      </c>
      <c r="C1" s="341"/>
      <c r="D1" s="341"/>
      <c r="E1" s="341"/>
      <c r="F1" s="341"/>
      <c r="G1" s="341"/>
      <c r="H1" s="341"/>
      <c r="I1" s="341"/>
      <c r="J1" s="341"/>
      <c r="K1" s="105"/>
    </row>
    <row r="2" spans="2:11" s="106" customFormat="1" ht="5.0999999999999996" customHeight="1" thickBot="1">
      <c r="B2" s="181"/>
      <c r="C2" s="181"/>
      <c r="D2" s="181"/>
      <c r="E2" s="181"/>
      <c r="F2" s="181"/>
      <c r="G2" s="181"/>
      <c r="H2" s="181"/>
      <c r="I2" s="181"/>
      <c r="J2" s="181"/>
      <c r="K2" s="105"/>
    </row>
    <row r="3" spans="2:11" s="51" customFormat="1" ht="11.25" customHeight="1">
      <c r="B3" s="234"/>
      <c r="C3" s="234"/>
      <c r="D3" s="234"/>
      <c r="E3" s="234"/>
      <c r="F3" s="234"/>
      <c r="G3" s="234"/>
      <c r="H3" s="234"/>
      <c r="I3" s="234"/>
      <c r="J3" s="235" t="s">
        <v>0</v>
      </c>
      <c r="K3" s="107"/>
    </row>
    <row r="4" spans="2:11" s="109" customFormat="1" ht="11.25" customHeight="1">
      <c r="B4" s="54"/>
      <c r="C4" s="53" t="s">
        <v>6</v>
      </c>
      <c r="D4" s="53" t="s">
        <v>7</v>
      </c>
      <c r="E4" s="54" t="s">
        <v>8</v>
      </c>
      <c r="F4" s="54" t="s">
        <v>9</v>
      </c>
      <c r="G4" s="54" t="s">
        <v>304</v>
      </c>
      <c r="H4" s="54" t="s">
        <v>67</v>
      </c>
      <c r="I4" s="54" t="s">
        <v>68</v>
      </c>
      <c r="J4" s="54" t="s">
        <v>69</v>
      </c>
      <c r="K4" s="108"/>
    </row>
    <row r="5" spans="2:11" s="109" customFormat="1" ht="11.25" customHeight="1">
      <c r="B5" s="54"/>
      <c r="C5" s="53" t="s">
        <v>11</v>
      </c>
      <c r="D5" s="53" t="s">
        <v>11</v>
      </c>
      <c r="E5" s="53" t="s">
        <v>11</v>
      </c>
      <c r="F5" s="53" t="s">
        <v>11</v>
      </c>
      <c r="G5" s="53" t="s">
        <v>11</v>
      </c>
      <c r="H5" s="53" t="s">
        <v>13</v>
      </c>
      <c r="I5" s="53" t="s">
        <v>13</v>
      </c>
      <c r="J5" s="53" t="s">
        <v>13</v>
      </c>
      <c r="K5" s="108"/>
    </row>
    <row r="6" spans="2:11" s="55" customFormat="1" ht="11.25" customHeight="1">
      <c r="B6" s="236" t="s">
        <v>319</v>
      </c>
      <c r="C6" s="110"/>
      <c r="D6" s="110"/>
      <c r="E6" s="110"/>
      <c r="F6" s="110"/>
      <c r="G6" s="110"/>
      <c r="H6" s="110"/>
      <c r="I6" s="110"/>
      <c r="J6" s="110"/>
      <c r="K6" s="111"/>
    </row>
    <row r="7" spans="2:11" s="114" customFormat="1" ht="11.25" customHeight="1">
      <c r="B7" s="237" t="s">
        <v>305</v>
      </c>
      <c r="C7" s="112">
        <v>5226</v>
      </c>
      <c r="D7" s="112">
        <v>5525</v>
      </c>
      <c r="E7" s="112">
        <v>7443</v>
      </c>
      <c r="F7" s="112">
        <v>7127</v>
      </c>
      <c r="G7" s="112">
        <v>5055</v>
      </c>
      <c r="H7" s="112">
        <v>4564</v>
      </c>
      <c r="I7" s="112">
        <v>3681</v>
      </c>
      <c r="J7" s="112">
        <v>3813</v>
      </c>
      <c r="K7" s="113"/>
    </row>
    <row r="8" spans="2:11" s="114" customFormat="1" ht="11.25" customHeight="1">
      <c r="B8" s="237" t="s">
        <v>306</v>
      </c>
      <c r="C8" s="112">
        <v>3969</v>
      </c>
      <c r="D8" s="112">
        <v>4370</v>
      </c>
      <c r="E8" s="112">
        <v>5183</v>
      </c>
      <c r="F8" s="112">
        <v>4202</v>
      </c>
      <c r="G8" s="112">
        <v>3818</v>
      </c>
      <c r="H8" s="112">
        <v>4496</v>
      </c>
      <c r="I8" s="112">
        <v>4437</v>
      </c>
      <c r="J8" s="112">
        <v>4648</v>
      </c>
      <c r="K8" s="113"/>
    </row>
    <row r="9" spans="2:11" s="114" customFormat="1" ht="11.25" customHeight="1">
      <c r="B9" s="237" t="s">
        <v>26</v>
      </c>
      <c r="C9" s="112">
        <v>6740</v>
      </c>
      <c r="D9" s="112">
        <v>7252</v>
      </c>
      <c r="E9" s="112">
        <v>8254</v>
      </c>
      <c r="F9" s="112">
        <v>7299</v>
      </c>
      <c r="G9" s="112">
        <v>7687</v>
      </c>
      <c r="H9" s="112">
        <v>8032</v>
      </c>
      <c r="I9" s="112">
        <v>7912</v>
      </c>
      <c r="J9" s="112">
        <v>8219</v>
      </c>
      <c r="K9" s="113"/>
    </row>
    <row r="10" spans="2:11" s="114" customFormat="1" ht="11.25" customHeight="1">
      <c r="B10" s="238" t="s">
        <v>269</v>
      </c>
      <c r="C10" s="112">
        <v>6291</v>
      </c>
      <c r="D10" s="112">
        <v>7167</v>
      </c>
      <c r="E10" s="112">
        <v>8992</v>
      </c>
      <c r="F10" s="112">
        <v>6459</v>
      </c>
      <c r="G10" s="112">
        <v>3821</v>
      </c>
      <c r="H10" s="112">
        <v>2995</v>
      </c>
      <c r="I10" s="112">
        <v>2213</v>
      </c>
      <c r="J10" s="112">
        <v>2261</v>
      </c>
      <c r="K10" s="113"/>
    </row>
    <row r="11" spans="2:11" s="114" customFormat="1" ht="11.25" customHeight="1">
      <c r="B11" s="237" t="s">
        <v>270</v>
      </c>
      <c r="C11" s="112">
        <v>32</v>
      </c>
      <c r="D11" s="112">
        <v>122</v>
      </c>
      <c r="E11" s="112">
        <v>260</v>
      </c>
      <c r="F11" s="112">
        <v>-67</v>
      </c>
      <c r="G11" s="112">
        <v>-8</v>
      </c>
      <c r="H11" s="115" t="s">
        <v>357</v>
      </c>
      <c r="I11" s="115" t="s">
        <v>357</v>
      </c>
      <c r="J11" s="115" t="s">
        <v>357</v>
      </c>
      <c r="K11" s="113"/>
    </row>
    <row r="12" spans="2:11" s="114" customFormat="1" ht="11.25" customHeight="1">
      <c r="B12" s="237" t="s">
        <v>271</v>
      </c>
      <c r="C12" s="112">
        <v>2112</v>
      </c>
      <c r="D12" s="112">
        <v>2136</v>
      </c>
      <c r="E12" s="112">
        <v>3035</v>
      </c>
      <c r="F12" s="112">
        <v>2106</v>
      </c>
      <c r="G12" s="112">
        <v>1014</v>
      </c>
      <c r="H12" s="112">
        <v>2101</v>
      </c>
      <c r="I12" s="112">
        <v>1026</v>
      </c>
      <c r="J12" s="112">
        <v>1245</v>
      </c>
      <c r="K12" s="113"/>
    </row>
    <row r="13" spans="2:11" s="114" customFormat="1" ht="11.25" customHeight="1">
      <c r="B13" s="237" t="s">
        <v>30</v>
      </c>
      <c r="C13" s="112">
        <v>751</v>
      </c>
      <c r="D13" s="112">
        <v>837</v>
      </c>
      <c r="E13" s="112">
        <v>999</v>
      </c>
      <c r="F13" s="112">
        <v>740</v>
      </c>
      <c r="G13" s="112">
        <v>494</v>
      </c>
      <c r="H13" s="112">
        <v>501</v>
      </c>
      <c r="I13" s="112">
        <v>366</v>
      </c>
      <c r="J13" s="112">
        <v>466</v>
      </c>
      <c r="K13" s="113"/>
    </row>
    <row r="14" spans="2:11" s="114" customFormat="1" ht="11.25" customHeight="1">
      <c r="B14" s="237" t="s">
        <v>31</v>
      </c>
      <c r="C14" s="112">
        <v>755</v>
      </c>
      <c r="D14" s="112">
        <v>904</v>
      </c>
      <c r="E14" s="112">
        <v>853</v>
      </c>
      <c r="F14" s="112">
        <v>538</v>
      </c>
      <c r="G14" s="112">
        <v>349</v>
      </c>
      <c r="H14" s="112">
        <v>315</v>
      </c>
      <c r="I14" s="112">
        <v>280</v>
      </c>
      <c r="J14" s="112">
        <v>303</v>
      </c>
      <c r="K14" s="113"/>
    </row>
    <row r="15" spans="2:11" s="114" customFormat="1" ht="11.25" customHeight="1">
      <c r="B15" s="237" t="s">
        <v>32</v>
      </c>
      <c r="C15" s="112">
        <v>11</v>
      </c>
      <c r="D15" s="112">
        <v>9</v>
      </c>
      <c r="E15" s="112">
        <v>12</v>
      </c>
      <c r="F15" s="112">
        <v>8</v>
      </c>
      <c r="G15" s="112">
        <v>0</v>
      </c>
      <c r="H15" s="112">
        <v>6</v>
      </c>
      <c r="I15" s="112">
        <v>6</v>
      </c>
      <c r="J15" s="112">
        <v>7</v>
      </c>
      <c r="K15" s="113"/>
    </row>
    <row r="16" spans="2:11" s="114" customFormat="1" ht="11.25" customHeight="1">
      <c r="B16" s="237" t="s">
        <v>33</v>
      </c>
      <c r="C16" s="112">
        <v>8547</v>
      </c>
      <c r="D16" s="112">
        <v>8918</v>
      </c>
      <c r="E16" s="112">
        <v>9148</v>
      </c>
      <c r="F16" s="112">
        <v>9265</v>
      </c>
      <c r="G16" s="112">
        <v>9008</v>
      </c>
      <c r="H16" s="112">
        <v>9917</v>
      </c>
      <c r="I16" s="112">
        <v>9279</v>
      </c>
      <c r="J16" s="112">
        <v>8751</v>
      </c>
      <c r="K16" s="113"/>
    </row>
    <row r="17" spans="2:15" s="114" customFormat="1" ht="11.25" customHeight="1">
      <c r="B17" s="237" t="s">
        <v>34</v>
      </c>
      <c r="C17" s="112">
        <v>228</v>
      </c>
      <c r="D17" s="112">
        <v>227</v>
      </c>
      <c r="E17" s="112">
        <v>201</v>
      </c>
      <c r="F17" s="112">
        <v>156</v>
      </c>
      <c r="G17" s="112">
        <v>117</v>
      </c>
      <c r="H17" s="112">
        <v>102</v>
      </c>
      <c r="I17" s="112">
        <v>102</v>
      </c>
      <c r="J17" s="112">
        <v>98</v>
      </c>
      <c r="K17" s="113"/>
    </row>
    <row r="18" spans="2:15" s="114" customFormat="1" ht="11.25" customHeight="1">
      <c r="B18" s="237" t="s">
        <v>35</v>
      </c>
      <c r="C18" s="112">
        <v>738</v>
      </c>
      <c r="D18" s="112">
        <v>875</v>
      </c>
      <c r="E18" s="112">
        <v>1353</v>
      </c>
      <c r="F18" s="112">
        <v>1559</v>
      </c>
      <c r="G18" s="112">
        <v>1646</v>
      </c>
      <c r="H18" s="112">
        <v>1635</v>
      </c>
      <c r="I18" s="112">
        <v>1924</v>
      </c>
      <c r="J18" s="112">
        <v>2044</v>
      </c>
      <c r="K18" s="113"/>
    </row>
    <row r="19" spans="2:15" s="114" customFormat="1" ht="11.25" customHeight="1">
      <c r="B19" s="238" t="s">
        <v>272</v>
      </c>
      <c r="C19" s="112">
        <v>1486</v>
      </c>
      <c r="D19" s="112">
        <v>1667</v>
      </c>
      <c r="E19" s="112">
        <v>1807</v>
      </c>
      <c r="F19" s="112">
        <v>2015</v>
      </c>
      <c r="G19" s="112">
        <v>1454</v>
      </c>
      <c r="H19" s="112">
        <v>1952</v>
      </c>
      <c r="I19" s="112">
        <v>2377</v>
      </c>
      <c r="J19" s="112">
        <v>2712</v>
      </c>
      <c r="K19" s="113"/>
    </row>
    <row r="20" spans="2:15" s="114" customFormat="1" ht="11.25" customHeight="1">
      <c r="B20" s="237" t="s">
        <v>273</v>
      </c>
      <c r="C20" s="112">
        <v>557</v>
      </c>
      <c r="D20" s="112">
        <v>610</v>
      </c>
      <c r="E20" s="112">
        <v>693</v>
      </c>
      <c r="F20" s="112">
        <v>569</v>
      </c>
      <c r="G20" s="112">
        <v>383</v>
      </c>
      <c r="H20" s="112">
        <v>381</v>
      </c>
      <c r="I20" s="112">
        <v>379</v>
      </c>
      <c r="J20" s="112">
        <v>413</v>
      </c>
      <c r="K20" s="113"/>
    </row>
    <row r="21" spans="2:15" s="114" customFormat="1" ht="11.25" customHeight="1">
      <c r="B21" s="237" t="s">
        <v>37</v>
      </c>
      <c r="C21" s="112">
        <v>537</v>
      </c>
      <c r="D21" s="112">
        <v>823</v>
      </c>
      <c r="E21" s="112">
        <v>519</v>
      </c>
      <c r="F21" s="112">
        <v>580</v>
      </c>
      <c r="G21" s="112">
        <v>1212</v>
      </c>
      <c r="H21" s="112">
        <v>538</v>
      </c>
      <c r="I21" s="112">
        <v>405</v>
      </c>
      <c r="J21" s="112">
        <v>149</v>
      </c>
      <c r="K21" s="113"/>
    </row>
    <row r="22" spans="2:15" s="114" customFormat="1" ht="11.25" customHeight="1">
      <c r="B22" s="237" t="s">
        <v>38</v>
      </c>
      <c r="C22" s="112">
        <v>79</v>
      </c>
      <c r="D22" s="112">
        <v>86</v>
      </c>
      <c r="E22" s="112">
        <v>272</v>
      </c>
      <c r="F22" s="112">
        <v>323</v>
      </c>
      <c r="G22" s="112">
        <v>280</v>
      </c>
      <c r="H22" s="112">
        <v>329</v>
      </c>
      <c r="I22" s="112">
        <v>385</v>
      </c>
      <c r="J22" s="112">
        <v>242</v>
      </c>
      <c r="K22" s="113"/>
    </row>
    <row r="23" spans="2:15" s="114" customFormat="1" ht="11.25" customHeight="1">
      <c r="B23" s="237" t="s">
        <v>39</v>
      </c>
      <c r="C23" s="112">
        <v>3563</v>
      </c>
      <c r="D23" s="112">
        <v>3333</v>
      </c>
      <c r="E23" s="112">
        <v>3927</v>
      </c>
      <c r="F23" s="112">
        <v>3284</v>
      </c>
      <c r="G23" s="112">
        <v>2732</v>
      </c>
      <c r="H23" s="112">
        <v>2553</v>
      </c>
      <c r="I23" s="112">
        <v>2362</v>
      </c>
      <c r="J23" s="112">
        <v>2461</v>
      </c>
      <c r="K23" s="113"/>
    </row>
    <row r="24" spans="2:15" s="114" customFormat="1" ht="11.25" customHeight="1">
      <c r="B24" s="237" t="s">
        <v>40</v>
      </c>
      <c r="C24" s="112">
        <v>1462</v>
      </c>
      <c r="D24" s="112">
        <v>1627</v>
      </c>
      <c r="E24" s="112">
        <v>1932</v>
      </c>
      <c r="F24" s="112">
        <v>1751</v>
      </c>
      <c r="G24" s="112">
        <v>1386</v>
      </c>
      <c r="H24" s="112">
        <v>1233</v>
      </c>
      <c r="I24" s="112">
        <v>1149</v>
      </c>
      <c r="J24" s="112">
        <v>1202</v>
      </c>
      <c r="K24" s="113"/>
    </row>
    <row r="25" spans="2:15" s="114" customFormat="1" ht="11.25" customHeight="1">
      <c r="B25" s="237" t="s">
        <v>274</v>
      </c>
      <c r="C25" s="112">
        <v>1118</v>
      </c>
      <c r="D25" s="112">
        <v>1308</v>
      </c>
      <c r="E25" s="112">
        <v>1277</v>
      </c>
      <c r="F25" s="112">
        <v>1200</v>
      </c>
      <c r="G25" s="112">
        <v>1002</v>
      </c>
      <c r="H25" s="112">
        <v>888</v>
      </c>
      <c r="I25" s="112">
        <v>838</v>
      </c>
      <c r="J25" s="112">
        <v>889</v>
      </c>
      <c r="K25" s="113"/>
    </row>
    <row r="26" spans="2:15" s="114" customFormat="1" ht="11.25" customHeight="1">
      <c r="B26" s="237" t="s">
        <v>43</v>
      </c>
      <c r="C26" s="112">
        <v>240</v>
      </c>
      <c r="D26" s="112">
        <v>282</v>
      </c>
      <c r="E26" s="112">
        <v>290</v>
      </c>
      <c r="F26" s="112">
        <v>213</v>
      </c>
      <c r="G26" s="112">
        <v>258</v>
      </c>
      <c r="H26" s="112">
        <v>176</v>
      </c>
      <c r="I26" s="112">
        <v>137</v>
      </c>
      <c r="J26" s="112">
        <v>134</v>
      </c>
      <c r="K26" s="113"/>
    </row>
    <row r="27" spans="2:15" s="114" customFormat="1" ht="11.25" customHeight="1">
      <c r="B27" s="237" t="s">
        <v>44</v>
      </c>
      <c r="C27" s="112">
        <v>320</v>
      </c>
      <c r="D27" s="112">
        <v>397</v>
      </c>
      <c r="E27" s="112">
        <v>455</v>
      </c>
      <c r="F27" s="112">
        <v>433</v>
      </c>
      <c r="G27" s="112">
        <v>405</v>
      </c>
      <c r="H27" s="112">
        <v>405</v>
      </c>
      <c r="I27" s="112">
        <v>387</v>
      </c>
      <c r="J27" s="112">
        <v>356</v>
      </c>
      <c r="K27" s="113"/>
    </row>
    <row r="28" spans="2:15" s="114" customFormat="1" ht="11.25" customHeight="1">
      <c r="B28" s="237" t="s">
        <v>45</v>
      </c>
      <c r="C28" s="112">
        <v>60</v>
      </c>
      <c r="D28" s="112">
        <v>37</v>
      </c>
      <c r="E28" s="112">
        <v>55</v>
      </c>
      <c r="F28" s="112">
        <v>56</v>
      </c>
      <c r="G28" s="112">
        <v>42</v>
      </c>
      <c r="H28" s="112">
        <v>65</v>
      </c>
      <c r="I28" s="112">
        <v>63</v>
      </c>
      <c r="J28" s="112">
        <v>73</v>
      </c>
      <c r="K28" s="113"/>
    </row>
    <row r="29" spans="2:15" s="114" customFormat="1" ht="11.25" customHeight="1">
      <c r="B29" s="237" t="s">
        <v>275</v>
      </c>
      <c r="C29" s="115" t="s">
        <v>357</v>
      </c>
      <c r="D29" s="115" t="s">
        <v>357</v>
      </c>
      <c r="E29" s="115" t="s">
        <v>357</v>
      </c>
      <c r="F29" s="115" t="s">
        <v>357</v>
      </c>
      <c r="G29" s="115" t="s">
        <v>357</v>
      </c>
      <c r="H29" s="112">
        <v>900</v>
      </c>
      <c r="I29" s="112">
        <v>700</v>
      </c>
      <c r="J29" s="112">
        <v>600</v>
      </c>
      <c r="K29" s="113"/>
      <c r="M29" s="169"/>
      <c r="N29" s="169"/>
      <c r="O29" s="169"/>
    </row>
    <row r="30" spans="2:15" s="114" customFormat="1" ht="11.25" customHeight="1">
      <c r="B30" s="237" t="s">
        <v>276</v>
      </c>
      <c r="C30" s="115" t="s">
        <v>357</v>
      </c>
      <c r="D30" s="115" t="s">
        <v>357</v>
      </c>
      <c r="E30" s="115" t="s">
        <v>357</v>
      </c>
      <c r="F30" s="115" t="s">
        <v>357</v>
      </c>
      <c r="G30" s="115" t="s">
        <v>357</v>
      </c>
      <c r="H30" s="115" t="s">
        <v>357</v>
      </c>
      <c r="I30" s="112">
        <v>500</v>
      </c>
      <c r="J30" s="112">
        <v>300</v>
      </c>
      <c r="K30" s="113"/>
      <c r="M30" s="169"/>
      <c r="N30" s="169"/>
      <c r="O30" s="169"/>
    </row>
    <row r="31" spans="2:15" s="114" customFormat="1" ht="11.25" customHeight="1">
      <c r="B31" s="81" t="s">
        <v>320</v>
      </c>
      <c r="C31" s="115" t="s">
        <v>357</v>
      </c>
      <c r="D31" s="115" t="s">
        <v>357</v>
      </c>
      <c r="E31" s="115" t="s">
        <v>357</v>
      </c>
      <c r="F31" s="115" t="s">
        <v>357</v>
      </c>
      <c r="G31" s="115" t="s">
        <v>357</v>
      </c>
      <c r="H31" s="115">
        <v>-228</v>
      </c>
      <c r="I31" s="115" t="s">
        <v>357</v>
      </c>
      <c r="J31" s="115" t="s">
        <v>357</v>
      </c>
      <c r="K31" s="113"/>
      <c r="M31" s="169"/>
      <c r="N31" s="169"/>
      <c r="O31" s="169"/>
    </row>
    <row r="32" spans="2:15" s="117" customFormat="1" ht="11.25" customHeight="1" thickBot="1">
      <c r="B32" s="249" t="s">
        <v>20</v>
      </c>
      <c r="C32" s="250">
        <f>+'1.1'!C33</f>
        <v>44821</v>
      </c>
      <c r="D32" s="250">
        <f>+'1.1'!D33</f>
        <v>48511</v>
      </c>
      <c r="E32" s="250">
        <f>+'1.1'!E33</f>
        <v>56959</v>
      </c>
      <c r="F32" s="250">
        <f>+'1.1'!F33</f>
        <v>49815</v>
      </c>
      <c r="G32" s="250">
        <f>+'1.1'!G33</f>
        <v>42156</v>
      </c>
      <c r="H32" s="250">
        <f>+'1.1'!H33</f>
        <v>43800</v>
      </c>
      <c r="I32" s="250">
        <f>+'1.1'!I33</f>
        <v>40900</v>
      </c>
      <c r="J32" s="250">
        <f>+'1.1'!J33</f>
        <v>41300</v>
      </c>
      <c r="K32" s="116"/>
      <c r="L32" s="173"/>
      <c r="M32" s="173"/>
      <c r="N32" s="173"/>
      <c r="O32" s="169"/>
    </row>
    <row r="33" spans="2:15" s="242" customFormat="1" ht="5.0999999999999996" customHeight="1">
      <c r="B33" s="243"/>
      <c r="C33" s="244"/>
      <c r="D33" s="244"/>
      <c r="E33" s="244"/>
      <c r="F33" s="244"/>
      <c r="G33" s="244"/>
      <c r="H33" s="244"/>
      <c r="I33" s="244"/>
      <c r="J33" s="244"/>
      <c r="L33" s="245"/>
      <c r="M33" s="245"/>
      <c r="N33" s="245"/>
      <c r="O33" s="246"/>
    </row>
    <row r="34" spans="2:15" s="119" customFormat="1" ht="11.25" customHeight="1">
      <c r="B34" s="239" t="s">
        <v>321</v>
      </c>
      <c r="C34" s="118"/>
      <c r="D34" s="118"/>
      <c r="E34" s="118"/>
      <c r="F34" s="118"/>
      <c r="G34" s="118"/>
      <c r="H34" s="118"/>
      <c r="I34" s="118"/>
      <c r="J34" s="118"/>
      <c r="K34" s="116"/>
    </row>
    <row r="35" spans="2:15" s="120" customFormat="1" ht="11.25" customHeight="1">
      <c r="B35" s="237" t="s">
        <v>306</v>
      </c>
      <c r="C35" s="115">
        <v>37</v>
      </c>
      <c r="D35" s="115">
        <v>14</v>
      </c>
      <c r="E35" s="115">
        <v>6</v>
      </c>
      <c r="F35" s="115">
        <v>8</v>
      </c>
      <c r="G35" s="115" t="s">
        <v>357</v>
      </c>
      <c r="H35" s="115" t="s">
        <v>357</v>
      </c>
      <c r="I35" s="115" t="s">
        <v>357</v>
      </c>
      <c r="J35" s="115" t="s">
        <v>357</v>
      </c>
      <c r="K35" s="113"/>
    </row>
    <row r="36" spans="2:15" s="123" customFormat="1" ht="11.25" customHeight="1">
      <c r="B36" s="237" t="s">
        <v>269</v>
      </c>
      <c r="C36" s="121">
        <v>1213</v>
      </c>
      <c r="D36" s="121">
        <v>516</v>
      </c>
      <c r="E36" s="121">
        <v>171</v>
      </c>
      <c r="F36" s="121">
        <v>843</v>
      </c>
      <c r="G36" s="121">
        <v>153</v>
      </c>
      <c r="H36" s="121">
        <v>946</v>
      </c>
      <c r="I36" s="121">
        <v>658</v>
      </c>
      <c r="J36" s="121">
        <v>658</v>
      </c>
      <c r="K36" s="122"/>
    </row>
    <row r="37" spans="2:15" s="114" customFormat="1" ht="11.25" customHeight="1">
      <c r="B37" s="237" t="s">
        <v>271</v>
      </c>
      <c r="C37" s="115">
        <v>3469</v>
      </c>
      <c r="D37" s="115">
        <v>3254</v>
      </c>
      <c r="E37" s="115">
        <v>4144</v>
      </c>
      <c r="F37" s="115">
        <v>4059</v>
      </c>
      <c r="G37" s="115">
        <v>5415</v>
      </c>
      <c r="H37" s="115">
        <v>6820</v>
      </c>
      <c r="I37" s="115">
        <v>8784</v>
      </c>
      <c r="J37" s="115">
        <v>10819</v>
      </c>
      <c r="K37" s="113"/>
    </row>
    <row r="38" spans="2:15" s="114" customFormat="1" ht="11.25" customHeight="1">
      <c r="B38" s="237" t="s">
        <v>33</v>
      </c>
      <c r="C38" s="115" t="s">
        <v>357</v>
      </c>
      <c r="D38" s="115">
        <v>76</v>
      </c>
      <c r="E38" s="115">
        <v>5</v>
      </c>
      <c r="F38" s="115" t="s">
        <v>357</v>
      </c>
      <c r="G38" s="115" t="s">
        <v>357</v>
      </c>
      <c r="H38" s="115" t="s">
        <v>357</v>
      </c>
      <c r="I38" s="115" t="s">
        <v>357</v>
      </c>
      <c r="J38" s="115" t="s">
        <v>357</v>
      </c>
      <c r="K38" s="113"/>
    </row>
    <row r="39" spans="2:15" s="114" customFormat="1" ht="11.25" customHeight="1">
      <c r="B39" s="238" t="s">
        <v>272</v>
      </c>
      <c r="C39" s="115">
        <v>-419</v>
      </c>
      <c r="D39" s="115">
        <v>-279</v>
      </c>
      <c r="E39" s="115">
        <v>-337</v>
      </c>
      <c r="F39" s="115">
        <v>-78</v>
      </c>
      <c r="G39" s="115">
        <v>-58</v>
      </c>
      <c r="H39" s="115">
        <v>-78</v>
      </c>
      <c r="I39" s="115">
        <v>-78</v>
      </c>
      <c r="J39" s="115">
        <v>-78</v>
      </c>
      <c r="K39" s="113"/>
    </row>
    <row r="40" spans="2:15" s="114" customFormat="1" ht="11.25" customHeight="1">
      <c r="B40" s="237" t="s">
        <v>273</v>
      </c>
      <c r="C40" s="115">
        <v>0</v>
      </c>
      <c r="D40" s="115">
        <v>1</v>
      </c>
      <c r="E40" s="115">
        <v>1</v>
      </c>
      <c r="F40" s="115">
        <v>1</v>
      </c>
      <c r="G40" s="115">
        <v>0</v>
      </c>
      <c r="H40" s="115">
        <v>1</v>
      </c>
      <c r="I40" s="115">
        <v>1</v>
      </c>
      <c r="J40" s="115">
        <v>1</v>
      </c>
      <c r="K40" s="113"/>
    </row>
    <row r="41" spans="2:15" s="114" customFormat="1" ht="11.25" customHeight="1">
      <c r="B41" s="237" t="s">
        <v>37</v>
      </c>
      <c r="C41" s="115">
        <v>808</v>
      </c>
      <c r="D41" s="115">
        <v>572</v>
      </c>
      <c r="E41" s="115">
        <v>875</v>
      </c>
      <c r="F41" s="115">
        <v>711</v>
      </c>
      <c r="G41" s="115">
        <v>596</v>
      </c>
      <c r="H41" s="115">
        <v>766</v>
      </c>
      <c r="I41" s="115">
        <v>674</v>
      </c>
      <c r="J41" s="115">
        <v>713</v>
      </c>
      <c r="K41" s="113"/>
    </row>
    <row r="42" spans="2:15" s="114" customFormat="1" ht="11.25" customHeight="1">
      <c r="B42" s="237" t="s">
        <v>38</v>
      </c>
      <c r="C42" s="115">
        <v>140</v>
      </c>
      <c r="D42" s="115">
        <v>136</v>
      </c>
      <c r="E42" s="115">
        <v>171</v>
      </c>
      <c r="F42" s="115">
        <v>177</v>
      </c>
      <c r="G42" s="115">
        <v>35</v>
      </c>
      <c r="H42" s="115">
        <v>85</v>
      </c>
      <c r="I42" s="115">
        <v>87</v>
      </c>
      <c r="J42" s="115">
        <v>88</v>
      </c>
      <c r="K42" s="113"/>
    </row>
    <row r="43" spans="2:15" s="114" customFormat="1" ht="11.25" customHeight="1">
      <c r="B43" s="237" t="s">
        <v>39</v>
      </c>
      <c r="C43" s="115">
        <v>149</v>
      </c>
      <c r="D43" s="115">
        <v>180</v>
      </c>
      <c r="E43" s="115">
        <v>160</v>
      </c>
      <c r="F43" s="115">
        <v>151</v>
      </c>
      <c r="G43" s="115">
        <v>167</v>
      </c>
      <c r="H43" s="115">
        <v>241</v>
      </c>
      <c r="I43" s="115">
        <v>408</v>
      </c>
      <c r="J43" s="115">
        <v>468</v>
      </c>
      <c r="K43" s="113"/>
    </row>
    <row r="44" spans="2:15" s="114" customFormat="1" ht="11.25" customHeight="1">
      <c r="B44" s="237" t="s">
        <v>40</v>
      </c>
      <c r="C44" s="115">
        <v>165</v>
      </c>
      <c r="D44" s="115">
        <v>168</v>
      </c>
      <c r="E44" s="115">
        <v>202</v>
      </c>
      <c r="F44" s="115">
        <v>209</v>
      </c>
      <c r="G44" s="115">
        <v>244</v>
      </c>
      <c r="H44" s="115">
        <v>267</v>
      </c>
      <c r="I44" s="115">
        <v>289</v>
      </c>
      <c r="J44" s="115">
        <v>313</v>
      </c>
      <c r="K44" s="113"/>
    </row>
    <row r="45" spans="2:15" s="114" customFormat="1" ht="11.25" customHeight="1">
      <c r="B45" s="237" t="s">
        <v>274</v>
      </c>
      <c r="C45" s="115">
        <v>230</v>
      </c>
      <c r="D45" s="115">
        <v>407</v>
      </c>
      <c r="E45" s="115">
        <v>430</v>
      </c>
      <c r="F45" s="115">
        <v>396</v>
      </c>
      <c r="G45" s="115">
        <v>588</v>
      </c>
      <c r="H45" s="115">
        <v>475</v>
      </c>
      <c r="I45" s="115">
        <v>472</v>
      </c>
      <c r="J45" s="115">
        <v>555</v>
      </c>
      <c r="K45" s="113"/>
    </row>
    <row r="46" spans="2:15" s="114" customFormat="1" ht="11.25" customHeight="1">
      <c r="B46" s="237" t="s">
        <v>322</v>
      </c>
      <c r="C46" s="115">
        <v>212</v>
      </c>
      <c r="D46" s="115">
        <v>85822</v>
      </c>
      <c r="E46" s="115">
        <v>41868</v>
      </c>
      <c r="F46" s="115">
        <v>-2674</v>
      </c>
      <c r="G46" s="115">
        <v>-3653</v>
      </c>
      <c r="H46" s="115">
        <v>674</v>
      </c>
      <c r="I46" s="115">
        <v>804</v>
      </c>
      <c r="J46" s="115">
        <v>351</v>
      </c>
      <c r="K46" s="113"/>
    </row>
    <row r="47" spans="2:15" s="117" customFormat="1" ht="11.25" customHeight="1">
      <c r="B47" s="240" t="s">
        <v>22</v>
      </c>
      <c r="C47" s="124">
        <v>6005</v>
      </c>
      <c r="D47" s="124">
        <v>90866</v>
      </c>
      <c r="E47" s="124">
        <v>47694</v>
      </c>
      <c r="F47" s="124">
        <v>3802</v>
      </c>
      <c r="G47" s="124">
        <v>3488</v>
      </c>
      <c r="H47" s="124">
        <v>10198</v>
      </c>
      <c r="I47" s="124">
        <v>12100</v>
      </c>
      <c r="J47" s="124">
        <v>13888</v>
      </c>
      <c r="K47" s="116"/>
      <c r="L47" s="173"/>
      <c r="M47" s="173"/>
      <c r="N47" s="173"/>
    </row>
    <row r="48" spans="2:15" s="117" customFormat="1" ht="11.25" customHeight="1" thickBot="1">
      <c r="B48" s="241" t="s">
        <v>323</v>
      </c>
      <c r="C48" s="125">
        <v>50827</v>
      </c>
      <c r="D48" s="125">
        <v>139376</v>
      </c>
      <c r="E48" s="125">
        <v>104654</v>
      </c>
      <c r="F48" s="125">
        <v>53617</v>
      </c>
      <c r="G48" s="125">
        <v>45644</v>
      </c>
      <c r="H48" s="125">
        <v>54000</v>
      </c>
      <c r="I48" s="125">
        <v>53000</v>
      </c>
      <c r="J48" s="125">
        <v>55200</v>
      </c>
      <c r="K48" s="116"/>
      <c r="L48" s="173"/>
      <c r="M48" s="173"/>
      <c r="N48" s="173"/>
      <c r="O48" s="169"/>
    </row>
    <row r="49" spans="2:11" s="117" customFormat="1" ht="5.0999999999999996" customHeight="1">
      <c r="B49" s="119"/>
      <c r="C49" s="126" t="s">
        <v>70</v>
      </c>
      <c r="D49" s="126" t="s">
        <v>70</v>
      </c>
      <c r="E49" s="126" t="s">
        <v>70</v>
      </c>
      <c r="F49" s="126" t="s">
        <v>70</v>
      </c>
      <c r="G49" s="126" t="s">
        <v>70</v>
      </c>
      <c r="H49" s="126" t="s">
        <v>70</v>
      </c>
      <c r="I49" s="126" t="s">
        <v>70</v>
      </c>
      <c r="J49" s="126" t="s">
        <v>70</v>
      </c>
    </row>
    <row r="50" spans="2:11" s="117" customFormat="1" ht="22.5" customHeight="1">
      <c r="B50" s="352" t="s">
        <v>324</v>
      </c>
      <c r="C50" s="352"/>
      <c r="D50" s="352"/>
      <c r="E50" s="352"/>
      <c r="F50" s="352"/>
      <c r="G50" s="352"/>
      <c r="H50" s="352"/>
      <c r="I50" s="352"/>
      <c r="J50" s="352"/>
      <c r="K50" s="58"/>
    </row>
    <row r="51" spans="2:11" s="114" customFormat="1" ht="11.25" customHeight="1">
      <c r="B51" s="352" t="s">
        <v>325</v>
      </c>
      <c r="C51" s="352"/>
      <c r="D51" s="352"/>
      <c r="E51" s="352"/>
      <c r="F51" s="352"/>
      <c r="G51" s="352"/>
      <c r="H51" s="352"/>
      <c r="I51" s="352"/>
      <c r="J51" s="352"/>
      <c r="K51" s="113"/>
    </row>
    <row r="52" spans="2:11" s="130" customFormat="1">
      <c r="B52" s="128"/>
      <c r="C52" s="128"/>
      <c r="D52" s="128"/>
      <c r="E52" s="128"/>
      <c r="F52" s="128"/>
      <c r="G52" s="128"/>
      <c r="H52" s="128"/>
      <c r="I52" s="128"/>
      <c r="J52" s="128"/>
      <c r="K52" s="129"/>
    </row>
    <row r="53" spans="2:11" s="130" customFormat="1">
      <c r="B53" s="128"/>
      <c r="C53" s="128"/>
      <c r="D53" s="128"/>
      <c r="E53" s="128"/>
      <c r="F53" s="128"/>
      <c r="G53" s="128"/>
      <c r="H53" s="128"/>
      <c r="I53" s="128"/>
      <c r="J53" s="128"/>
      <c r="K53" s="129"/>
    </row>
    <row r="54" spans="2:11">
      <c r="B54" s="128"/>
      <c r="C54" s="128"/>
      <c r="D54" s="128"/>
      <c r="E54" s="128"/>
      <c r="F54" s="128"/>
      <c r="G54" s="128"/>
      <c r="H54" s="128"/>
      <c r="I54" s="128"/>
      <c r="J54" s="128"/>
    </row>
    <row r="55" spans="2:11">
      <c r="B55" s="133"/>
      <c r="C55" s="133"/>
      <c r="D55" s="133"/>
      <c r="E55" s="133"/>
      <c r="F55" s="133"/>
      <c r="G55" s="133"/>
      <c r="H55" s="133"/>
      <c r="I55" s="133"/>
      <c r="J55" s="133"/>
    </row>
    <row r="56" spans="2:11">
      <c r="B56" s="133"/>
      <c r="C56" s="133"/>
      <c r="D56" s="133"/>
      <c r="E56" s="133"/>
      <c r="F56" s="133"/>
      <c r="G56" s="133"/>
      <c r="H56" s="133"/>
      <c r="I56" s="133"/>
      <c r="J56" s="133"/>
    </row>
    <row r="57" spans="2:11">
      <c r="B57" s="133"/>
      <c r="C57" s="133"/>
      <c r="D57" s="133"/>
      <c r="E57" s="133"/>
      <c r="F57" s="133"/>
      <c r="G57" s="133"/>
      <c r="H57" s="133"/>
      <c r="I57" s="133"/>
      <c r="J57" s="133"/>
    </row>
    <row r="58" spans="2:11">
      <c r="B58" s="133"/>
      <c r="C58" s="133"/>
      <c r="D58" s="133"/>
      <c r="E58" s="133"/>
      <c r="F58" s="133"/>
      <c r="G58" s="133"/>
      <c r="H58" s="133"/>
      <c r="I58" s="133"/>
      <c r="J58" s="133"/>
    </row>
  </sheetData>
  <mergeCells count="3">
    <mergeCell ref="B1:J1"/>
    <mergeCell ref="B50:J50"/>
    <mergeCell ref="B51:J51"/>
  </mergeCells>
  <pageMargins left="0.98425196850393704" right="0.98425196850393704" top="0.98425196850393704" bottom="0.98425196850393704" header="0.51181102362204722" footer="0.51181102362204722"/>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sheetPr>
    <tabColor rgb="FF92D050"/>
    <pageSetUpPr autoPageBreaks="0"/>
  </sheetPr>
  <dimension ref="B1:O59"/>
  <sheetViews>
    <sheetView showGridLines="0" topLeftCell="A19" zoomScaleNormal="100" workbookViewId="0">
      <selection activeCell="M24" sqref="M24"/>
    </sheetView>
  </sheetViews>
  <sheetFormatPr defaultColWidth="10.1640625" defaultRowHeight="11.25"/>
  <cols>
    <col min="1" max="1" width="10.1640625" style="132"/>
    <col min="2" max="2" width="43" style="134" bestFit="1" customWidth="1"/>
    <col min="3" max="3" width="10.1640625" style="134" customWidth="1"/>
    <col min="4" max="5" width="11.1640625" style="134" bestFit="1" customWidth="1"/>
    <col min="6" max="10" width="10.1640625" style="134" customWidth="1"/>
    <col min="11" max="11" width="12.5" style="131" customWidth="1"/>
    <col min="12" max="240" width="10.1640625" style="132"/>
    <col min="241" max="241" width="43" style="132" bestFit="1" customWidth="1"/>
    <col min="242" max="242" width="10.1640625" style="132" customWidth="1"/>
    <col min="243" max="244" width="11.1640625" style="132" bestFit="1" customWidth="1"/>
    <col min="245" max="249" width="10.1640625" style="132" customWidth="1"/>
    <col min="250" max="250" width="1.33203125" style="132" customWidth="1"/>
    <col min="251" max="251" width="2" style="132" customWidth="1"/>
    <col min="252" max="496" width="10.1640625" style="132"/>
    <col min="497" max="497" width="43" style="132" bestFit="1" customWidth="1"/>
    <col min="498" max="498" width="10.1640625" style="132" customWidth="1"/>
    <col min="499" max="500" width="11.1640625" style="132" bestFit="1" customWidth="1"/>
    <col min="501" max="505" width="10.1640625" style="132" customWidth="1"/>
    <col min="506" max="506" width="1.33203125" style="132" customWidth="1"/>
    <col min="507" max="507" width="2" style="132" customWidth="1"/>
    <col min="508" max="752" width="10.1640625" style="132"/>
    <col min="753" max="753" width="43" style="132" bestFit="1" customWidth="1"/>
    <col min="754" max="754" width="10.1640625" style="132" customWidth="1"/>
    <col min="755" max="756" width="11.1640625" style="132" bestFit="1" customWidth="1"/>
    <col min="757" max="761" width="10.1640625" style="132" customWidth="1"/>
    <col min="762" max="762" width="1.33203125" style="132" customWidth="1"/>
    <col min="763" max="763" width="2" style="132" customWidth="1"/>
    <col min="764" max="1008" width="10.1640625" style="132"/>
    <col min="1009" max="1009" width="43" style="132" bestFit="1" customWidth="1"/>
    <col min="1010" max="1010" width="10.1640625" style="132" customWidth="1"/>
    <col min="1011" max="1012" width="11.1640625" style="132" bestFit="1" customWidth="1"/>
    <col min="1013" max="1017" width="10.1640625" style="132" customWidth="1"/>
    <col min="1018" max="1018" width="1.33203125" style="132" customWidth="1"/>
    <col min="1019" max="1019" width="2" style="132" customWidth="1"/>
    <col min="1020" max="1264" width="10.1640625" style="132"/>
    <col min="1265" max="1265" width="43" style="132" bestFit="1" customWidth="1"/>
    <col min="1266" max="1266" width="10.1640625" style="132" customWidth="1"/>
    <col min="1267" max="1268" width="11.1640625" style="132" bestFit="1" customWidth="1"/>
    <col min="1269" max="1273" width="10.1640625" style="132" customWidth="1"/>
    <col min="1274" max="1274" width="1.33203125" style="132" customWidth="1"/>
    <col min="1275" max="1275" width="2" style="132" customWidth="1"/>
    <col min="1276" max="1520" width="10.1640625" style="132"/>
    <col min="1521" max="1521" width="43" style="132" bestFit="1" customWidth="1"/>
    <col min="1522" max="1522" width="10.1640625" style="132" customWidth="1"/>
    <col min="1523" max="1524" width="11.1640625" style="132" bestFit="1" customWidth="1"/>
    <col min="1525" max="1529" width="10.1640625" style="132" customWidth="1"/>
    <col min="1530" max="1530" width="1.33203125" style="132" customWidth="1"/>
    <col min="1531" max="1531" width="2" style="132" customWidth="1"/>
    <col min="1532" max="1776" width="10.1640625" style="132"/>
    <col min="1777" max="1777" width="43" style="132" bestFit="1" customWidth="1"/>
    <col min="1778" max="1778" width="10.1640625" style="132" customWidth="1"/>
    <col min="1779" max="1780" width="11.1640625" style="132" bestFit="1" customWidth="1"/>
    <col min="1781" max="1785" width="10.1640625" style="132" customWidth="1"/>
    <col min="1786" max="1786" width="1.33203125" style="132" customWidth="1"/>
    <col min="1787" max="1787" width="2" style="132" customWidth="1"/>
    <col min="1788" max="2032" width="10.1640625" style="132"/>
    <col min="2033" max="2033" width="43" style="132" bestFit="1" customWidth="1"/>
    <col min="2034" max="2034" width="10.1640625" style="132" customWidth="1"/>
    <col min="2035" max="2036" width="11.1640625" style="132" bestFit="1" customWidth="1"/>
    <col min="2037" max="2041" width="10.1640625" style="132" customWidth="1"/>
    <col min="2042" max="2042" width="1.33203125" style="132" customWidth="1"/>
    <col min="2043" max="2043" width="2" style="132" customWidth="1"/>
    <col min="2044" max="2288" width="10.1640625" style="132"/>
    <col min="2289" max="2289" width="43" style="132" bestFit="1" customWidth="1"/>
    <col min="2290" max="2290" width="10.1640625" style="132" customWidth="1"/>
    <col min="2291" max="2292" width="11.1640625" style="132" bestFit="1" customWidth="1"/>
    <col min="2293" max="2297" width="10.1640625" style="132" customWidth="1"/>
    <col min="2298" max="2298" width="1.33203125" style="132" customWidth="1"/>
    <col min="2299" max="2299" width="2" style="132" customWidth="1"/>
    <col min="2300" max="2544" width="10.1640625" style="132"/>
    <col min="2545" max="2545" width="43" style="132" bestFit="1" customWidth="1"/>
    <col min="2546" max="2546" width="10.1640625" style="132" customWidth="1"/>
    <col min="2547" max="2548" width="11.1640625" style="132" bestFit="1" customWidth="1"/>
    <col min="2549" max="2553" width="10.1640625" style="132" customWidth="1"/>
    <col min="2554" max="2554" width="1.33203125" style="132" customWidth="1"/>
    <col min="2555" max="2555" width="2" style="132" customWidth="1"/>
    <col min="2556" max="2800" width="10.1640625" style="132"/>
    <col min="2801" max="2801" width="43" style="132" bestFit="1" customWidth="1"/>
    <col min="2802" max="2802" width="10.1640625" style="132" customWidth="1"/>
    <col min="2803" max="2804" width="11.1640625" style="132" bestFit="1" customWidth="1"/>
    <col min="2805" max="2809" width="10.1640625" style="132" customWidth="1"/>
    <col min="2810" max="2810" width="1.33203125" style="132" customWidth="1"/>
    <col min="2811" max="2811" width="2" style="132" customWidth="1"/>
    <col min="2812" max="3056" width="10.1640625" style="132"/>
    <col min="3057" max="3057" width="43" style="132" bestFit="1" customWidth="1"/>
    <col min="3058" max="3058" width="10.1640625" style="132" customWidth="1"/>
    <col min="3059" max="3060" width="11.1640625" style="132" bestFit="1" customWidth="1"/>
    <col min="3061" max="3065" width="10.1640625" style="132" customWidth="1"/>
    <col min="3066" max="3066" width="1.33203125" style="132" customWidth="1"/>
    <col min="3067" max="3067" width="2" style="132" customWidth="1"/>
    <col min="3068" max="3312" width="10.1640625" style="132"/>
    <col min="3313" max="3313" width="43" style="132" bestFit="1" customWidth="1"/>
    <col min="3314" max="3314" width="10.1640625" style="132" customWidth="1"/>
    <col min="3315" max="3316" width="11.1640625" style="132" bestFit="1" customWidth="1"/>
    <col min="3317" max="3321" width="10.1640625" style="132" customWidth="1"/>
    <col min="3322" max="3322" width="1.33203125" style="132" customWidth="1"/>
    <col min="3323" max="3323" width="2" style="132" customWidth="1"/>
    <col min="3324" max="3568" width="10.1640625" style="132"/>
    <col min="3569" max="3569" width="43" style="132" bestFit="1" customWidth="1"/>
    <col min="3570" max="3570" width="10.1640625" style="132" customWidth="1"/>
    <col min="3571" max="3572" width="11.1640625" style="132" bestFit="1" customWidth="1"/>
    <col min="3573" max="3577" width="10.1640625" style="132" customWidth="1"/>
    <col min="3578" max="3578" width="1.33203125" style="132" customWidth="1"/>
    <col min="3579" max="3579" width="2" style="132" customWidth="1"/>
    <col min="3580" max="3824" width="10.1640625" style="132"/>
    <col min="3825" max="3825" width="43" style="132" bestFit="1" customWidth="1"/>
    <col min="3826" max="3826" width="10.1640625" style="132" customWidth="1"/>
    <col min="3827" max="3828" width="11.1640625" style="132" bestFit="1" customWidth="1"/>
    <col min="3829" max="3833" width="10.1640625" style="132" customWidth="1"/>
    <col min="3834" max="3834" width="1.33203125" style="132" customWidth="1"/>
    <col min="3835" max="3835" width="2" style="132" customWidth="1"/>
    <col min="3836" max="4080" width="10.1640625" style="132"/>
    <col min="4081" max="4081" width="43" style="132" bestFit="1" customWidth="1"/>
    <col min="4082" max="4082" width="10.1640625" style="132" customWidth="1"/>
    <col min="4083" max="4084" width="11.1640625" style="132" bestFit="1" customWidth="1"/>
    <col min="4085" max="4089" width="10.1640625" style="132" customWidth="1"/>
    <col min="4090" max="4090" width="1.33203125" style="132" customWidth="1"/>
    <col min="4091" max="4091" width="2" style="132" customWidth="1"/>
    <col min="4092" max="4336" width="10.1640625" style="132"/>
    <col min="4337" max="4337" width="43" style="132" bestFit="1" customWidth="1"/>
    <col min="4338" max="4338" width="10.1640625" style="132" customWidth="1"/>
    <col min="4339" max="4340" width="11.1640625" style="132" bestFit="1" customWidth="1"/>
    <col min="4341" max="4345" width="10.1640625" style="132" customWidth="1"/>
    <col min="4346" max="4346" width="1.33203125" style="132" customWidth="1"/>
    <col min="4347" max="4347" width="2" style="132" customWidth="1"/>
    <col min="4348" max="4592" width="10.1640625" style="132"/>
    <col min="4593" max="4593" width="43" style="132" bestFit="1" customWidth="1"/>
    <col min="4594" max="4594" width="10.1640625" style="132" customWidth="1"/>
    <col min="4595" max="4596" width="11.1640625" style="132" bestFit="1" customWidth="1"/>
    <col min="4597" max="4601" width="10.1640625" style="132" customWidth="1"/>
    <col min="4602" max="4602" width="1.33203125" style="132" customWidth="1"/>
    <col min="4603" max="4603" width="2" style="132" customWidth="1"/>
    <col min="4604" max="4848" width="10.1640625" style="132"/>
    <col min="4849" max="4849" width="43" style="132" bestFit="1" customWidth="1"/>
    <col min="4850" max="4850" width="10.1640625" style="132" customWidth="1"/>
    <col min="4851" max="4852" width="11.1640625" style="132" bestFit="1" customWidth="1"/>
    <col min="4853" max="4857" width="10.1640625" style="132" customWidth="1"/>
    <col min="4858" max="4858" width="1.33203125" style="132" customWidth="1"/>
    <col min="4859" max="4859" width="2" style="132" customWidth="1"/>
    <col min="4860" max="5104" width="10.1640625" style="132"/>
    <col min="5105" max="5105" width="43" style="132" bestFit="1" customWidth="1"/>
    <col min="5106" max="5106" width="10.1640625" style="132" customWidth="1"/>
    <col min="5107" max="5108" width="11.1640625" style="132" bestFit="1" customWidth="1"/>
    <col min="5109" max="5113" width="10.1640625" style="132" customWidth="1"/>
    <col min="5114" max="5114" width="1.33203125" style="132" customWidth="1"/>
    <col min="5115" max="5115" width="2" style="132" customWidth="1"/>
    <col min="5116" max="5360" width="10.1640625" style="132"/>
    <col min="5361" max="5361" width="43" style="132" bestFit="1" customWidth="1"/>
    <col min="5362" max="5362" width="10.1640625" style="132" customWidth="1"/>
    <col min="5363" max="5364" width="11.1640625" style="132" bestFit="1" customWidth="1"/>
    <col min="5365" max="5369" width="10.1640625" style="132" customWidth="1"/>
    <col min="5370" max="5370" width="1.33203125" style="132" customWidth="1"/>
    <col min="5371" max="5371" width="2" style="132" customWidth="1"/>
    <col min="5372" max="5616" width="10.1640625" style="132"/>
    <col min="5617" max="5617" width="43" style="132" bestFit="1" customWidth="1"/>
    <col min="5618" max="5618" width="10.1640625" style="132" customWidth="1"/>
    <col min="5619" max="5620" width="11.1640625" style="132" bestFit="1" customWidth="1"/>
    <col min="5621" max="5625" width="10.1640625" style="132" customWidth="1"/>
    <col min="5626" max="5626" width="1.33203125" style="132" customWidth="1"/>
    <col min="5627" max="5627" width="2" style="132" customWidth="1"/>
    <col min="5628" max="5872" width="10.1640625" style="132"/>
    <col min="5873" max="5873" width="43" style="132" bestFit="1" customWidth="1"/>
    <col min="5874" max="5874" width="10.1640625" style="132" customWidth="1"/>
    <col min="5875" max="5876" width="11.1640625" style="132" bestFit="1" customWidth="1"/>
    <col min="5877" max="5881" width="10.1640625" style="132" customWidth="1"/>
    <col min="5882" max="5882" width="1.33203125" style="132" customWidth="1"/>
    <col min="5883" max="5883" width="2" style="132" customWidth="1"/>
    <col min="5884" max="6128" width="10.1640625" style="132"/>
    <col min="6129" max="6129" width="43" style="132" bestFit="1" customWidth="1"/>
    <col min="6130" max="6130" width="10.1640625" style="132" customWidth="1"/>
    <col min="6131" max="6132" width="11.1640625" style="132" bestFit="1" customWidth="1"/>
    <col min="6133" max="6137" width="10.1640625" style="132" customWidth="1"/>
    <col min="6138" max="6138" width="1.33203125" style="132" customWidth="1"/>
    <col min="6139" max="6139" width="2" style="132" customWidth="1"/>
    <col min="6140" max="6384" width="10.1640625" style="132"/>
    <col min="6385" max="6385" width="43" style="132" bestFit="1" customWidth="1"/>
    <col min="6386" max="6386" width="10.1640625" style="132" customWidth="1"/>
    <col min="6387" max="6388" width="11.1640625" style="132" bestFit="1" customWidth="1"/>
    <col min="6389" max="6393" width="10.1640625" style="132" customWidth="1"/>
    <col min="6394" max="6394" width="1.33203125" style="132" customWidth="1"/>
    <col min="6395" max="6395" width="2" style="132" customWidth="1"/>
    <col min="6396" max="6640" width="10.1640625" style="132"/>
    <col min="6641" max="6641" width="43" style="132" bestFit="1" customWidth="1"/>
    <col min="6642" max="6642" width="10.1640625" style="132" customWidth="1"/>
    <col min="6643" max="6644" width="11.1640625" style="132" bestFit="1" customWidth="1"/>
    <col min="6645" max="6649" width="10.1640625" style="132" customWidth="1"/>
    <col min="6650" max="6650" width="1.33203125" style="132" customWidth="1"/>
    <col min="6651" max="6651" width="2" style="132" customWidth="1"/>
    <col min="6652" max="6896" width="10.1640625" style="132"/>
    <col min="6897" max="6897" width="43" style="132" bestFit="1" customWidth="1"/>
    <col min="6898" max="6898" width="10.1640625" style="132" customWidth="1"/>
    <col min="6899" max="6900" width="11.1640625" style="132" bestFit="1" customWidth="1"/>
    <col min="6901" max="6905" width="10.1640625" style="132" customWidth="1"/>
    <col min="6906" max="6906" width="1.33203125" style="132" customWidth="1"/>
    <col min="6907" max="6907" width="2" style="132" customWidth="1"/>
    <col min="6908" max="7152" width="10.1640625" style="132"/>
    <col min="7153" max="7153" width="43" style="132" bestFit="1" customWidth="1"/>
    <col min="7154" max="7154" width="10.1640625" style="132" customWidth="1"/>
    <col min="7155" max="7156" width="11.1640625" style="132" bestFit="1" customWidth="1"/>
    <col min="7157" max="7161" width="10.1640625" style="132" customWidth="1"/>
    <col min="7162" max="7162" width="1.33203125" style="132" customWidth="1"/>
    <col min="7163" max="7163" width="2" style="132" customWidth="1"/>
    <col min="7164" max="7408" width="10.1640625" style="132"/>
    <col min="7409" max="7409" width="43" style="132" bestFit="1" customWidth="1"/>
    <col min="7410" max="7410" width="10.1640625" style="132" customWidth="1"/>
    <col min="7411" max="7412" width="11.1640625" style="132" bestFit="1" customWidth="1"/>
    <col min="7413" max="7417" width="10.1640625" style="132" customWidth="1"/>
    <col min="7418" max="7418" width="1.33203125" style="132" customWidth="1"/>
    <col min="7419" max="7419" width="2" style="132" customWidth="1"/>
    <col min="7420" max="7664" width="10.1640625" style="132"/>
    <col min="7665" max="7665" width="43" style="132" bestFit="1" customWidth="1"/>
    <col min="7666" max="7666" width="10.1640625" style="132" customWidth="1"/>
    <col min="7667" max="7668" width="11.1640625" style="132" bestFit="1" customWidth="1"/>
    <col min="7669" max="7673" width="10.1640625" style="132" customWidth="1"/>
    <col min="7674" max="7674" width="1.33203125" style="132" customWidth="1"/>
    <col min="7675" max="7675" width="2" style="132" customWidth="1"/>
    <col min="7676" max="7920" width="10.1640625" style="132"/>
    <col min="7921" max="7921" width="43" style="132" bestFit="1" customWidth="1"/>
    <col min="7922" max="7922" width="10.1640625" style="132" customWidth="1"/>
    <col min="7923" max="7924" width="11.1640625" style="132" bestFit="1" customWidth="1"/>
    <col min="7925" max="7929" width="10.1640625" style="132" customWidth="1"/>
    <col min="7930" max="7930" width="1.33203125" style="132" customWidth="1"/>
    <col min="7931" max="7931" width="2" style="132" customWidth="1"/>
    <col min="7932" max="8176" width="10.1640625" style="132"/>
    <col min="8177" max="8177" width="43" style="132" bestFit="1" customWidth="1"/>
    <col min="8178" max="8178" width="10.1640625" style="132" customWidth="1"/>
    <col min="8179" max="8180" width="11.1640625" style="132" bestFit="1" customWidth="1"/>
    <col min="8181" max="8185" width="10.1640625" style="132" customWidth="1"/>
    <col min="8186" max="8186" width="1.33203125" style="132" customWidth="1"/>
    <col min="8187" max="8187" width="2" style="132" customWidth="1"/>
    <col min="8188" max="8432" width="10.1640625" style="132"/>
    <col min="8433" max="8433" width="43" style="132" bestFit="1" customWidth="1"/>
    <col min="8434" max="8434" width="10.1640625" style="132" customWidth="1"/>
    <col min="8435" max="8436" width="11.1640625" style="132" bestFit="1" customWidth="1"/>
    <col min="8437" max="8441" width="10.1640625" style="132" customWidth="1"/>
    <col min="8442" max="8442" width="1.33203125" style="132" customWidth="1"/>
    <col min="8443" max="8443" width="2" style="132" customWidth="1"/>
    <col min="8444" max="8688" width="10.1640625" style="132"/>
    <col min="8689" max="8689" width="43" style="132" bestFit="1" customWidth="1"/>
    <col min="8690" max="8690" width="10.1640625" style="132" customWidth="1"/>
    <col min="8691" max="8692" width="11.1640625" style="132" bestFit="1" customWidth="1"/>
    <col min="8693" max="8697" width="10.1640625" style="132" customWidth="1"/>
    <col min="8698" max="8698" width="1.33203125" style="132" customWidth="1"/>
    <col min="8699" max="8699" width="2" style="132" customWidth="1"/>
    <col min="8700" max="8944" width="10.1640625" style="132"/>
    <col min="8945" max="8945" width="43" style="132" bestFit="1" customWidth="1"/>
    <col min="8946" max="8946" width="10.1640625" style="132" customWidth="1"/>
    <col min="8947" max="8948" width="11.1640625" style="132" bestFit="1" customWidth="1"/>
    <col min="8949" max="8953" width="10.1640625" style="132" customWidth="1"/>
    <col min="8954" max="8954" width="1.33203125" style="132" customWidth="1"/>
    <col min="8955" max="8955" width="2" style="132" customWidth="1"/>
    <col min="8956" max="9200" width="10.1640625" style="132"/>
    <col min="9201" max="9201" width="43" style="132" bestFit="1" customWidth="1"/>
    <col min="9202" max="9202" width="10.1640625" style="132" customWidth="1"/>
    <col min="9203" max="9204" width="11.1640625" style="132" bestFit="1" customWidth="1"/>
    <col min="9205" max="9209" width="10.1640625" style="132" customWidth="1"/>
    <col min="9210" max="9210" width="1.33203125" style="132" customWidth="1"/>
    <col min="9211" max="9211" width="2" style="132" customWidth="1"/>
    <col min="9212" max="9456" width="10.1640625" style="132"/>
    <col min="9457" max="9457" width="43" style="132" bestFit="1" customWidth="1"/>
    <col min="9458" max="9458" width="10.1640625" style="132" customWidth="1"/>
    <col min="9459" max="9460" width="11.1640625" style="132" bestFit="1" customWidth="1"/>
    <col min="9461" max="9465" width="10.1640625" style="132" customWidth="1"/>
    <col min="9466" max="9466" width="1.33203125" style="132" customWidth="1"/>
    <col min="9467" max="9467" width="2" style="132" customWidth="1"/>
    <col min="9468" max="9712" width="10.1640625" style="132"/>
    <col min="9713" max="9713" width="43" style="132" bestFit="1" customWidth="1"/>
    <col min="9714" max="9714" width="10.1640625" style="132" customWidth="1"/>
    <col min="9715" max="9716" width="11.1640625" style="132" bestFit="1" customWidth="1"/>
    <col min="9717" max="9721" width="10.1640625" style="132" customWidth="1"/>
    <col min="9722" max="9722" width="1.33203125" style="132" customWidth="1"/>
    <col min="9723" max="9723" width="2" style="132" customWidth="1"/>
    <col min="9724" max="9968" width="10.1640625" style="132"/>
    <col min="9969" max="9969" width="43" style="132" bestFit="1" customWidth="1"/>
    <col min="9970" max="9970" width="10.1640625" style="132" customWidth="1"/>
    <col min="9971" max="9972" width="11.1640625" style="132" bestFit="1" customWidth="1"/>
    <col min="9973" max="9977" width="10.1640625" style="132" customWidth="1"/>
    <col min="9978" max="9978" width="1.33203125" style="132" customWidth="1"/>
    <col min="9979" max="9979" width="2" style="132" customWidth="1"/>
    <col min="9980" max="10224" width="10.1640625" style="132"/>
    <col min="10225" max="10225" width="43" style="132" bestFit="1" customWidth="1"/>
    <col min="10226" max="10226" width="10.1640625" style="132" customWidth="1"/>
    <col min="10227" max="10228" width="11.1640625" style="132" bestFit="1" customWidth="1"/>
    <col min="10229" max="10233" width="10.1640625" style="132" customWidth="1"/>
    <col min="10234" max="10234" width="1.33203125" style="132" customWidth="1"/>
    <col min="10235" max="10235" width="2" style="132" customWidth="1"/>
    <col min="10236" max="10480" width="10.1640625" style="132"/>
    <col min="10481" max="10481" width="43" style="132" bestFit="1" customWidth="1"/>
    <col min="10482" max="10482" width="10.1640625" style="132" customWidth="1"/>
    <col min="10483" max="10484" width="11.1640625" style="132" bestFit="1" customWidth="1"/>
    <col min="10485" max="10489" width="10.1640625" style="132" customWidth="1"/>
    <col min="10490" max="10490" width="1.33203125" style="132" customWidth="1"/>
    <col min="10491" max="10491" width="2" style="132" customWidth="1"/>
    <col min="10492" max="10736" width="10.1640625" style="132"/>
    <col min="10737" max="10737" width="43" style="132" bestFit="1" customWidth="1"/>
    <col min="10738" max="10738" width="10.1640625" style="132" customWidth="1"/>
    <col min="10739" max="10740" width="11.1640625" style="132" bestFit="1" customWidth="1"/>
    <col min="10741" max="10745" width="10.1640625" style="132" customWidth="1"/>
    <col min="10746" max="10746" width="1.33203125" style="132" customWidth="1"/>
    <col min="10747" max="10747" width="2" style="132" customWidth="1"/>
    <col min="10748" max="10992" width="10.1640625" style="132"/>
    <col min="10993" max="10993" width="43" style="132" bestFit="1" customWidth="1"/>
    <col min="10994" max="10994" width="10.1640625" style="132" customWidth="1"/>
    <col min="10995" max="10996" width="11.1640625" style="132" bestFit="1" customWidth="1"/>
    <col min="10997" max="11001" width="10.1640625" style="132" customWidth="1"/>
    <col min="11002" max="11002" width="1.33203125" style="132" customWidth="1"/>
    <col min="11003" max="11003" width="2" style="132" customWidth="1"/>
    <col min="11004" max="11248" width="10.1640625" style="132"/>
    <col min="11249" max="11249" width="43" style="132" bestFit="1" customWidth="1"/>
    <col min="11250" max="11250" width="10.1640625" style="132" customWidth="1"/>
    <col min="11251" max="11252" width="11.1640625" style="132" bestFit="1" customWidth="1"/>
    <col min="11253" max="11257" width="10.1640625" style="132" customWidth="1"/>
    <col min="11258" max="11258" width="1.33203125" style="132" customWidth="1"/>
    <col min="11259" max="11259" width="2" style="132" customWidth="1"/>
    <col min="11260" max="11504" width="10.1640625" style="132"/>
    <col min="11505" max="11505" width="43" style="132" bestFit="1" customWidth="1"/>
    <col min="11506" max="11506" width="10.1640625" style="132" customWidth="1"/>
    <col min="11507" max="11508" width="11.1640625" style="132" bestFit="1" customWidth="1"/>
    <col min="11509" max="11513" width="10.1640625" style="132" customWidth="1"/>
    <col min="11514" max="11514" width="1.33203125" style="132" customWidth="1"/>
    <col min="11515" max="11515" width="2" style="132" customWidth="1"/>
    <col min="11516" max="11760" width="10.1640625" style="132"/>
    <col min="11761" max="11761" width="43" style="132" bestFit="1" customWidth="1"/>
    <col min="11762" max="11762" width="10.1640625" style="132" customWidth="1"/>
    <col min="11763" max="11764" width="11.1640625" style="132" bestFit="1" customWidth="1"/>
    <col min="11765" max="11769" width="10.1640625" style="132" customWidth="1"/>
    <col min="11770" max="11770" width="1.33203125" style="132" customWidth="1"/>
    <col min="11771" max="11771" width="2" style="132" customWidth="1"/>
    <col min="11772" max="12016" width="10.1640625" style="132"/>
    <col min="12017" max="12017" width="43" style="132" bestFit="1" customWidth="1"/>
    <col min="12018" max="12018" width="10.1640625" style="132" customWidth="1"/>
    <col min="12019" max="12020" width="11.1640625" style="132" bestFit="1" customWidth="1"/>
    <col min="12021" max="12025" width="10.1640625" style="132" customWidth="1"/>
    <col min="12026" max="12026" width="1.33203125" style="132" customWidth="1"/>
    <col min="12027" max="12027" width="2" style="132" customWidth="1"/>
    <col min="12028" max="12272" width="10.1640625" style="132"/>
    <col min="12273" max="12273" width="43" style="132" bestFit="1" customWidth="1"/>
    <col min="12274" max="12274" width="10.1640625" style="132" customWidth="1"/>
    <col min="12275" max="12276" width="11.1640625" style="132" bestFit="1" customWidth="1"/>
    <col min="12277" max="12281" width="10.1640625" style="132" customWidth="1"/>
    <col min="12282" max="12282" width="1.33203125" style="132" customWidth="1"/>
    <col min="12283" max="12283" width="2" style="132" customWidth="1"/>
    <col min="12284" max="12528" width="10.1640625" style="132"/>
    <col min="12529" max="12529" width="43" style="132" bestFit="1" customWidth="1"/>
    <col min="12530" max="12530" width="10.1640625" style="132" customWidth="1"/>
    <col min="12531" max="12532" width="11.1640625" style="132" bestFit="1" customWidth="1"/>
    <col min="12533" max="12537" width="10.1640625" style="132" customWidth="1"/>
    <col min="12538" max="12538" width="1.33203125" style="132" customWidth="1"/>
    <col min="12539" max="12539" width="2" style="132" customWidth="1"/>
    <col min="12540" max="12784" width="10.1640625" style="132"/>
    <col min="12785" max="12785" width="43" style="132" bestFit="1" customWidth="1"/>
    <col min="12786" max="12786" width="10.1640625" style="132" customWidth="1"/>
    <col min="12787" max="12788" width="11.1640625" style="132" bestFit="1" customWidth="1"/>
    <col min="12789" max="12793" width="10.1640625" style="132" customWidth="1"/>
    <col min="12794" max="12794" width="1.33203125" style="132" customWidth="1"/>
    <col min="12795" max="12795" width="2" style="132" customWidth="1"/>
    <col min="12796" max="13040" width="10.1640625" style="132"/>
    <col min="13041" max="13041" width="43" style="132" bestFit="1" customWidth="1"/>
    <col min="13042" max="13042" width="10.1640625" style="132" customWidth="1"/>
    <col min="13043" max="13044" width="11.1640625" style="132" bestFit="1" customWidth="1"/>
    <col min="13045" max="13049" width="10.1640625" style="132" customWidth="1"/>
    <col min="13050" max="13050" width="1.33203125" style="132" customWidth="1"/>
    <col min="13051" max="13051" width="2" style="132" customWidth="1"/>
    <col min="13052" max="13296" width="10.1640625" style="132"/>
    <col min="13297" max="13297" width="43" style="132" bestFit="1" customWidth="1"/>
    <col min="13298" max="13298" width="10.1640625" style="132" customWidth="1"/>
    <col min="13299" max="13300" width="11.1640625" style="132" bestFit="1" customWidth="1"/>
    <col min="13301" max="13305" width="10.1640625" style="132" customWidth="1"/>
    <col min="13306" max="13306" width="1.33203125" style="132" customWidth="1"/>
    <col min="13307" max="13307" width="2" style="132" customWidth="1"/>
    <col min="13308" max="13552" width="10.1640625" style="132"/>
    <col min="13553" max="13553" width="43" style="132" bestFit="1" customWidth="1"/>
    <col min="13554" max="13554" width="10.1640625" style="132" customWidth="1"/>
    <col min="13555" max="13556" width="11.1640625" style="132" bestFit="1" customWidth="1"/>
    <col min="13557" max="13561" width="10.1640625" style="132" customWidth="1"/>
    <col min="13562" max="13562" width="1.33203125" style="132" customWidth="1"/>
    <col min="13563" max="13563" width="2" style="132" customWidth="1"/>
    <col min="13564" max="13808" width="10.1640625" style="132"/>
    <col min="13809" max="13809" width="43" style="132" bestFit="1" customWidth="1"/>
    <col min="13810" max="13810" width="10.1640625" style="132" customWidth="1"/>
    <col min="13811" max="13812" width="11.1640625" style="132" bestFit="1" customWidth="1"/>
    <col min="13813" max="13817" width="10.1640625" style="132" customWidth="1"/>
    <col min="13818" max="13818" width="1.33203125" style="132" customWidth="1"/>
    <col min="13819" max="13819" width="2" style="132" customWidth="1"/>
    <col min="13820" max="14064" width="10.1640625" style="132"/>
    <col min="14065" max="14065" width="43" style="132" bestFit="1" customWidth="1"/>
    <col min="14066" max="14066" width="10.1640625" style="132" customWidth="1"/>
    <col min="14067" max="14068" width="11.1640625" style="132" bestFit="1" customWidth="1"/>
    <col min="14069" max="14073" width="10.1640625" style="132" customWidth="1"/>
    <col min="14074" max="14074" width="1.33203125" style="132" customWidth="1"/>
    <col min="14075" max="14075" width="2" style="132" customWidth="1"/>
    <col min="14076" max="14320" width="10.1640625" style="132"/>
    <col min="14321" max="14321" width="43" style="132" bestFit="1" customWidth="1"/>
    <col min="14322" max="14322" width="10.1640625" style="132" customWidth="1"/>
    <col min="14323" max="14324" width="11.1640625" style="132" bestFit="1" customWidth="1"/>
    <col min="14325" max="14329" width="10.1640625" style="132" customWidth="1"/>
    <col min="14330" max="14330" width="1.33203125" style="132" customWidth="1"/>
    <col min="14331" max="14331" width="2" style="132" customWidth="1"/>
    <col min="14332" max="14576" width="10.1640625" style="132"/>
    <col min="14577" max="14577" width="43" style="132" bestFit="1" customWidth="1"/>
    <col min="14578" max="14578" width="10.1640625" style="132" customWidth="1"/>
    <col min="14579" max="14580" width="11.1640625" style="132" bestFit="1" customWidth="1"/>
    <col min="14581" max="14585" width="10.1640625" style="132" customWidth="1"/>
    <col min="14586" max="14586" width="1.33203125" style="132" customWidth="1"/>
    <col min="14587" max="14587" width="2" style="132" customWidth="1"/>
    <col min="14588" max="14832" width="10.1640625" style="132"/>
    <col min="14833" max="14833" width="43" style="132" bestFit="1" customWidth="1"/>
    <col min="14834" max="14834" width="10.1640625" style="132" customWidth="1"/>
    <col min="14835" max="14836" width="11.1640625" style="132" bestFit="1" customWidth="1"/>
    <col min="14837" max="14841" width="10.1640625" style="132" customWidth="1"/>
    <col min="14842" max="14842" width="1.33203125" style="132" customWidth="1"/>
    <col min="14843" max="14843" width="2" style="132" customWidth="1"/>
    <col min="14844" max="15088" width="10.1640625" style="132"/>
    <col min="15089" max="15089" width="43" style="132" bestFit="1" customWidth="1"/>
    <col min="15090" max="15090" width="10.1640625" style="132" customWidth="1"/>
    <col min="15091" max="15092" width="11.1640625" style="132" bestFit="1" customWidth="1"/>
    <col min="15093" max="15097" width="10.1640625" style="132" customWidth="1"/>
    <col min="15098" max="15098" width="1.33203125" style="132" customWidth="1"/>
    <col min="15099" max="15099" width="2" style="132" customWidth="1"/>
    <col min="15100" max="15344" width="10.1640625" style="132"/>
    <col min="15345" max="15345" width="43" style="132" bestFit="1" customWidth="1"/>
    <col min="15346" max="15346" width="10.1640625" style="132" customWidth="1"/>
    <col min="15347" max="15348" width="11.1640625" style="132" bestFit="1" customWidth="1"/>
    <col min="15349" max="15353" width="10.1640625" style="132" customWidth="1"/>
    <col min="15354" max="15354" width="1.33203125" style="132" customWidth="1"/>
    <col min="15355" max="15355" width="2" style="132" customWidth="1"/>
    <col min="15356" max="15600" width="10.1640625" style="132"/>
    <col min="15601" max="15601" width="43" style="132" bestFit="1" customWidth="1"/>
    <col min="15602" max="15602" width="10.1640625" style="132" customWidth="1"/>
    <col min="15603" max="15604" width="11.1640625" style="132" bestFit="1" customWidth="1"/>
    <col min="15605" max="15609" width="10.1640625" style="132" customWidth="1"/>
    <col min="15610" max="15610" width="1.33203125" style="132" customWidth="1"/>
    <col min="15611" max="15611" width="2" style="132" customWidth="1"/>
    <col min="15612" max="15856" width="10.1640625" style="132"/>
    <col min="15857" max="15857" width="43" style="132" bestFit="1" customWidth="1"/>
    <col min="15858" max="15858" width="10.1640625" style="132" customWidth="1"/>
    <col min="15859" max="15860" width="11.1640625" style="132" bestFit="1" customWidth="1"/>
    <col min="15861" max="15865" width="10.1640625" style="132" customWidth="1"/>
    <col min="15866" max="15866" width="1.33203125" style="132" customWidth="1"/>
    <col min="15867" max="15867" width="2" style="132" customWidth="1"/>
    <col min="15868" max="16112" width="10.1640625" style="132"/>
    <col min="16113" max="16113" width="43" style="132" bestFit="1" customWidth="1"/>
    <col min="16114" max="16114" width="10.1640625" style="132" customWidth="1"/>
    <col min="16115" max="16116" width="11.1640625" style="132" bestFit="1" customWidth="1"/>
    <col min="16117" max="16121" width="10.1640625" style="132" customWidth="1"/>
    <col min="16122" max="16122" width="1.33203125" style="132" customWidth="1"/>
    <col min="16123" max="16123" width="2" style="132" customWidth="1"/>
    <col min="16124" max="16384" width="10.1640625" style="132"/>
  </cols>
  <sheetData>
    <row r="1" spans="2:11" s="106" customFormat="1" ht="20.100000000000001" customHeight="1">
      <c r="B1" s="341" t="s">
        <v>368</v>
      </c>
      <c r="C1" s="341"/>
      <c r="D1" s="341"/>
      <c r="E1" s="341"/>
      <c r="F1" s="341"/>
      <c r="G1" s="341"/>
      <c r="H1" s="341"/>
      <c r="I1" s="341"/>
      <c r="J1" s="341"/>
      <c r="K1" s="105"/>
    </row>
    <row r="2" spans="2:11" s="106" customFormat="1" ht="5.0999999999999996" customHeight="1" thickBot="1">
      <c r="B2" s="226"/>
      <c r="C2" s="226"/>
      <c r="D2" s="226"/>
      <c r="E2" s="226"/>
      <c r="F2" s="226"/>
      <c r="G2" s="226"/>
      <c r="H2" s="226"/>
      <c r="I2" s="226"/>
      <c r="J2" s="226"/>
      <c r="K2" s="105"/>
    </row>
    <row r="3" spans="2:11" s="51" customFormat="1">
      <c r="B3" s="247"/>
      <c r="C3" s="247"/>
      <c r="D3" s="247"/>
      <c r="E3" s="247"/>
      <c r="F3" s="247"/>
      <c r="G3" s="247"/>
      <c r="H3" s="247"/>
      <c r="I3" s="247"/>
      <c r="J3" s="248" t="s">
        <v>0</v>
      </c>
      <c r="K3" s="107"/>
    </row>
    <row r="4" spans="2:11" s="109" customFormat="1">
      <c r="B4" s="54"/>
      <c r="C4" s="53" t="s">
        <v>6</v>
      </c>
      <c r="D4" s="53" t="s">
        <v>7</v>
      </c>
      <c r="E4" s="54" t="s">
        <v>8</v>
      </c>
      <c r="F4" s="54" t="s">
        <v>9</v>
      </c>
      <c r="G4" s="54" t="s">
        <v>304</v>
      </c>
      <c r="H4" s="54" t="s">
        <v>67</v>
      </c>
      <c r="I4" s="54" t="s">
        <v>68</v>
      </c>
      <c r="J4" s="54" t="s">
        <v>69</v>
      </c>
      <c r="K4" s="108"/>
    </row>
    <row r="5" spans="2:11" s="109" customFormat="1">
      <c r="B5" s="54"/>
      <c r="C5" s="53" t="s">
        <v>11</v>
      </c>
      <c r="D5" s="53" t="s">
        <v>11</v>
      </c>
      <c r="E5" s="53" t="s">
        <v>11</v>
      </c>
      <c r="F5" s="53" t="s">
        <v>11</v>
      </c>
      <c r="G5" s="53" t="s">
        <v>11</v>
      </c>
      <c r="H5" s="53" t="s">
        <v>13</v>
      </c>
      <c r="I5" s="53" t="s">
        <v>13</v>
      </c>
      <c r="J5" s="53" t="s">
        <v>13</v>
      </c>
      <c r="K5" s="108"/>
    </row>
    <row r="6" spans="2:11" s="55" customFormat="1">
      <c r="B6" s="236" t="s">
        <v>319</v>
      </c>
      <c r="C6" s="110"/>
      <c r="D6" s="110"/>
      <c r="E6" s="110"/>
      <c r="F6" s="110"/>
      <c r="G6" s="110"/>
      <c r="H6" s="110"/>
      <c r="I6" s="110"/>
      <c r="J6" s="110"/>
      <c r="K6" s="111"/>
    </row>
    <row r="7" spans="2:11" s="114" customFormat="1">
      <c r="B7" s="237" t="s">
        <v>305</v>
      </c>
      <c r="C7" s="60">
        <v>5737.6915024019172</v>
      </c>
      <c r="D7" s="60">
        <v>5904.8181159077849</v>
      </c>
      <c r="E7" s="60">
        <v>7836.7580378433277</v>
      </c>
      <c r="F7" s="60">
        <v>7296.8348328405255</v>
      </c>
      <c r="G7" s="60">
        <v>5055</v>
      </c>
      <c r="H7" s="60">
        <v>4444.5676341293656</v>
      </c>
      <c r="I7" s="60">
        <v>3498.3773274576947</v>
      </c>
      <c r="J7" s="60">
        <v>3535.8055949826835</v>
      </c>
      <c r="K7" s="113"/>
    </row>
    <row r="8" spans="2:11" s="114" customFormat="1">
      <c r="B8" s="237" t="s">
        <v>306</v>
      </c>
      <c r="C8" s="60">
        <v>4357.6153029148891</v>
      </c>
      <c r="D8" s="60">
        <v>4670.4172247089627</v>
      </c>
      <c r="E8" s="60">
        <v>5457.1969515171259</v>
      </c>
      <c r="F8" s="60">
        <v>4302.1327301243</v>
      </c>
      <c r="G8" s="60">
        <v>3818</v>
      </c>
      <c r="H8" s="60">
        <v>4378.347082174766</v>
      </c>
      <c r="I8" s="60">
        <v>4216.8704705052405</v>
      </c>
      <c r="J8" s="60">
        <v>4310.103437052062</v>
      </c>
      <c r="K8" s="113"/>
    </row>
    <row r="9" spans="2:11" s="114" customFormat="1">
      <c r="B9" s="237" t="s">
        <v>26</v>
      </c>
      <c r="C9" s="60">
        <v>7399.931252619388</v>
      </c>
      <c r="D9" s="60">
        <v>7750.5413532241182</v>
      </c>
      <c r="E9" s="60">
        <v>8690.6624807683493</v>
      </c>
      <c r="F9" s="60">
        <v>7472.9335547780265</v>
      </c>
      <c r="G9" s="60">
        <v>7687</v>
      </c>
      <c r="H9" s="60">
        <v>7821.8157838139932</v>
      </c>
      <c r="I9" s="60">
        <v>7519.4679203600326</v>
      </c>
      <c r="J9" s="60">
        <v>7621.5017532553575</v>
      </c>
      <c r="K9" s="113"/>
    </row>
    <row r="10" spans="2:11" s="114" customFormat="1">
      <c r="B10" s="238" t="s">
        <v>269</v>
      </c>
      <c r="C10" s="60">
        <v>6906.9684733276817</v>
      </c>
      <c r="D10" s="60">
        <v>7659.6979975947679</v>
      </c>
      <c r="E10" s="60">
        <v>9467.7049947987634</v>
      </c>
      <c r="F10" s="60">
        <v>6612.9165406646489</v>
      </c>
      <c r="G10" s="60">
        <v>3821</v>
      </c>
      <c r="H10" s="60">
        <v>2916.6257809415974</v>
      </c>
      <c r="I10" s="60">
        <v>2103.2081025981738</v>
      </c>
      <c r="J10" s="60">
        <v>2096.6316418189999</v>
      </c>
      <c r="K10" s="113"/>
    </row>
    <row r="11" spans="2:11" s="114" customFormat="1">
      <c r="B11" s="237" t="s">
        <v>270</v>
      </c>
      <c r="C11" s="60">
        <v>35.133204760210745</v>
      </c>
      <c r="D11" s="60">
        <v>130.38693396212665</v>
      </c>
      <c r="E11" s="60">
        <v>273.75481524106749</v>
      </c>
      <c r="F11" s="60">
        <v>-68.596595173328907</v>
      </c>
      <c r="G11" s="60">
        <v>-8</v>
      </c>
      <c r="H11" s="60" t="s">
        <v>357</v>
      </c>
      <c r="I11" s="60" t="s">
        <v>357</v>
      </c>
      <c r="J11" s="60" t="s">
        <v>357</v>
      </c>
      <c r="K11" s="113"/>
    </row>
    <row r="12" spans="2:11" s="114" customFormat="1">
      <c r="B12" s="237" t="s">
        <v>271</v>
      </c>
      <c r="C12" s="60">
        <v>2318.791514173909</v>
      </c>
      <c r="D12" s="60">
        <v>2282.8400896975618</v>
      </c>
      <c r="E12" s="60">
        <v>3195.561016371691</v>
      </c>
      <c r="F12" s="60">
        <v>2156.1855139556819</v>
      </c>
      <c r="G12" s="60">
        <v>1014</v>
      </c>
      <c r="H12" s="60">
        <v>2046.0202890678786</v>
      </c>
      <c r="I12" s="60">
        <v>975.09783699309833</v>
      </c>
      <c r="J12" s="60">
        <v>1154.4919920675165</v>
      </c>
      <c r="K12" s="113"/>
    </row>
    <row r="13" spans="2:11" s="114" customFormat="1">
      <c r="B13" s="237" t="s">
        <v>30</v>
      </c>
      <c r="C13" s="60">
        <v>824.53239921619593</v>
      </c>
      <c r="D13" s="60">
        <v>894.53986660901637</v>
      </c>
      <c r="E13" s="60">
        <v>1051.8502324070246</v>
      </c>
      <c r="F13" s="60">
        <v>757.63403624273724</v>
      </c>
      <c r="G13" s="60">
        <v>494.00000000000006</v>
      </c>
      <c r="H13" s="60">
        <v>487.88965484198343</v>
      </c>
      <c r="I13" s="60">
        <v>347.84191845952625</v>
      </c>
      <c r="J13" s="60">
        <v>432.12310707105439</v>
      </c>
      <c r="K13" s="113"/>
    </row>
    <row r="14" spans="2:11" s="114" customFormat="1">
      <c r="B14" s="237" t="s">
        <v>31</v>
      </c>
      <c r="C14" s="60">
        <v>828.92404981122229</v>
      </c>
      <c r="D14" s="60">
        <v>966.14580575215166</v>
      </c>
      <c r="E14" s="60">
        <v>898.12637461780969</v>
      </c>
      <c r="F14" s="60">
        <v>550.82042094404414</v>
      </c>
      <c r="G14" s="60">
        <v>349</v>
      </c>
      <c r="H14" s="60">
        <v>306.75696861322308</v>
      </c>
      <c r="I14" s="60">
        <v>266.10857149909111</v>
      </c>
      <c r="J14" s="60">
        <v>280.97274987667276</v>
      </c>
      <c r="K14" s="113"/>
    </row>
    <row r="15" spans="2:11" s="114" customFormat="1">
      <c r="B15" s="237" t="s">
        <v>32</v>
      </c>
      <c r="C15" s="60">
        <v>12.077039136322442</v>
      </c>
      <c r="D15" s="60">
        <v>9.6187082431077027</v>
      </c>
      <c r="E15" s="60">
        <v>12.634837626510805</v>
      </c>
      <c r="F15" s="60">
        <v>8.1906382296512135</v>
      </c>
      <c r="G15" s="60">
        <v>0</v>
      </c>
      <c r="H15" s="60">
        <v>5.8429898783471064</v>
      </c>
      <c r="I15" s="60">
        <v>5.702326532123382</v>
      </c>
      <c r="J15" s="60">
        <v>6.4911196341145523</v>
      </c>
      <c r="K15" s="113"/>
    </row>
    <row r="16" spans="2:11" s="114" customFormat="1">
      <c r="B16" s="237" t="s">
        <v>33</v>
      </c>
      <c r="C16" s="60">
        <v>9383.8594089225389</v>
      </c>
      <c r="D16" s="60">
        <v>9531.0711235593881</v>
      </c>
      <c r="E16" s="60">
        <v>9631.9578839434052</v>
      </c>
      <c r="F16" s="60">
        <v>9485.7828997148117</v>
      </c>
      <c r="G16" s="60">
        <v>9008</v>
      </c>
      <c r="H16" s="60">
        <v>9657.488437261376</v>
      </c>
      <c r="I16" s="60">
        <v>8818.6479819288088</v>
      </c>
      <c r="J16" s="60">
        <v>8114.8268454480631</v>
      </c>
      <c r="K16" s="113"/>
    </row>
    <row r="17" spans="2:15" s="114" customFormat="1">
      <c r="B17" s="237" t="s">
        <v>34</v>
      </c>
      <c r="C17" s="60">
        <v>250.32408391650156</v>
      </c>
      <c r="D17" s="60">
        <v>242.60519679838319</v>
      </c>
      <c r="E17" s="60">
        <v>211.633530244056</v>
      </c>
      <c r="F17" s="60">
        <v>159.71744547819867</v>
      </c>
      <c r="G17" s="60">
        <v>117</v>
      </c>
      <c r="H17" s="60">
        <v>99.330827931900814</v>
      </c>
      <c r="I17" s="60">
        <v>96.939551046097492</v>
      </c>
      <c r="J17" s="60">
        <v>90.875674877603728</v>
      </c>
      <c r="K17" s="113"/>
    </row>
    <row r="18" spans="2:15" s="114" customFormat="1">
      <c r="B18" s="237" t="s">
        <v>35</v>
      </c>
      <c r="C18" s="60">
        <v>810.25953478236033</v>
      </c>
      <c r="D18" s="60">
        <v>935.1521903021378</v>
      </c>
      <c r="E18" s="60">
        <v>1424.5779423890933</v>
      </c>
      <c r="F18" s="60">
        <v>1596.1506250032803</v>
      </c>
      <c r="G18" s="60">
        <v>1646</v>
      </c>
      <c r="H18" s="60">
        <v>1592.2147418495865</v>
      </c>
      <c r="I18" s="60">
        <v>1828.5460413008977</v>
      </c>
      <c r="J18" s="60">
        <v>1895.4069331614492</v>
      </c>
      <c r="K18" s="113"/>
    </row>
    <row r="19" spans="2:15" s="114" customFormat="1">
      <c r="B19" s="238" t="s">
        <v>272</v>
      </c>
      <c r="C19" s="60">
        <v>1631.4981960522864</v>
      </c>
      <c r="D19" s="60">
        <v>1781.5985156956156</v>
      </c>
      <c r="E19" s="60">
        <v>1902.5959659254188</v>
      </c>
      <c r="F19" s="60">
        <v>2063.0170040933995</v>
      </c>
      <c r="G19" s="60">
        <v>1454</v>
      </c>
      <c r="H19" s="60">
        <v>1900.9193737555922</v>
      </c>
      <c r="I19" s="60">
        <v>2259.071694476213</v>
      </c>
      <c r="J19" s="60">
        <v>2514.8452068169522</v>
      </c>
      <c r="K19" s="113"/>
    </row>
    <row r="20" spans="2:15" s="114" customFormat="1">
      <c r="B20" s="237" t="s">
        <v>273</v>
      </c>
      <c r="C20" s="60">
        <v>611.5373453574183</v>
      </c>
      <c r="D20" s="60">
        <v>651.9346698106333</v>
      </c>
      <c r="E20" s="60">
        <v>729.66187293099892</v>
      </c>
      <c r="F20" s="60">
        <v>582.55914408394256</v>
      </c>
      <c r="G20" s="60">
        <v>383</v>
      </c>
      <c r="H20" s="60">
        <v>371.02985727504125</v>
      </c>
      <c r="I20" s="60">
        <v>360.19695927912693</v>
      </c>
      <c r="J20" s="60">
        <v>382.97605841275856</v>
      </c>
      <c r="K20" s="113"/>
    </row>
    <row r="21" spans="2:15" s="114" customFormat="1">
      <c r="B21" s="237" t="s">
        <v>37</v>
      </c>
      <c r="C21" s="60">
        <v>589.57909238228649</v>
      </c>
      <c r="D21" s="60">
        <v>879.57743156418223</v>
      </c>
      <c r="E21" s="60">
        <v>546.45672734659229</v>
      </c>
      <c r="F21" s="60">
        <v>593.82127164971303</v>
      </c>
      <c r="G21" s="60">
        <v>1212</v>
      </c>
      <c r="H21" s="60">
        <v>523.92142575845719</v>
      </c>
      <c r="I21" s="60">
        <v>384.90704091832828</v>
      </c>
      <c r="J21" s="60">
        <v>138.1681179261526</v>
      </c>
      <c r="K21" s="113"/>
    </row>
    <row r="22" spans="2:15" s="114" customFormat="1">
      <c r="B22" s="237" t="s">
        <v>38</v>
      </c>
      <c r="C22" s="60">
        <v>86.735099251770279</v>
      </c>
      <c r="D22" s="60">
        <v>91.91210098969583</v>
      </c>
      <c r="E22" s="60">
        <v>286.38965286757826</v>
      </c>
      <c r="F22" s="60">
        <v>330.69701852216775</v>
      </c>
      <c r="G22" s="60">
        <v>280</v>
      </c>
      <c r="H22" s="60">
        <v>320.39061166269971</v>
      </c>
      <c r="I22" s="60">
        <v>365.89928581125031</v>
      </c>
      <c r="J22" s="60">
        <v>224.4072787793888</v>
      </c>
      <c r="K22" s="113"/>
    </row>
    <row r="23" spans="2:15" s="114" customFormat="1">
      <c r="B23" s="237" t="s">
        <v>39</v>
      </c>
      <c r="C23" s="60">
        <v>3911.8627675197154</v>
      </c>
      <c r="D23" s="60">
        <v>3562.1282860308861</v>
      </c>
      <c r="E23" s="60">
        <v>4134.7506132756607</v>
      </c>
      <c r="F23" s="60">
        <v>3362.2569932718234</v>
      </c>
      <c r="G23" s="60">
        <v>2732</v>
      </c>
      <c r="H23" s="60">
        <v>2486.192193236694</v>
      </c>
      <c r="I23" s="60">
        <v>2244.8158781459047</v>
      </c>
      <c r="J23" s="60">
        <v>2282.0922027937017</v>
      </c>
      <c r="K23" s="113"/>
    </row>
    <row r="24" spans="2:15" s="114" customFormat="1">
      <c r="B24" s="237" t="s">
        <v>40</v>
      </c>
      <c r="C24" s="60">
        <v>1605.1482924821282</v>
      </c>
      <c r="D24" s="60">
        <v>1738.8487012818036</v>
      </c>
      <c r="E24" s="60">
        <v>2034.2088578682396</v>
      </c>
      <c r="F24" s="60">
        <v>1792.7259425149095</v>
      </c>
      <c r="G24" s="60">
        <v>1386</v>
      </c>
      <c r="H24" s="60">
        <v>1200.7344200003304</v>
      </c>
      <c r="I24" s="60">
        <v>1091.9955309016275</v>
      </c>
      <c r="J24" s="60">
        <v>1114.6179714579557</v>
      </c>
      <c r="K24" s="113"/>
    </row>
    <row r="25" spans="2:15" s="114" customFormat="1">
      <c r="B25" s="237" t="s">
        <v>274</v>
      </c>
      <c r="C25" s="60">
        <v>1227.4663413098629</v>
      </c>
      <c r="D25" s="60">
        <v>1397.9189313316531</v>
      </c>
      <c r="E25" s="60">
        <v>1344.5573040878583</v>
      </c>
      <c r="F25" s="60">
        <v>1228.5957344476819</v>
      </c>
      <c r="G25" s="60">
        <v>1002</v>
      </c>
      <c r="H25" s="60">
        <v>864.76250199537185</v>
      </c>
      <c r="I25" s="60">
        <v>796.42493898656562</v>
      </c>
      <c r="J25" s="60">
        <v>824.37219353254795</v>
      </c>
      <c r="K25" s="113"/>
    </row>
    <row r="26" spans="2:15" s="114" customFormat="1">
      <c r="B26" s="237" t="s">
        <v>43</v>
      </c>
      <c r="C26" s="60">
        <v>263.49903570158062</v>
      </c>
      <c r="D26" s="60">
        <v>301.38619161737472</v>
      </c>
      <c r="E26" s="60">
        <v>305.34190930734445</v>
      </c>
      <c r="F26" s="60">
        <v>218.07574286446356</v>
      </c>
      <c r="G26" s="60">
        <v>258</v>
      </c>
      <c r="H26" s="60">
        <v>171.39436976484845</v>
      </c>
      <c r="I26" s="60">
        <v>130.2031224834839</v>
      </c>
      <c r="J26" s="60">
        <v>124.25857585305</v>
      </c>
      <c r="K26" s="113"/>
    </row>
    <row r="27" spans="2:15" s="114" customFormat="1">
      <c r="B27" s="237" t="s">
        <v>44</v>
      </c>
      <c r="C27" s="60">
        <v>351.33204760210742</v>
      </c>
      <c r="D27" s="60">
        <v>424.29190805708419</v>
      </c>
      <c r="E27" s="60">
        <v>479.07092667186805</v>
      </c>
      <c r="F27" s="60">
        <v>443.31829417987194</v>
      </c>
      <c r="G27" s="60">
        <v>405</v>
      </c>
      <c r="H27" s="60">
        <v>394.4018167884297</v>
      </c>
      <c r="I27" s="60">
        <v>367.80006132195814</v>
      </c>
      <c r="J27" s="60">
        <v>330.11979853496865</v>
      </c>
      <c r="K27" s="113"/>
    </row>
    <row r="28" spans="2:15" s="114" customFormat="1">
      <c r="B28" s="237" t="s">
        <v>45</v>
      </c>
      <c r="C28" s="60">
        <v>65.874758925395156</v>
      </c>
      <c r="D28" s="60">
        <v>39.543578332776114</v>
      </c>
      <c r="E28" s="60">
        <v>57.909672454841186</v>
      </c>
      <c r="F28" s="60">
        <v>57.334467607558494</v>
      </c>
      <c r="G28" s="60">
        <v>42</v>
      </c>
      <c r="H28" s="60">
        <v>63.299057015426982</v>
      </c>
      <c r="I28" s="60">
        <v>59.874428587295512</v>
      </c>
      <c r="J28" s="60">
        <v>67.693104755766043</v>
      </c>
      <c r="K28" s="113"/>
    </row>
    <row r="29" spans="2:15" s="114" customFormat="1">
      <c r="B29" s="237" t="s">
        <v>275</v>
      </c>
      <c r="C29" s="60" t="s">
        <v>357</v>
      </c>
      <c r="D29" s="60" t="s">
        <v>357</v>
      </c>
      <c r="E29" s="60" t="s">
        <v>357</v>
      </c>
      <c r="F29" s="60" t="s">
        <v>357</v>
      </c>
      <c r="G29" s="60" t="s">
        <v>357</v>
      </c>
      <c r="H29" s="60">
        <v>900</v>
      </c>
      <c r="I29" s="60">
        <v>700</v>
      </c>
      <c r="J29" s="60">
        <v>600</v>
      </c>
      <c r="K29" s="113"/>
      <c r="M29" s="169"/>
      <c r="N29" s="169"/>
      <c r="O29" s="169"/>
    </row>
    <row r="30" spans="2:15" s="114" customFormat="1">
      <c r="B30" s="237" t="s">
        <v>276</v>
      </c>
      <c r="C30" s="60" t="s">
        <v>357</v>
      </c>
      <c r="D30" s="60" t="s">
        <v>357</v>
      </c>
      <c r="E30" s="60" t="s">
        <v>357</v>
      </c>
      <c r="F30" s="60" t="s">
        <v>357</v>
      </c>
      <c r="G30" s="60" t="s">
        <v>357</v>
      </c>
      <c r="H30" s="60" t="s">
        <v>357</v>
      </c>
      <c r="I30" s="60">
        <v>500</v>
      </c>
      <c r="J30" s="60">
        <v>300</v>
      </c>
      <c r="K30" s="113"/>
      <c r="M30" s="169"/>
      <c r="N30" s="169"/>
      <c r="O30" s="169"/>
    </row>
    <row r="31" spans="2:15" s="114" customFormat="1" ht="12">
      <c r="B31" s="81" t="s">
        <v>326</v>
      </c>
      <c r="C31" s="60" t="s">
        <v>357</v>
      </c>
      <c r="D31" s="60" t="s">
        <v>357</v>
      </c>
      <c r="E31" s="60" t="s">
        <v>357</v>
      </c>
      <c r="F31" s="60" t="s">
        <v>357</v>
      </c>
      <c r="G31" s="60" t="s">
        <v>357</v>
      </c>
      <c r="H31" s="60">
        <v>-222.03361537719007</v>
      </c>
      <c r="I31" s="60" t="s">
        <v>357</v>
      </c>
      <c r="J31" s="60" t="s">
        <v>357</v>
      </c>
    </row>
    <row r="32" spans="2:15" s="117" customFormat="1" ht="12" thickBot="1">
      <c r="B32" s="249" t="s">
        <v>20</v>
      </c>
      <c r="C32" s="250">
        <v>49209.54282991893</v>
      </c>
      <c r="D32" s="250">
        <v>51845.906175710865</v>
      </c>
      <c r="E32" s="250">
        <v>59972.309697369077</v>
      </c>
      <c r="F32" s="250">
        <v>51002.080426259403</v>
      </c>
      <c r="G32" s="250">
        <v>42156</v>
      </c>
      <c r="H32" s="250">
        <v>42700</v>
      </c>
      <c r="I32" s="250">
        <v>38900</v>
      </c>
      <c r="J32" s="250">
        <v>38300</v>
      </c>
      <c r="K32" s="116"/>
      <c r="M32" s="169"/>
      <c r="N32" s="169"/>
      <c r="O32" s="169"/>
    </row>
    <row r="33" spans="2:15" s="242" customFormat="1" ht="5.0999999999999996" customHeight="1">
      <c r="B33" s="243"/>
      <c r="C33" s="244"/>
      <c r="D33" s="244"/>
      <c r="E33" s="244"/>
      <c r="F33" s="244"/>
      <c r="G33" s="244"/>
      <c r="H33" s="244"/>
      <c r="I33" s="244"/>
      <c r="J33" s="244"/>
      <c r="M33" s="246"/>
      <c r="N33" s="246"/>
      <c r="O33" s="246"/>
    </row>
    <row r="34" spans="2:15" s="119" customFormat="1">
      <c r="B34" s="239" t="s">
        <v>321</v>
      </c>
      <c r="C34" s="118"/>
      <c r="D34" s="118"/>
      <c r="E34" s="118"/>
      <c r="F34" s="118"/>
      <c r="G34" s="118"/>
      <c r="H34" s="118"/>
      <c r="I34" s="118"/>
      <c r="J34" s="118"/>
      <c r="K34" s="116"/>
      <c r="M34" s="174"/>
      <c r="N34" s="174"/>
      <c r="O34" s="174"/>
    </row>
    <row r="35" spans="2:15" s="120" customFormat="1">
      <c r="B35" s="237" t="s">
        <v>306</v>
      </c>
      <c r="C35" s="60">
        <v>40.622768003993677</v>
      </c>
      <c r="D35" s="60">
        <v>14.962435044834205</v>
      </c>
      <c r="E35" s="60">
        <v>6.3174188132554026</v>
      </c>
      <c r="F35" s="60">
        <v>8.1906382296512135</v>
      </c>
      <c r="G35" s="60" t="s">
        <v>357</v>
      </c>
      <c r="H35" s="60" t="s">
        <v>357</v>
      </c>
      <c r="I35" s="60" t="s">
        <v>357</v>
      </c>
      <c r="J35" s="60" t="s">
        <v>357</v>
      </c>
      <c r="K35" s="113"/>
    </row>
    <row r="36" spans="2:15" s="123" customFormat="1">
      <c r="B36" s="237" t="s">
        <v>269</v>
      </c>
      <c r="C36" s="60">
        <v>1331.7680429417385</v>
      </c>
      <c r="D36" s="60">
        <v>551.47260593817498</v>
      </c>
      <c r="E36" s="60">
        <v>180.04643617777899</v>
      </c>
      <c r="F36" s="60">
        <v>863.08850344949656</v>
      </c>
      <c r="G36" s="60">
        <v>153</v>
      </c>
      <c r="H36" s="60">
        <v>921.24473748606056</v>
      </c>
      <c r="I36" s="60">
        <v>625.35514302286424</v>
      </c>
      <c r="J36" s="60">
        <v>610.16524560676783</v>
      </c>
      <c r="K36" s="122"/>
    </row>
    <row r="37" spans="2:15" s="114" customFormat="1">
      <c r="B37" s="237" t="s">
        <v>271</v>
      </c>
      <c r="C37" s="60">
        <v>3808.6589785365959</v>
      </c>
      <c r="D37" s="60">
        <v>3477.6974025636073</v>
      </c>
      <c r="E37" s="60">
        <v>4363.2305936883977</v>
      </c>
      <c r="F37" s="60">
        <v>4155.7250717692841</v>
      </c>
      <c r="G37" s="60">
        <v>5415</v>
      </c>
      <c r="H37" s="60">
        <v>6641.5318283878778</v>
      </c>
      <c r="I37" s="60">
        <v>8348.206043028631</v>
      </c>
      <c r="J37" s="60">
        <v>10032.489045926477</v>
      </c>
      <c r="K37" s="113"/>
    </row>
    <row r="38" spans="2:15" s="114" customFormat="1">
      <c r="B38" s="237" t="s">
        <v>33</v>
      </c>
      <c r="C38" s="60" t="s">
        <v>357</v>
      </c>
      <c r="D38" s="60">
        <v>81.224647386242836</v>
      </c>
      <c r="E38" s="60">
        <v>5.2645156777128355</v>
      </c>
      <c r="F38" s="60" t="s">
        <v>357</v>
      </c>
      <c r="G38" s="60" t="s">
        <v>357</v>
      </c>
      <c r="H38" s="60" t="s">
        <v>357</v>
      </c>
      <c r="I38" s="60" t="s">
        <v>357</v>
      </c>
      <c r="J38" s="60" t="s">
        <v>357</v>
      </c>
      <c r="K38" s="113"/>
    </row>
    <row r="39" spans="2:15" s="114" customFormat="1">
      <c r="B39" s="238" t="s">
        <v>272</v>
      </c>
      <c r="C39" s="60">
        <v>-460.02539982900947</v>
      </c>
      <c r="D39" s="60">
        <v>-298.17995553633881</v>
      </c>
      <c r="E39" s="60">
        <v>-354.82835667784508</v>
      </c>
      <c r="F39" s="60">
        <v>-79.858722739099335</v>
      </c>
      <c r="G39" s="60">
        <v>-57.999999999999993</v>
      </c>
      <c r="H39" s="60">
        <v>-75.958868418512381</v>
      </c>
      <c r="I39" s="60">
        <v>-74.13024491760396</v>
      </c>
      <c r="J39" s="60">
        <v>-72.329618780133572</v>
      </c>
      <c r="K39" s="113"/>
    </row>
    <row r="40" spans="2:15" s="114" customFormat="1">
      <c r="B40" s="237" t="s">
        <v>273</v>
      </c>
      <c r="C40" s="60">
        <v>0</v>
      </c>
      <c r="D40" s="60">
        <v>1.0687453603453003</v>
      </c>
      <c r="E40" s="60">
        <v>1.0529031355425671</v>
      </c>
      <c r="F40" s="60">
        <v>1.0238297787064017</v>
      </c>
      <c r="G40" s="60">
        <v>0</v>
      </c>
      <c r="H40" s="60">
        <v>0.97383164639118447</v>
      </c>
      <c r="I40" s="60">
        <v>0.95038775535389686</v>
      </c>
      <c r="J40" s="60">
        <v>0.92730280487350747</v>
      </c>
      <c r="K40" s="113"/>
    </row>
    <row r="41" spans="2:15" s="114" customFormat="1">
      <c r="B41" s="237" t="s">
        <v>37</v>
      </c>
      <c r="C41" s="60">
        <v>887.11342019532128</v>
      </c>
      <c r="D41" s="60">
        <v>611.32234611751187</v>
      </c>
      <c r="E41" s="60">
        <v>921.29024359974619</v>
      </c>
      <c r="F41" s="60">
        <v>727.9429726602516</v>
      </c>
      <c r="G41" s="60">
        <v>596</v>
      </c>
      <c r="H41" s="60">
        <v>745.95504113564721</v>
      </c>
      <c r="I41" s="60">
        <v>640.56134710852655</v>
      </c>
      <c r="J41" s="60">
        <v>661.16689987481084</v>
      </c>
      <c r="K41" s="113"/>
    </row>
    <row r="42" spans="2:15" s="114" customFormat="1">
      <c r="B42" s="237" t="s">
        <v>38</v>
      </c>
      <c r="C42" s="60">
        <v>153.70777082592198</v>
      </c>
      <c r="D42" s="60">
        <v>145.34936900696084</v>
      </c>
      <c r="E42" s="60">
        <v>180.04643617777899</v>
      </c>
      <c r="F42" s="60">
        <v>181.21787083103311</v>
      </c>
      <c r="G42" s="60">
        <v>35</v>
      </c>
      <c r="H42" s="60">
        <v>82.775689943250669</v>
      </c>
      <c r="I42" s="60">
        <v>82.683734715789043</v>
      </c>
      <c r="J42" s="60">
        <v>81.602646828868657</v>
      </c>
      <c r="K42" s="113"/>
    </row>
    <row r="43" spans="2:15" s="114" customFormat="1">
      <c r="B43" s="237" t="s">
        <v>39</v>
      </c>
      <c r="C43" s="60">
        <v>163.5889846647313</v>
      </c>
      <c r="D43" s="60">
        <v>192.37416486215406</v>
      </c>
      <c r="E43" s="60">
        <v>168.46450168681073</v>
      </c>
      <c r="F43" s="60">
        <v>154.59829658466666</v>
      </c>
      <c r="G43" s="60">
        <v>167</v>
      </c>
      <c r="H43" s="60">
        <v>234.69342678027547</v>
      </c>
      <c r="I43" s="60">
        <v>387.75820418438997</v>
      </c>
      <c r="J43" s="60">
        <v>433.97771268080146</v>
      </c>
      <c r="K43" s="113"/>
    </row>
    <row r="44" spans="2:15" s="114" customFormat="1">
      <c r="B44" s="237" t="s">
        <v>40</v>
      </c>
      <c r="C44" s="60">
        <v>181.15558704483666</v>
      </c>
      <c r="D44" s="60">
        <v>179.54922053801045</v>
      </c>
      <c r="E44" s="60">
        <v>212.68643337959853</v>
      </c>
      <c r="F44" s="60">
        <v>213.98042374963796</v>
      </c>
      <c r="G44" s="60">
        <v>244</v>
      </c>
      <c r="H44" s="60">
        <v>260.01304958644624</v>
      </c>
      <c r="I44" s="60">
        <v>274.66206129727624</v>
      </c>
      <c r="J44" s="60">
        <v>290.24577792540782</v>
      </c>
      <c r="K44" s="113"/>
    </row>
    <row r="45" spans="2:15" s="114" customFormat="1">
      <c r="B45" s="237" t="s">
        <v>274</v>
      </c>
      <c r="C45" s="60">
        <v>252.51990921401472</v>
      </c>
      <c r="D45" s="60">
        <v>434.97936166053728</v>
      </c>
      <c r="E45" s="60">
        <v>452.74834828330387</v>
      </c>
      <c r="F45" s="60">
        <v>405.4365923677351</v>
      </c>
      <c r="G45" s="60">
        <v>588</v>
      </c>
      <c r="H45" s="60">
        <v>462.57003203581257</v>
      </c>
      <c r="I45" s="60">
        <v>448.58302052703937</v>
      </c>
      <c r="J45" s="60">
        <v>514.65305670479665</v>
      </c>
      <c r="K45" s="113"/>
    </row>
    <row r="46" spans="2:15" s="114" customFormat="1" ht="12">
      <c r="B46" s="237" t="s">
        <v>310</v>
      </c>
      <c r="C46" s="60">
        <v>232.7574815363962</v>
      </c>
      <c r="D46" s="60">
        <v>91721.864315554369</v>
      </c>
      <c r="E46" s="60">
        <v>44082.9484788962</v>
      </c>
      <c r="F46" s="60">
        <v>-2737.7208282609181</v>
      </c>
      <c r="G46" s="60">
        <v>-3653</v>
      </c>
      <c r="H46" s="60">
        <v>656.36252966765824</v>
      </c>
      <c r="I46" s="60">
        <v>764.11175530453318</v>
      </c>
      <c r="J46" s="60">
        <v>325.4832845106011</v>
      </c>
      <c r="K46" s="113"/>
    </row>
    <row r="47" spans="2:15" s="117" customFormat="1">
      <c r="B47" s="251" t="s">
        <v>22</v>
      </c>
      <c r="C47" s="252">
        <v>6592.9654557832973</v>
      </c>
      <c r="D47" s="252">
        <v>97112.615913136062</v>
      </c>
      <c r="E47" s="252">
        <v>50217.162146567192</v>
      </c>
      <c r="F47" s="252">
        <v>3892.6008186417394</v>
      </c>
      <c r="G47" s="252">
        <v>3488.0000000000005</v>
      </c>
      <c r="H47" s="252">
        <v>9931.1351298972986</v>
      </c>
      <c r="I47" s="252">
        <v>11499.691839782154</v>
      </c>
      <c r="J47" s="252">
        <v>12878.381354083271</v>
      </c>
      <c r="K47" s="116"/>
    </row>
    <row r="48" spans="2:15" s="117" customFormat="1" ht="12" thickBot="1">
      <c r="B48" s="249" t="s">
        <v>323</v>
      </c>
      <c r="C48" s="250">
        <v>55803.606198350986</v>
      </c>
      <c r="D48" s="250">
        <v>148957.45334348659</v>
      </c>
      <c r="E48" s="250">
        <v>110190.52474707182</v>
      </c>
      <c r="F48" s="250">
        <v>54894.681244901141</v>
      </c>
      <c r="G48" s="250">
        <v>45644</v>
      </c>
      <c r="H48" s="250">
        <v>52600</v>
      </c>
      <c r="I48" s="250">
        <v>50400</v>
      </c>
      <c r="J48" s="250">
        <v>51200</v>
      </c>
      <c r="K48" s="116"/>
      <c r="M48" s="169"/>
      <c r="N48" s="169"/>
      <c r="O48" s="169"/>
    </row>
    <row r="49" spans="2:11" s="117" customFormat="1" ht="5.0999999999999996" customHeight="1">
      <c r="B49" s="119"/>
      <c r="C49" s="126"/>
      <c r="D49" s="126"/>
      <c r="E49" s="126"/>
      <c r="F49" s="126"/>
      <c r="G49" s="126"/>
      <c r="H49" s="126"/>
      <c r="I49" s="126"/>
      <c r="J49" s="126"/>
    </row>
    <row r="50" spans="2:11" s="117" customFormat="1" ht="22.5" customHeight="1">
      <c r="B50" s="352" t="s">
        <v>258</v>
      </c>
      <c r="C50" s="352"/>
      <c r="D50" s="352"/>
      <c r="E50" s="352"/>
      <c r="F50" s="352"/>
      <c r="G50" s="352"/>
      <c r="H50" s="352"/>
      <c r="I50" s="352"/>
      <c r="J50" s="352"/>
      <c r="K50" s="127"/>
    </row>
    <row r="51" spans="2:11" s="117" customFormat="1" ht="22.5" customHeight="1">
      <c r="B51" s="352" t="s">
        <v>327</v>
      </c>
      <c r="C51" s="352"/>
      <c r="D51" s="352"/>
      <c r="E51" s="352"/>
      <c r="F51" s="352"/>
      <c r="G51" s="352"/>
      <c r="H51" s="352"/>
      <c r="I51" s="352"/>
      <c r="J51" s="352"/>
      <c r="K51" s="92"/>
    </row>
    <row r="52" spans="2:11" s="114" customFormat="1" ht="11.25" customHeight="1">
      <c r="B52" s="352" t="s">
        <v>328</v>
      </c>
      <c r="C52" s="352"/>
      <c r="D52" s="352"/>
      <c r="E52" s="352"/>
      <c r="F52" s="352"/>
      <c r="G52" s="352"/>
      <c r="H52" s="352"/>
      <c r="I52" s="352"/>
      <c r="J52" s="352"/>
      <c r="K52" s="113"/>
    </row>
    <row r="53" spans="2:11" s="130" customFormat="1">
      <c r="B53" s="128"/>
      <c r="C53" s="128"/>
      <c r="D53" s="128"/>
      <c r="E53" s="128"/>
      <c r="F53" s="128"/>
      <c r="G53" s="128"/>
      <c r="H53" s="128"/>
      <c r="I53" s="128"/>
      <c r="J53" s="128"/>
      <c r="K53" s="129"/>
    </row>
    <row r="54" spans="2:11" s="130" customFormat="1">
      <c r="B54" s="128"/>
      <c r="C54" s="128"/>
      <c r="D54" s="128"/>
      <c r="E54" s="128"/>
      <c r="F54" s="128"/>
      <c r="G54" s="128"/>
      <c r="H54" s="128"/>
      <c r="I54" s="128"/>
      <c r="J54" s="128"/>
      <c r="K54" s="129"/>
    </row>
    <row r="55" spans="2:11">
      <c r="B55" s="128"/>
      <c r="C55" s="128"/>
      <c r="D55" s="128"/>
      <c r="E55" s="128"/>
      <c r="F55" s="128"/>
      <c r="G55" s="128"/>
      <c r="H55" s="128"/>
      <c r="I55" s="128"/>
      <c r="J55" s="128"/>
    </row>
    <row r="56" spans="2:11">
      <c r="B56" s="133"/>
      <c r="C56" s="133"/>
      <c r="D56" s="133"/>
      <c r="E56" s="133"/>
      <c r="F56" s="133"/>
      <c r="G56" s="133"/>
      <c r="H56" s="133"/>
      <c r="I56" s="133"/>
      <c r="J56" s="133"/>
    </row>
    <row r="57" spans="2:11">
      <c r="B57" s="133"/>
      <c r="C57" s="133"/>
      <c r="D57" s="133"/>
      <c r="E57" s="133"/>
      <c r="F57" s="133"/>
      <c r="G57" s="133"/>
      <c r="H57" s="133"/>
      <c r="I57" s="133"/>
      <c r="J57" s="133"/>
    </row>
    <row r="58" spans="2:11">
      <c r="B58" s="133"/>
      <c r="C58" s="133"/>
      <c r="D58" s="133"/>
      <c r="E58" s="133"/>
      <c r="F58" s="133"/>
      <c r="G58" s="133"/>
      <c r="H58" s="133"/>
      <c r="I58" s="133"/>
      <c r="J58" s="133"/>
    </row>
    <row r="59" spans="2:11">
      <c r="B59" s="133"/>
      <c r="C59" s="133"/>
      <c r="D59" s="133"/>
      <c r="E59" s="133"/>
      <c r="F59" s="133"/>
      <c r="G59" s="133"/>
      <c r="H59" s="133"/>
      <c r="I59" s="133"/>
      <c r="J59" s="133"/>
    </row>
  </sheetData>
  <mergeCells count="4">
    <mergeCell ref="B1:J1"/>
    <mergeCell ref="B51:J51"/>
    <mergeCell ref="B52:J52"/>
    <mergeCell ref="B50:J50"/>
  </mergeCells>
  <pageMargins left="0.98425196850393704" right="0.98425196850393704" top="0.98425196850393704" bottom="0.98425196850393704"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sheetPr>
    <tabColor rgb="FF92D050"/>
    <pageSetUpPr autoPageBreaks="0"/>
  </sheetPr>
  <dimension ref="B1:O41"/>
  <sheetViews>
    <sheetView showGridLines="0" zoomScaleNormal="100" workbookViewId="0">
      <selection activeCell="B42" sqref="B42"/>
    </sheetView>
  </sheetViews>
  <sheetFormatPr defaultColWidth="10.1640625" defaultRowHeight="11.25"/>
  <cols>
    <col min="1" max="1" width="10.1640625" style="132"/>
    <col min="2" max="2" width="35" style="134" customWidth="1"/>
    <col min="3" max="10" width="11.83203125" style="134" customWidth="1"/>
    <col min="11" max="241" width="10.1640625" style="132"/>
    <col min="242" max="242" width="31.6640625" style="132" customWidth="1"/>
    <col min="243" max="250" width="11" style="132" customWidth="1"/>
    <col min="251" max="251" width="10.1640625" style="132"/>
    <col min="252" max="252" width="16.6640625" style="132" bestFit="1" customWidth="1"/>
    <col min="253" max="497" width="10.1640625" style="132"/>
    <col min="498" max="498" width="31.6640625" style="132" customWidth="1"/>
    <col min="499" max="506" width="11" style="132" customWidth="1"/>
    <col min="507" max="507" width="10.1640625" style="132"/>
    <col min="508" max="508" width="16.6640625" style="132" bestFit="1" customWidth="1"/>
    <col min="509" max="753" width="10.1640625" style="132"/>
    <col min="754" max="754" width="31.6640625" style="132" customWidth="1"/>
    <col min="755" max="762" width="11" style="132" customWidth="1"/>
    <col min="763" max="763" width="10.1640625" style="132"/>
    <col min="764" max="764" width="16.6640625" style="132" bestFit="1" customWidth="1"/>
    <col min="765" max="1009" width="10.1640625" style="132"/>
    <col min="1010" max="1010" width="31.6640625" style="132" customWidth="1"/>
    <col min="1011" max="1018" width="11" style="132" customWidth="1"/>
    <col min="1019" max="1019" width="10.1640625" style="132"/>
    <col min="1020" max="1020" width="16.6640625" style="132" bestFit="1" customWidth="1"/>
    <col min="1021" max="1265" width="10.1640625" style="132"/>
    <col min="1266" max="1266" width="31.6640625" style="132" customWidth="1"/>
    <col min="1267" max="1274" width="11" style="132" customWidth="1"/>
    <col min="1275" max="1275" width="10.1640625" style="132"/>
    <col min="1276" max="1276" width="16.6640625" style="132" bestFit="1" customWidth="1"/>
    <col min="1277" max="1521" width="10.1640625" style="132"/>
    <col min="1522" max="1522" width="31.6640625" style="132" customWidth="1"/>
    <col min="1523" max="1530" width="11" style="132" customWidth="1"/>
    <col min="1531" max="1531" width="10.1640625" style="132"/>
    <col min="1532" max="1532" width="16.6640625" style="132" bestFit="1" customWidth="1"/>
    <col min="1533" max="1777" width="10.1640625" style="132"/>
    <col min="1778" max="1778" width="31.6640625" style="132" customWidth="1"/>
    <col min="1779" max="1786" width="11" style="132" customWidth="1"/>
    <col min="1787" max="1787" width="10.1640625" style="132"/>
    <col min="1788" max="1788" width="16.6640625" style="132" bestFit="1" customWidth="1"/>
    <col min="1789" max="2033" width="10.1640625" style="132"/>
    <col min="2034" max="2034" width="31.6640625" style="132" customWidth="1"/>
    <col min="2035" max="2042" width="11" style="132" customWidth="1"/>
    <col min="2043" max="2043" width="10.1640625" style="132"/>
    <col min="2044" max="2044" width="16.6640625" style="132" bestFit="1" customWidth="1"/>
    <col min="2045" max="2289" width="10.1640625" style="132"/>
    <col min="2290" max="2290" width="31.6640625" style="132" customWidth="1"/>
    <col min="2291" max="2298" width="11" style="132" customWidth="1"/>
    <col min="2299" max="2299" width="10.1640625" style="132"/>
    <col min="2300" max="2300" width="16.6640625" style="132" bestFit="1" customWidth="1"/>
    <col min="2301" max="2545" width="10.1640625" style="132"/>
    <col min="2546" max="2546" width="31.6640625" style="132" customWidth="1"/>
    <col min="2547" max="2554" width="11" style="132" customWidth="1"/>
    <col min="2555" max="2555" width="10.1640625" style="132"/>
    <col min="2556" max="2556" width="16.6640625" style="132" bestFit="1" customWidth="1"/>
    <col min="2557" max="2801" width="10.1640625" style="132"/>
    <col min="2802" max="2802" width="31.6640625" style="132" customWidth="1"/>
    <col min="2803" max="2810" width="11" style="132" customWidth="1"/>
    <col min="2811" max="2811" width="10.1640625" style="132"/>
    <col min="2812" max="2812" width="16.6640625" style="132" bestFit="1" customWidth="1"/>
    <col min="2813" max="3057" width="10.1640625" style="132"/>
    <col min="3058" max="3058" width="31.6640625" style="132" customWidth="1"/>
    <col min="3059" max="3066" width="11" style="132" customWidth="1"/>
    <col min="3067" max="3067" width="10.1640625" style="132"/>
    <col min="3068" max="3068" width="16.6640625" style="132" bestFit="1" customWidth="1"/>
    <col min="3069" max="3313" width="10.1640625" style="132"/>
    <col min="3314" max="3314" width="31.6640625" style="132" customWidth="1"/>
    <col min="3315" max="3322" width="11" style="132" customWidth="1"/>
    <col min="3323" max="3323" width="10.1640625" style="132"/>
    <col min="3324" max="3324" width="16.6640625" style="132" bestFit="1" customWidth="1"/>
    <col min="3325" max="3569" width="10.1640625" style="132"/>
    <col min="3570" max="3570" width="31.6640625" style="132" customWidth="1"/>
    <col min="3571" max="3578" width="11" style="132" customWidth="1"/>
    <col min="3579" max="3579" width="10.1640625" style="132"/>
    <col min="3580" max="3580" width="16.6640625" style="132" bestFit="1" customWidth="1"/>
    <col min="3581" max="3825" width="10.1640625" style="132"/>
    <col min="3826" max="3826" width="31.6640625" style="132" customWidth="1"/>
    <col min="3827" max="3834" width="11" style="132" customWidth="1"/>
    <col min="3835" max="3835" width="10.1640625" style="132"/>
    <col min="3836" max="3836" width="16.6640625" style="132" bestFit="1" customWidth="1"/>
    <col min="3837" max="4081" width="10.1640625" style="132"/>
    <col min="4082" max="4082" width="31.6640625" style="132" customWidth="1"/>
    <col min="4083" max="4090" width="11" style="132" customWidth="1"/>
    <col min="4091" max="4091" width="10.1640625" style="132"/>
    <col min="4092" max="4092" width="16.6640625" style="132" bestFit="1" customWidth="1"/>
    <col min="4093" max="4337" width="10.1640625" style="132"/>
    <col min="4338" max="4338" width="31.6640625" style="132" customWidth="1"/>
    <col min="4339" max="4346" width="11" style="132" customWidth="1"/>
    <col min="4347" max="4347" width="10.1640625" style="132"/>
    <col min="4348" max="4348" width="16.6640625" style="132" bestFit="1" customWidth="1"/>
    <col min="4349" max="4593" width="10.1640625" style="132"/>
    <col min="4594" max="4594" width="31.6640625" style="132" customWidth="1"/>
    <col min="4595" max="4602" width="11" style="132" customWidth="1"/>
    <col min="4603" max="4603" width="10.1640625" style="132"/>
    <col min="4604" max="4604" width="16.6640625" style="132" bestFit="1" customWidth="1"/>
    <col min="4605" max="4849" width="10.1640625" style="132"/>
    <col min="4850" max="4850" width="31.6640625" style="132" customWidth="1"/>
    <col min="4851" max="4858" width="11" style="132" customWidth="1"/>
    <col min="4859" max="4859" width="10.1640625" style="132"/>
    <col min="4860" max="4860" width="16.6640625" style="132" bestFit="1" customWidth="1"/>
    <col min="4861" max="5105" width="10.1640625" style="132"/>
    <col min="5106" max="5106" width="31.6640625" style="132" customWidth="1"/>
    <col min="5107" max="5114" width="11" style="132" customWidth="1"/>
    <col min="5115" max="5115" width="10.1640625" style="132"/>
    <col min="5116" max="5116" width="16.6640625" style="132" bestFit="1" customWidth="1"/>
    <col min="5117" max="5361" width="10.1640625" style="132"/>
    <col min="5362" max="5362" width="31.6640625" style="132" customWidth="1"/>
    <col min="5363" max="5370" width="11" style="132" customWidth="1"/>
    <col min="5371" max="5371" width="10.1640625" style="132"/>
    <col min="5372" max="5372" width="16.6640625" style="132" bestFit="1" customWidth="1"/>
    <col min="5373" max="5617" width="10.1640625" style="132"/>
    <col min="5618" max="5618" width="31.6640625" style="132" customWidth="1"/>
    <col min="5619" max="5626" width="11" style="132" customWidth="1"/>
    <col min="5627" max="5627" width="10.1640625" style="132"/>
    <col min="5628" max="5628" width="16.6640625" style="132" bestFit="1" customWidth="1"/>
    <col min="5629" max="5873" width="10.1640625" style="132"/>
    <col min="5874" max="5874" width="31.6640625" style="132" customWidth="1"/>
    <col min="5875" max="5882" width="11" style="132" customWidth="1"/>
    <col min="5883" max="5883" width="10.1640625" style="132"/>
    <col min="5884" max="5884" width="16.6640625" style="132" bestFit="1" customWidth="1"/>
    <col min="5885" max="6129" width="10.1640625" style="132"/>
    <col min="6130" max="6130" width="31.6640625" style="132" customWidth="1"/>
    <col min="6131" max="6138" width="11" style="132" customWidth="1"/>
    <col min="6139" max="6139" width="10.1640625" style="132"/>
    <col min="6140" max="6140" width="16.6640625" style="132" bestFit="1" customWidth="1"/>
    <col min="6141" max="6385" width="10.1640625" style="132"/>
    <col min="6386" max="6386" width="31.6640625" style="132" customWidth="1"/>
    <col min="6387" max="6394" width="11" style="132" customWidth="1"/>
    <col min="6395" max="6395" width="10.1640625" style="132"/>
    <col min="6396" max="6396" width="16.6640625" style="132" bestFit="1" customWidth="1"/>
    <col min="6397" max="6641" width="10.1640625" style="132"/>
    <col min="6642" max="6642" width="31.6640625" style="132" customWidth="1"/>
    <col min="6643" max="6650" width="11" style="132" customWidth="1"/>
    <col min="6651" max="6651" width="10.1640625" style="132"/>
    <col min="6652" max="6652" width="16.6640625" style="132" bestFit="1" customWidth="1"/>
    <col min="6653" max="6897" width="10.1640625" style="132"/>
    <col min="6898" max="6898" width="31.6640625" style="132" customWidth="1"/>
    <col min="6899" max="6906" width="11" style="132" customWidth="1"/>
    <col min="6907" max="6907" width="10.1640625" style="132"/>
    <col min="6908" max="6908" width="16.6640625" style="132" bestFit="1" customWidth="1"/>
    <col min="6909" max="7153" width="10.1640625" style="132"/>
    <col min="7154" max="7154" width="31.6640625" style="132" customWidth="1"/>
    <col min="7155" max="7162" width="11" style="132" customWidth="1"/>
    <col min="7163" max="7163" width="10.1640625" style="132"/>
    <col min="7164" max="7164" width="16.6640625" style="132" bestFit="1" customWidth="1"/>
    <col min="7165" max="7409" width="10.1640625" style="132"/>
    <col min="7410" max="7410" width="31.6640625" style="132" customWidth="1"/>
    <col min="7411" max="7418" width="11" style="132" customWidth="1"/>
    <col min="7419" max="7419" width="10.1640625" style="132"/>
    <col min="7420" max="7420" width="16.6640625" style="132" bestFit="1" customWidth="1"/>
    <col min="7421" max="7665" width="10.1640625" style="132"/>
    <col min="7666" max="7666" width="31.6640625" style="132" customWidth="1"/>
    <col min="7667" max="7674" width="11" style="132" customWidth="1"/>
    <col min="7675" max="7675" width="10.1640625" style="132"/>
    <col min="7676" max="7676" width="16.6640625" style="132" bestFit="1" customWidth="1"/>
    <col min="7677" max="7921" width="10.1640625" style="132"/>
    <col min="7922" max="7922" width="31.6640625" style="132" customWidth="1"/>
    <col min="7923" max="7930" width="11" style="132" customWidth="1"/>
    <col min="7931" max="7931" width="10.1640625" style="132"/>
    <col min="7932" max="7932" width="16.6640625" style="132" bestFit="1" customWidth="1"/>
    <col min="7933" max="8177" width="10.1640625" style="132"/>
    <col min="8178" max="8178" width="31.6640625" style="132" customWidth="1"/>
    <col min="8179" max="8186" width="11" style="132" customWidth="1"/>
    <col min="8187" max="8187" width="10.1640625" style="132"/>
    <col min="8188" max="8188" width="16.6640625" style="132" bestFit="1" customWidth="1"/>
    <col min="8189" max="8433" width="10.1640625" style="132"/>
    <col min="8434" max="8434" width="31.6640625" style="132" customWidth="1"/>
    <col min="8435" max="8442" width="11" style="132" customWidth="1"/>
    <col min="8443" max="8443" width="10.1640625" style="132"/>
    <col min="8444" max="8444" width="16.6640625" style="132" bestFit="1" customWidth="1"/>
    <col min="8445" max="8689" width="10.1640625" style="132"/>
    <col min="8690" max="8690" width="31.6640625" style="132" customWidth="1"/>
    <col min="8691" max="8698" width="11" style="132" customWidth="1"/>
    <col min="8699" max="8699" width="10.1640625" style="132"/>
    <col min="8700" max="8700" width="16.6640625" style="132" bestFit="1" customWidth="1"/>
    <col min="8701" max="8945" width="10.1640625" style="132"/>
    <col min="8946" max="8946" width="31.6640625" style="132" customWidth="1"/>
    <col min="8947" max="8954" width="11" style="132" customWidth="1"/>
    <col min="8955" max="8955" width="10.1640625" style="132"/>
    <col min="8956" max="8956" width="16.6640625" style="132" bestFit="1" customWidth="1"/>
    <col min="8957" max="9201" width="10.1640625" style="132"/>
    <col min="9202" max="9202" width="31.6640625" style="132" customWidth="1"/>
    <col min="9203" max="9210" width="11" style="132" customWidth="1"/>
    <col min="9211" max="9211" width="10.1640625" style="132"/>
    <col min="9212" max="9212" width="16.6640625" style="132" bestFit="1" customWidth="1"/>
    <col min="9213" max="9457" width="10.1640625" style="132"/>
    <col min="9458" max="9458" width="31.6640625" style="132" customWidth="1"/>
    <col min="9459" max="9466" width="11" style="132" customWidth="1"/>
    <col min="9467" max="9467" width="10.1640625" style="132"/>
    <col min="9468" max="9468" width="16.6640625" style="132" bestFit="1" customWidth="1"/>
    <col min="9469" max="9713" width="10.1640625" style="132"/>
    <col min="9714" max="9714" width="31.6640625" style="132" customWidth="1"/>
    <col min="9715" max="9722" width="11" style="132" customWidth="1"/>
    <col min="9723" max="9723" width="10.1640625" style="132"/>
    <col min="9724" max="9724" width="16.6640625" style="132" bestFit="1" customWidth="1"/>
    <col min="9725" max="9969" width="10.1640625" style="132"/>
    <col min="9970" max="9970" width="31.6640625" style="132" customWidth="1"/>
    <col min="9971" max="9978" width="11" style="132" customWidth="1"/>
    <col min="9979" max="9979" width="10.1640625" style="132"/>
    <col min="9980" max="9980" width="16.6640625" style="132" bestFit="1" customWidth="1"/>
    <col min="9981" max="10225" width="10.1640625" style="132"/>
    <col min="10226" max="10226" width="31.6640625" style="132" customWidth="1"/>
    <col min="10227" max="10234" width="11" style="132" customWidth="1"/>
    <col min="10235" max="10235" width="10.1640625" style="132"/>
    <col min="10236" max="10236" width="16.6640625" style="132" bestFit="1" customWidth="1"/>
    <col min="10237" max="10481" width="10.1640625" style="132"/>
    <col min="10482" max="10482" width="31.6640625" style="132" customWidth="1"/>
    <col min="10483" max="10490" width="11" style="132" customWidth="1"/>
    <col min="10491" max="10491" width="10.1640625" style="132"/>
    <col min="10492" max="10492" width="16.6640625" style="132" bestFit="1" customWidth="1"/>
    <col min="10493" max="10737" width="10.1640625" style="132"/>
    <col min="10738" max="10738" width="31.6640625" style="132" customWidth="1"/>
    <col min="10739" max="10746" width="11" style="132" customWidth="1"/>
    <col min="10747" max="10747" width="10.1640625" style="132"/>
    <col min="10748" max="10748" width="16.6640625" style="132" bestFit="1" customWidth="1"/>
    <col min="10749" max="10993" width="10.1640625" style="132"/>
    <col min="10994" max="10994" width="31.6640625" style="132" customWidth="1"/>
    <col min="10995" max="11002" width="11" style="132" customWidth="1"/>
    <col min="11003" max="11003" width="10.1640625" style="132"/>
    <col min="11004" max="11004" width="16.6640625" style="132" bestFit="1" customWidth="1"/>
    <col min="11005" max="11249" width="10.1640625" style="132"/>
    <col min="11250" max="11250" width="31.6640625" style="132" customWidth="1"/>
    <col min="11251" max="11258" width="11" style="132" customWidth="1"/>
    <col min="11259" max="11259" width="10.1640625" style="132"/>
    <col min="11260" max="11260" width="16.6640625" style="132" bestFit="1" customWidth="1"/>
    <col min="11261" max="11505" width="10.1640625" style="132"/>
    <col min="11506" max="11506" width="31.6640625" style="132" customWidth="1"/>
    <col min="11507" max="11514" width="11" style="132" customWidth="1"/>
    <col min="11515" max="11515" width="10.1640625" style="132"/>
    <col min="11516" max="11516" width="16.6640625" style="132" bestFit="1" customWidth="1"/>
    <col min="11517" max="11761" width="10.1640625" style="132"/>
    <col min="11762" max="11762" width="31.6640625" style="132" customWidth="1"/>
    <col min="11763" max="11770" width="11" style="132" customWidth="1"/>
    <col min="11771" max="11771" width="10.1640625" style="132"/>
    <col min="11772" max="11772" width="16.6640625" style="132" bestFit="1" customWidth="1"/>
    <col min="11773" max="12017" width="10.1640625" style="132"/>
    <col min="12018" max="12018" width="31.6640625" style="132" customWidth="1"/>
    <col min="12019" max="12026" width="11" style="132" customWidth="1"/>
    <col min="12027" max="12027" width="10.1640625" style="132"/>
    <col min="12028" max="12028" width="16.6640625" style="132" bestFit="1" customWidth="1"/>
    <col min="12029" max="12273" width="10.1640625" style="132"/>
    <col min="12274" max="12274" width="31.6640625" style="132" customWidth="1"/>
    <col min="12275" max="12282" width="11" style="132" customWidth="1"/>
    <col min="12283" max="12283" width="10.1640625" style="132"/>
    <col min="12284" max="12284" width="16.6640625" style="132" bestFit="1" customWidth="1"/>
    <col min="12285" max="12529" width="10.1640625" style="132"/>
    <col min="12530" max="12530" width="31.6640625" style="132" customWidth="1"/>
    <col min="12531" max="12538" width="11" style="132" customWidth="1"/>
    <col min="12539" max="12539" width="10.1640625" style="132"/>
    <col min="12540" max="12540" width="16.6640625" style="132" bestFit="1" customWidth="1"/>
    <col min="12541" max="12785" width="10.1640625" style="132"/>
    <col min="12786" max="12786" width="31.6640625" style="132" customWidth="1"/>
    <col min="12787" max="12794" width="11" style="132" customWidth="1"/>
    <col min="12795" max="12795" width="10.1640625" style="132"/>
    <col min="12796" max="12796" width="16.6640625" style="132" bestFit="1" customWidth="1"/>
    <col min="12797" max="13041" width="10.1640625" style="132"/>
    <col min="13042" max="13042" width="31.6640625" style="132" customWidth="1"/>
    <col min="13043" max="13050" width="11" style="132" customWidth="1"/>
    <col min="13051" max="13051" width="10.1640625" style="132"/>
    <col min="13052" max="13052" width="16.6640625" style="132" bestFit="1" customWidth="1"/>
    <col min="13053" max="13297" width="10.1640625" style="132"/>
    <col min="13298" max="13298" width="31.6640625" style="132" customWidth="1"/>
    <col min="13299" max="13306" width="11" style="132" customWidth="1"/>
    <col min="13307" max="13307" width="10.1640625" style="132"/>
    <col min="13308" max="13308" width="16.6640625" style="132" bestFit="1" customWidth="1"/>
    <col min="13309" max="13553" width="10.1640625" style="132"/>
    <col min="13554" max="13554" width="31.6640625" style="132" customWidth="1"/>
    <col min="13555" max="13562" width="11" style="132" customWidth="1"/>
    <col min="13563" max="13563" width="10.1640625" style="132"/>
    <col min="13564" max="13564" width="16.6640625" style="132" bestFit="1" customWidth="1"/>
    <col min="13565" max="13809" width="10.1640625" style="132"/>
    <col min="13810" max="13810" width="31.6640625" style="132" customWidth="1"/>
    <col min="13811" max="13818" width="11" style="132" customWidth="1"/>
    <col min="13819" max="13819" width="10.1640625" style="132"/>
    <col min="13820" max="13820" width="16.6640625" style="132" bestFit="1" customWidth="1"/>
    <col min="13821" max="14065" width="10.1640625" style="132"/>
    <col min="14066" max="14066" width="31.6640625" style="132" customWidth="1"/>
    <col min="14067" max="14074" width="11" style="132" customWidth="1"/>
    <col min="14075" max="14075" width="10.1640625" style="132"/>
    <col min="14076" max="14076" width="16.6640625" style="132" bestFit="1" customWidth="1"/>
    <col min="14077" max="14321" width="10.1640625" style="132"/>
    <col min="14322" max="14322" width="31.6640625" style="132" customWidth="1"/>
    <col min="14323" max="14330" width="11" style="132" customWidth="1"/>
    <col min="14331" max="14331" width="10.1640625" style="132"/>
    <col min="14332" max="14332" width="16.6640625" style="132" bestFit="1" customWidth="1"/>
    <col min="14333" max="14577" width="10.1640625" style="132"/>
    <col min="14578" max="14578" width="31.6640625" style="132" customWidth="1"/>
    <col min="14579" max="14586" width="11" style="132" customWidth="1"/>
    <col min="14587" max="14587" width="10.1640625" style="132"/>
    <col min="14588" max="14588" width="16.6640625" style="132" bestFit="1" customWidth="1"/>
    <col min="14589" max="14833" width="10.1640625" style="132"/>
    <col min="14834" max="14834" width="31.6640625" style="132" customWidth="1"/>
    <col min="14835" max="14842" width="11" style="132" customWidth="1"/>
    <col min="14843" max="14843" width="10.1640625" style="132"/>
    <col min="14844" max="14844" width="16.6640625" style="132" bestFit="1" customWidth="1"/>
    <col min="14845" max="15089" width="10.1640625" style="132"/>
    <col min="15090" max="15090" width="31.6640625" style="132" customWidth="1"/>
    <col min="15091" max="15098" width="11" style="132" customWidth="1"/>
    <col min="15099" max="15099" width="10.1640625" style="132"/>
    <col min="15100" max="15100" width="16.6640625" style="132" bestFit="1" customWidth="1"/>
    <col min="15101" max="15345" width="10.1640625" style="132"/>
    <col min="15346" max="15346" width="31.6640625" style="132" customWidth="1"/>
    <col min="15347" max="15354" width="11" style="132" customWidth="1"/>
    <col min="15355" max="15355" width="10.1640625" style="132"/>
    <col min="15356" max="15356" width="16.6640625" style="132" bestFit="1" customWidth="1"/>
    <col min="15357" max="15601" width="10.1640625" style="132"/>
    <col min="15602" max="15602" width="31.6640625" style="132" customWidth="1"/>
    <col min="15603" max="15610" width="11" style="132" customWidth="1"/>
    <col min="15611" max="15611" width="10.1640625" style="132"/>
    <col min="15612" max="15612" width="16.6640625" style="132" bestFit="1" customWidth="1"/>
    <col min="15613" max="15857" width="10.1640625" style="132"/>
    <col min="15858" max="15858" width="31.6640625" style="132" customWidth="1"/>
    <col min="15859" max="15866" width="11" style="132" customWidth="1"/>
    <col min="15867" max="15867" width="10.1640625" style="132"/>
    <col min="15868" max="15868" width="16.6640625" style="132" bestFit="1" customWidth="1"/>
    <col min="15869" max="16113" width="10.1640625" style="132"/>
    <col min="16114" max="16114" width="31.6640625" style="132" customWidth="1"/>
    <col min="16115" max="16122" width="11" style="132" customWidth="1"/>
    <col min="16123" max="16123" width="10.1640625" style="132"/>
    <col min="16124" max="16124" width="16.6640625" style="132" bestFit="1" customWidth="1"/>
    <col min="16125" max="16384" width="10.1640625" style="132"/>
  </cols>
  <sheetData>
    <row r="1" spans="2:11" s="106" customFormat="1" ht="20.100000000000001" customHeight="1">
      <c r="B1" s="341" t="s">
        <v>369</v>
      </c>
      <c r="C1" s="341"/>
      <c r="D1" s="341"/>
      <c r="E1" s="341"/>
      <c r="F1" s="341"/>
      <c r="G1" s="341"/>
      <c r="H1" s="341"/>
      <c r="I1" s="341"/>
      <c r="J1" s="341"/>
    </row>
    <row r="2" spans="2:11" s="106" customFormat="1" ht="5.0999999999999996" customHeight="1" thickBot="1">
      <c r="B2" s="226"/>
      <c r="C2" s="226"/>
      <c r="D2" s="226"/>
      <c r="E2" s="226"/>
      <c r="F2" s="226"/>
      <c r="G2" s="226"/>
      <c r="H2" s="226"/>
      <c r="I2" s="226"/>
      <c r="J2" s="226"/>
    </row>
    <row r="3" spans="2:11" s="51" customFormat="1" ht="11.25" customHeight="1">
      <c r="B3" s="234"/>
      <c r="C3" s="234"/>
      <c r="D3" s="234"/>
      <c r="E3" s="234"/>
      <c r="F3" s="234"/>
      <c r="G3" s="234"/>
      <c r="H3" s="234"/>
      <c r="I3" s="234"/>
      <c r="J3" s="235" t="s">
        <v>0</v>
      </c>
    </row>
    <row r="4" spans="2:11" s="109" customFormat="1" ht="11.25" customHeight="1">
      <c r="B4" s="54"/>
      <c r="C4" s="53" t="s">
        <v>6</v>
      </c>
      <c r="D4" s="53" t="s">
        <v>7</v>
      </c>
      <c r="E4" s="54" t="s">
        <v>8</v>
      </c>
      <c r="F4" s="54" t="s">
        <v>9</v>
      </c>
      <c r="G4" s="54" t="s">
        <v>304</v>
      </c>
      <c r="H4" s="54" t="s">
        <v>67</v>
      </c>
      <c r="I4" s="54" t="s">
        <v>68</v>
      </c>
      <c r="J4" s="54" t="s">
        <v>69</v>
      </c>
    </row>
    <row r="5" spans="2:11" s="109" customFormat="1" ht="11.25" customHeight="1">
      <c r="B5" s="54"/>
      <c r="C5" s="53" t="s">
        <v>11</v>
      </c>
      <c r="D5" s="53" t="s">
        <v>11</v>
      </c>
      <c r="E5" s="53" t="s">
        <v>11</v>
      </c>
      <c r="F5" s="53" t="s">
        <v>11</v>
      </c>
      <c r="G5" s="53" t="s">
        <v>11</v>
      </c>
      <c r="H5" s="53" t="s">
        <v>13</v>
      </c>
      <c r="I5" s="53" t="s">
        <v>13</v>
      </c>
      <c r="J5" s="53" t="s">
        <v>13</v>
      </c>
    </row>
    <row r="6" spans="2:11" s="55" customFormat="1" ht="11.25" customHeight="1">
      <c r="B6" s="342" t="s">
        <v>329</v>
      </c>
      <c r="C6" s="342"/>
      <c r="D6" s="342"/>
      <c r="E6" s="342"/>
      <c r="F6" s="342"/>
      <c r="G6" s="342"/>
      <c r="H6" s="342"/>
      <c r="I6" s="342"/>
      <c r="J6" s="342"/>
    </row>
    <row r="7" spans="2:11" s="114" customFormat="1" ht="11.25" customHeight="1">
      <c r="B7" s="237" t="s">
        <v>305</v>
      </c>
      <c r="C7" s="112">
        <v>50128</v>
      </c>
      <c r="D7" s="112">
        <v>52359</v>
      </c>
      <c r="E7" s="112">
        <v>57025</v>
      </c>
      <c r="F7" s="112">
        <v>58528</v>
      </c>
      <c r="G7" s="112">
        <v>56391</v>
      </c>
      <c r="H7" s="112">
        <v>57176</v>
      </c>
      <c r="I7" s="112">
        <v>56928</v>
      </c>
      <c r="J7" s="112">
        <v>58159</v>
      </c>
      <c r="K7" s="77"/>
    </row>
    <row r="8" spans="2:11" s="114" customFormat="1" ht="11.25" customHeight="1">
      <c r="B8" s="237" t="s">
        <v>295</v>
      </c>
      <c r="C8" s="112">
        <v>85807</v>
      </c>
      <c r="D8" s="112">
        <v>92403</v>
      </c>
      <c r="E8" s="112">
        <v>99794</v>
      </c>
      <c r="F8" s="112">
        <v>101924</v>
      </c>
      <c r="G8" s="112">
        <v>104333</v>
      </c>
      <c r="H8" s="112">
        <v>108897</v>
      </c>
      <c r="I8" s="112">
        <v>111470</v>
      </c>
      <c r="J8" s="112">
        <v>114534</v>
      </c>
      <c r="K8" s="77"/>
    </row>
    <row r="9" spans="2:11" s="123" customFormat="1" ht="11.25" customHeight="1">
      <c r="B9" s="237" t="s">
        <v>288</v>
      </c>
      <c r="C9" s="135">
        <v>1767</v>
      </c>
      <c r="D9" s="135">
        <v>1275</v>
      </c>
      <c r="E9" s="135">
        <v>1393</v>
      </c>
      <c r="F9" s="135">
        <v>1522</v>
      </c>
      <c r="G9" s="115" t="s">
        <v>357</v>
      </c>
      <c r="H9" s="115" t="s">
        <v>357</v>
      </c>
      <c r="I9" s="115" t="s">
        <v>357</v>
      </c>
      <c r="J9" s="115" t="s">
        <v>357</v>
      </c>
      <c r="K9" s="79"/>
    </row>
    <row r="10" spans="2:11" s="114" customFormat="1" ht="11.25" customHeight="1">
      <c r="B10" s="237" t="s">
        <v>26</v>
      </c>
      <c r="C10" s="112">
        <v>12838</v>
      </c>
      <c r="D10" s="112">
        <v>12687</v>
      </c>
      <c r="E10" s="112">
        <v>13905</v>
      </c>
      <c r="F10" s="112">
        <v>12474</v>
      </c>
      <c r="G10" s="112">
        <v>12364</v>
      </c>
      <c r="H10" s="112">
        <v>13090</v>
      </c>
      <c r="I10" s="112">
        <v>12770</v>
      </c>
      <c r="J10" s="112">
        <v>12739</v>
      </c>
      <c r="K10" s="77"/>
    </row>
    <row r="11" spans="2:11" s="114" customFormat="1" ht="11.25" customHeight="1">
      <c r="B11" s="238" t="s">
        <v>269</v>
      </c>
      <c r="C11" s="112">
        <v>10239</v>
      </c>
      <c r="D11" s="112">
        <v>11251</v>
      </c>
      <c r="E11" s="112">
        <v>13291</v>
      </c>
      <c r="F11" s="112">
        <v>10108</v>
      </c>
      <c r="G11" s="112">
        <v>5566</v>
      </c>
      <c r="H11" s="112">
        <v>4754</v>
      </c>
      <c r="I11" s="112">
        <v>4162</v>
      </c>
      <c r="J11" s="112">
        <v>3598</v>
      </c>
      <c r="K11" s="77"/>
    </row>
    <row r="12" spans="2:11" s="114" customFormat="1" ht="11.25" customHeight="1">
      <c r="B12" s="237" t="s">
        <v>270</v>
      </c>
      <c r="C12" s="112">
        <v>22782</v>
      </c>
      <c r="D12" s="112">
        <v>24772</v>
      </c>
      <c r="E12" s="112">
        <v>25776</v>
      </c>
      <c r="F12" s="112">
        <v>25889</v>
      </c>
      <c r="G12" s="112">
        <v>26633</v>
      </c>
      <c r="H12" s="112">
        <v>24018</v>
      </c>
      <c r="I12" s="112">
        <v>23938</v>
      </c>
      <c r="J12" s="112">
        <v>22333</v>
      </c>
      <c r="K12" s="77"/>
    </row>
    <row r="13" spans="2:11" s="114" customFormat="1" ht="11.25" customHeight="1">
      <c r="B13" s="237" t="s">
        <v>271</v>
      </c>
      <c r="C13" s="112">
        <v>17977</v>
      </c>
      <c r="D13" s="112">
        <v>18636</v>
      </c>
      <c r="E13" s="112">
        <v>20532</v>
      </c>
      <c r="F13" s="112">
        <v>19298</v>
      </c>
      <c r="G13" s="112">
        <v>17430</v>
      </c>
      <c r="H13" s="112">
        <v>18235</v>
      </c>
      <c r="I13" s="112">
        <v>16094</v>
      </c>
      <c r="J13" s="112">
        <v>15260</v>
      </c>
      <c r="K13" s="77"/>
    </row>
    <row r="14" spans="2:11" s="114" customFormat="1" ht="11.25" customHeight="1">
      <c r="B14" s="237" t="s">
        <v>30</v>
      </c>
      <c r="C14" s="112">
        <v>9533</v>
      </c>
      <c r="D14" s="112">
        <v>9914</v>
      </c>
      <c r="E14" s="112">
        <v>10335</v>
      </c>
      <c r="F14" s="112">
        <v>9578</v>
      </c>
      <c r="G14" s="112">
        <v>9113</v>
      </c>
      <c r="H14" s="112">
        <v>9144</v>
      </c>
      <c r="I14" s="112">
        <v>8419</v>
      </c>
      <c r="J14" s="112">
        <v>8178</v>
      </c>
      <c r="K14" s="77"/>
    </row>
    <row r="15" spans="2:11" s="114" customFormat="1" ht="11.25" customHeight="1">
      <c r="B15" s="237" t="s">
        <v>31</v>
      </c>
      <c r="C15" s="112">
        <v>9272</v>
      </c>
      <c r="D15" s="112">
        <v>9596</v>
      </c>
      <c r="E15" s="112">
        <v>9441</v>
      </c>
      <c r="F15" s="112">
        <v>9121</v>
      </c>
      <c r="G15" s="112">
        <v>9026</v>
      </c>
      <c r="H15" s="112">
        <v>8084</v>
      </c>
      <c r="I15" s="112">
        <v>7701</v>
      </c>
      <c r="J15" s="112">
        <v>7361</v>
      </c>
      <c r="K15" s="77"/>
    </row>
    <row r="16" spans="2:11" s="114" customFormat="1" ht="11.25" customHeight="1">
      <c r="B16" s="237" t="s">
        <v>32</v>
      </c>
      <c r="C16" s="112">
        <v>716</v>
      </c>
      <c r="D16" s="112">
        <v>720</v>
      </c>
      <c r="E16" s="112">
        <v>709</v>
      </c>
      <c r="F16" s="112">
        <v>666</v>
      </c>
      <c r="G16" s="112">
        <v>610</v>
      </c>
      <c r="H16" s="112">
        <v>630</v>
      </c>
      <c r="I16" s="112">
        <v>597</v>
      </c>
      <c r="J16" s="112">
        <v>556</v>
      </c>
      <c r="K16" s="77"/>
    </row>
    <row r="17" spans="2:15" s="114" customFormat="1" ht="11.25" customHeight="1">
      <c r="B17" s="237" t="s">
        <v>33</v>
      </c>
      <c r="C17" s="112">
        <v>33163</v>
      </c>
      <c r="D17" s="112">
        <v>34328</v>
      </c>
      <c r="E17" s="112">
        <v>36734</v>
      </c>
      <c r="F17" s="112">
        <v>37355</v>
      </c>
      <c r="G17" s="112">
        <v>37217</v>
      </c>
      <c r="H17" s="112">
        <v>37479</v>
      </c>
      <c r="I17" s="112">
        <v>34030</v>
      </c>
      <c r="J17" s="112">
        <v>33220</v>
      </c>
      <c r="K17" s="77"/>
    </row>
    <row r="18" spans="2:15" s="114" customFormat="1" ht="11.25" customHeight="1">
      <c r="B18" s="237" t="s">
        <v>34</v>
      </c>
      <c r="C18" s="112">
        <v>1963</v>
      </c>
      <c r="D18" s="112">
        <v>2173</v>
      </c>
      <c r="E18" s="112">
        <v>2223</v>
      </c>
      <c r="F18" s="112">
        <v>2246</v>
      </c>
      <c r="G18" s="112">
        <v>2195</v>
      </c>
      <c r="H18" s="112">
        <v>2101</v>
      </c>
      <c r="I18" s="112">
        <v>1532</v>
      </c>
      <c r="J18" s="112">
        <v>1258</v>
      </c>
      <c r="K18" s="77"/>
    </row>
    <row r="19" spans="2:15" s="114" customFormat="1" ht="11.25" customHeight="1">
      <c r="B19" s="237" t="s">
        <v>35</v>
      </c>
      <c r="C19" s="112">
        <v>5186</v>
      </c>
      <c r="D19" s="112">
        <v>5617</v>
      </c>
      <c r="E19" s="112">
        <v>6587</v>
      </c>
      <c r="F19" s="112">
        <v>7467</v>
      </c>
      <c r="G19" s="112">
        <v>7813</v>
      </c>
      <c r="H19" s="112">
        <v>8232</v>
      </c>
      <c r="I19" s="112">
        <v>11054</v>
      </c>
      <c r="J19" s="112">
        <v>10933</v>
      </c>
      <c r="K19" s="77"/>
    </row>
    <row r="20" spans="2:15" s="114" customFormat="1" ht="11.25" customHeight="1">
      <c r="B20" s="238" t="s">
        <v>272</v>
      </c>
      <c r="C20" s="112">
        <v>2158</v>
      </c>
      <c r="D20" s="112">
        <v>1955</v>
      </c>
      <c r="E20" s="112">
        <v>3022</v>
      </c>
      <c r="F20" s="112">
        <v>3161</v>
      </c>
      <c r="G20" s="112">
        <v>2591</v>
      </c>
      <c r="H20" s="112">
        <v>3388</v>
      </c>
      <c r="I20" s="112">
        <v>3759</v>
      </c>
      <c r="J20" s="112">
        <v>3744</v>
      </c>
      <c r="K20" s="77"/>
    </row>
    <row r="21" spans="2:15" s="114" customFormat="1" ht="11.25" customHeight="1">
      <c r="B21" s="237" t="s">
        <v>273</v>
      </c>
      <c r="C21" s="112">
        <v>2913</v>
      </c>
      <c r="D21" s="112">
        <v>2829</v>
      </c>
      <c r="E21" s="112">
        <v>2954</v>
      </c>
      <c r="F21" s="112">
        <v>2743</v>
      </c>
      <c r="G21" s="112">
        <v>2380</v>
      </c>
      <c r="H21" s="112">
        <v>2424</v>
      </c>
      <c r="I21" s="112">
        <v>2250</v>
      </c>
      <c r="J21" s="112">
        <v>2181</v>
      </c>
      <c r="K21" s="77"/>
    </row>
    <row r="22" spans="2:15" s="114" customFormat="1" ht="11.25" customHeight="1">
      <c r="B22" s="237" t="s">
        <v>37</v>
      </c>
      <c r="C22" s="112">
        <v>1933</v>
      </c>
      <c r="D22" s="112">
        <v>2257</v>
      </c>
      <c r="E22" s="112">
        <v>1909</v>
      </c>
      <c r="F22" s="112">
        <v>1988</v>
      </c>
      <c r="G22" s="112">
        <v>2683</v>
      </c>
      <c r="H22" s="112">
        <v>2540</v>
      </c>
      <c r="I22" s="112">
        <v>1609</v>
      </c>
      <c r="J22" s="112">
        <v>1257</v>
      </c>
      <c r="K22" s="77"/>
    </row>
    <row r="23" spans="2:15" s="114" customFormat="1" ht="11.25" customHeight="1">
      <c r="B23" s="237" t="s">
        <v>38</v>
      </c>
      <c r="C23" s="112">
        <v>7945</v>
      </c>
      <c r="D23" s="112">
        <v>7844</v>
      </c>
      <c r="E23" s="112">
        <v>8821</v>
      </c>
      <c r="F23" s="112">
        <v>9009</v>
      </c>
      <c r="G23" s="112">
        <v>7567</v>
      </c>
      <c r="H23" s="112">
        <v>8135</v>
      </c>
      <c r="I23" s="112">
        <v>8037</v>
      </c>
      <c r="J23" s="112">
        <v>8012</v>
      </c>
      <c r="K23" s="77"/>
    </row>
    <row r="24" spans="2:15" s="114" customFormat="1" ht="11.25" customHeight="1">
      <c r="B24" s="237" t="s">
        <v>39</v>
      </c>
      <c r="C24" s="112">
        <v>26475</v>
      </c>
      <c r="D24" s="112">
        <v>26893</v>
      </c>
      <c r="E24" s="112">
        <v>28431</v>
      </c>
      <c r="F24" s="112">
        <v>28512</v>
      </c>
      <c r="G24" s="112">
        <v>27567</v>
      </c>
      <c r="H24" s="112">
        <v>27757</v>
      </c>
      <c r="I24" s="112">
        <v>27725</v>
      </c>
      <c r="J24" s="112">
        <v>27937</v>
      </c>
      <c r="K24" s="77"/>
    </row>
    <row r="25" spans="2:15" s="114" customFormat="1" ht="11.25" customHeight="1">
      <c r="B25" s="237" t="s">
        <v>40</v>
      </c>
      <c r="C25" s="112">
        <v>13417</v>
      </c>
      <c r="D25" s="112">
        <v>14047</v>
      </c>
      <c r="E25" s="112">
        <v>15010</v>
      </c>
      <c r="F25" s="112">
        <v>15138</v>
      </c>
      <c r="G25" s="112">
        <v>14625</v>
      </c>
      <c r="H25" s="112">
        <v>14611</v>
      </c>
      <c r="I25" s="112">
        <v>14659</v>
      </c>
      <c r="J25" s="112">
        <v>14744</v>
      </c>
      <c r="K25" s="77"/>
    </row>
    <row r="26" spans="2:15" s="114" customFormat="1" ht="11.25" customHeight="1">
      <c r="B26" s="237" t="s">
        <v>274</v>
      </c>
      <c r="C26" s="112">
        <v>9753</v>
      </c>
      <c r="D26" s="112">
        <v>10259</v>
      </c>
      <c r="E26" s="112">
        <v>10614</v>
      </c>
      <c r="F26" s="112">
        <v>10825</v>
      </c>
      <c r="G26" s="112">
        <v>10465</v>
      </c>
      <c r="H26" s="112">
        <v>10376</v>
      </c>
      <c r="I26" s="112">
        <v>10370</v>
      </c>
      <c r="J26" s="112">
        <v>10464</v>
      </c>
      <c r="K26" s="77"/>
    </row>
    <row r="27" spans="2:15" s="114" customFormat="1" ht="11.25" customHeight="1">
      <c r="B27" s="237" t="s">
        <v>43</v>
      </c>
      <c r="C27" s="112">
        <v>4486</v>
      </c>
      <c r="D27" s="112">
        <v>4594</v>
      </c>
      <c r="E27" s="112">
        <v>4516</v>
      </c>
      <c r="F27" s="112">
        <v>4140</v>
      </c>
      <c r="G27" s="112">
        <v>4068</v>
      </c>
      <c r="H27" s="112">
        <v>4012</v>
      </c>
      <c r="I27" s="112">
        <v>3847</v>
      </c>
      <c r="J27" s="112">
        <v>3650</v>
      </c>
      <c r="K27" s="77"/>
    </row>
    <row r="28" spans="2:15" s="114" customFormat="1" ht="11.25" customHeight="1">
      <c r="B28" s="237" t="s">
        <v>44</v>
      </c>
      <c r="C28" s="112">
        <v>1967</v>
      </c>
      <c r="D28" s="112">
        <v>2198</v>
      </c>
      <c r="E28" s="112">
        <v>2447</v>
      </c>
      <c r="F28" s="112">
        <v>2485</v>
      </c>
      <c r="G28" s="112">
        <v>2473</v>
      </c>
      <c r="H28" s="112">
        <v>2554</v>
      </c>
      <c r="I28" s="112">
        <v>2394</v>
      </c>
      <c r="J28" s="112">
        <v>2549</v>
      </c>
      <c r="K28" s="77"/>
    </row>
    <row r="29" spans="2:15" s="114" customFormat="1" ht="11.25" customHeight="1">
      <c r="B29" s="237" t="s">
        <v>45</v>
      </c>
      <c r="C29" s="112">
        <v>725</v>
      </c>
      <c r="D29" s="112">
        <v>788</v>
      </c>
      <c r="E29" s="112">
        <v>820</v>
      </c>
      <c r="F29" s="112">
        <v>882</v>
      </c>
      <c r="G29" s="112">
        <v>905</v>
      </c>
      <c r="H29" s="112">
        <v>832</v>
      </c>
      <c r="I29" s="112">
        <v>819</v>
      </c>
      <c r="J29" s="112">
        <v>830</v>
      </c>
      <c r="K29" s="77"/>
    </row>
    <row r="30" spans="2:15" s="114" customFormat="1" ht="11.25" customHeight="1">
      <c r="B30" s="253" t="s">
        <v>275</v>
      </c>
      <c r="C30" s="115" t="s">
        <v>357</v>
      </c>
      <c r="D30" s="115" t="s">
        <v>357</v>
      </c>
      <c r="E30" s="115" t="s">
        <v>357</v>
      </c>
      <c r="F30" s="115" t="s">
        <v>357</v>
      </c>
      <c r="G30" s="115" t="s">
        <v>357</v>
      </c>
      <c r="H30" s="112">
        <v>2800</v>
      </c>
      <c r="I30" s="112">
        <v>3000</v>
      </c>
      <c r="J30" s="112">
        <v>3000</v>
      </c>
      <c r="K30" s="77"/>
      <c r="M30" s="169"/>
      <c r="N30" s="169"/>
      <c r="O30" s="169"/>
    </row>
    <row r="31" spans="2:15" s="114" customFormat="1" ht="11.25" customHeight="1">
      <c r="B31" s="237" t="s">
        <v>276</v>
      </c>
      <c r="C31" s="115" t="s">
        <v>357</v>
      </c>
      <c r="D31" s="115" t="s">
        <v>357</v>
      </c>
      <c r="E31" s="115" t="s">
        <v>357</v>
      </c>
      <c r="F31" s="115" t="s">
        <v>357</v>
      </c>
      <c r="G31" s="115" t="s">
        <v>357</v>
      </c>
      <c r="H31" s="112">
        <v>600</v>
      </c>
      <c r="I31" s="112">
        <v>3000</v>
      </c>
      <c r="J31" s="112">
        <v>2000</v>
      </c>
      <c r="K31" s="77"/>
      <c r="M31" s="169"/>
      <c r="N31" s="169"/>
      <c r="O31" s="169"/>
    </row>
    <row r="32" spans="2:15" s="114" customFormat="1" ht="11.25" customHeight="1">
      <c r="B32" s="237" t="s">
        <v>72</v>
      </c>
      <c r="C32" s="115" t="s">
        <v>357</v>
      </c>
      <c r="D32" s="115" t="s">
        <v>357</v>
      </c>
      <c r="E32" s="115" t="s">
        <v>357</v>
      </c>
      <c r="F32" s="115" t="s">
        <v>357</v>
      </c>
      <c r="G32" s="115" t="s">
        <v>357</v>
      </c>
      <c r="H32" s="115" t="s">
        <v>357</v>
      </c>
      <c r="I32" s="115">
        <v>1000</v>
      </c>
      <c r="J32" s="115" t="s">
        <v>357</v>
      </c>
      <c r="K32" s="77"/>
      <c r="M32" s="169"/>
      <c r="N32" s="169"/>
      <c r="O32" s="169"/>
    </row>
    <row r="33" spans="2:15" s="114" customFormat="1" ht="11.25" customHeight="1">
      <c r="B33" s="81" t="s">
        <v>289</v>
      </c>
      <c r="C33" s="115" t="s">
        <v>357</v>
      </c>
      <c r="D33" s="115" t="s">
        <v>357</v>
      </c>
      <c r="E33" s="115" t="s">
        <v>357</v>
      </c>
      <c r="F33" s="115" t="s">
        <v>357</v>
      </c>
      <c r="G33" s="115" t="s">
        <v>357</v>
      </c>
      <c r="H33" s="60">
        <v>-868</v>
      </c>
      <c r="I33" s="115" t="s">
        <v>357</v>
      </c>
      <c r="J33" s="115" t="s">
        <v>357</v>
      </c>
      <c r="K33" s="77"/>
      <c r="M33" s="169"/>
      <c r="N33" s="169"/>
      <c r="O33" s="169"/>
    </row>
    <row r="34" spans="2:15" s="119" customFormat="1" ht="12.95" customHeight="1" thickBot="1">
      <c r="B34" s="241" t="s">
        <v>330</v>
      </c>
      <c r="C34" s="125">
        <v>333142</v>
      </c>
      <c r="D34" s="125">
        <v>349396</v>
      </c>
      <c r="E34" s="125">
        <v>376288</v>
      </c>
      <c r="F34" s="125">
        <v>375061</v>
      </c>
      <c r="G34" s="125">
        <v>364015</v>
      </c>
      <c r="H34" s="125">
        <v>371000</v>
      </c>
      <c r="I34" s="125">
        <v>371200</v>
      </c>
      <c r="J34" s="125">
        <v>368500</v>
      </c>
      <c r="M34" s="169"/>
      <c r="N34" s="169"/>
      <c r="O34" s="169"/>
    </row>
    <row r="35" spans="2:15" s="243" customFormat="1" ht="5.0999999999999996" customHeight="1">
      <c r="C35" s="244"/>
      <c r="D35" s="244"/>
      <c r="E35" s="244"/>
      <c r="F35" s="244"/>
      <c r="G35" s="244"/>
      <c r="H35" s="244"/>
      <c r="I35" s="244"/>
      <c r="J35" s="244"/>
      <c r="M35" s="246"/>
      <c r="N35" s="246"/>
      <c r="O35" s="246"/>
    </row>
    <row r="36" spans="2:15" ht="11.25" customHeight="1">
      <c r="B36" s="353" t="s">
        <v>331</v>
      </c>
      <c r="C36" s="338"/>
      <c r="D36" s="338"/>
      <c r="E36" s="338"/>
      <c r="F36" s="338"/>
      <c r="G36" s="338"/>
      <c r="H36" s="338"/>
      <c r="I36" s="338"/>
      <c r="J36" s="338"/>
      <c r="M36" s="176"/>
      <c r="N36" s="176"/>
      <c r="O36" s="176"/>
    </row>
    <row r="37" spans="2:15" ht="11.25" customHeight="1">
      <c r="B37" s="345" t="s">
        <v>301</v>
      </c>
      <c r="C37" s="345"/>
      <c r="D37" s="345"/>
      <c r="E37" s="345"/>
      <c r="F37" s="345"/>
      <c r="G37" s="345"/>
      <c r="H37" s="345"/>
      <c r="I37" s="345"/>
      <c r="J37" s="345"/>
    </row>
    <row r="38" spans="2:15">
      <c r="B38" s="347" t="s">
        <v>293</v>
      </c>
      <c r="C38" s="347"/>
      <c r="D38" s="347"/>
      <c r="E38" s="347"/>
      <c r="F38" s="347"/>
      <c r="G38" s="347"/>
      <c r="H38" s="347"/>
      <c r="I38" s="347"/>
      <c r="J38" s="347"/>
    </row>
    <row r="39" spans="2:15" ht="33.75" customHeight="1">
      <c r="B39" s="340" t="s">
        <v>332</v>
      </c>
      <c r="C39" s="340"/>
      <c r="D39" s="340"/>
      <c r="E39" s="340"/>
      <c r="F39" s="340"/>
      <c r="G39" s="340"/>
      <c r="H39" s="340"/>
      <c r="I39" s="340"/>
      <c r="J39" s="340"/>
    </row>
    <row r="41" spans="2:15">
      <c r="C41" s="175" t="s">
        <v>70</v>
      </c>
      <c r="D41" s="175" t="s">
        <v>70</v>
      </c>
      <c r="E41" s="175" t="s">
        <v>70</v>
      </c>
      <c r="F41" s="175" t="s">
        <v>70</v>
      </c>
      <c r="G41" s="175" t="s">
        <v>70</v>
      </c>
      <c r="H41" s="175" t="s">
        <v>70</v>
      </c>
      <c r="I41" s="175" t="s">
        <v>70</v>
      </c>
      <c r="J41" s="175" t="s">
        <v>70</v>
      </c>
    </row>
  </sheetData>
  <mergeCells count="6">
    <mergeCell ref="B39:J39"/>
    <mergeCell ref="B1:J1"/>
    <mergeCell ref="B6:J6"/>
    <mergeCell ref="B36:J36"/>
    <mergeCell ref="B37:J37"/>
    <mergeCell ref="B38:J38"/>
  </mergeCells>
  <pageMargins left="0.98425196850393704" right="0.98425196850393704" top="0.98425196850393704"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866B2E64-58FF-4347-838B-DB461ADCE4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22</vt:i4>
      </vt:variant>
    </vt:vector>
  </HeadingPairs>
  <TitlesOfParts>
    <vt:vector size="40" baseType="lpstr">
      <vt:lpstr>1.1</vt:lpstr>
      <vt:lpstr>1.2 </vt:lpstr>
      <vt:lpstr>1.3</vt:lpstr>
      <vt:lpstr>1.3a</vt:lpstr>
      <vt:lpstr>1.4</vt:lpstr>
      <vt:lpstr>1.5</vt:lpstr>
      <vt:lpstr>1.6</vt:lpstr>
      <vt:lpstr>1.7</vt:lpstr>
      <vt:lpstr>1.8</vt:lpstr>
      <vt:lpstr>1.9</vt:lpstr>
      <vt:lpstr>1.10a</vt:lpstr>
      <vt:lpstr>1.10b</vt:lpstr>
      <vt:lpstr>1.10c</vt:lpstr>
      <vt:lpstr>1.11</vt:lpstr>
      <vt:lpstr>1.12</vt:lpstr>
      <vt:lpstr>1.13</vt:lpstr>
      <vt:lpstr>1.14</vt:lpstr>
      <vt:lpstr>2.5</vt:lpstr>
      <vt:lpstr>'1.1'!Print_Area</vt:lpstr>
      <vt:lpstr>'1.10a'!Print_Area</vt:lpstr>
      <vt:lpstr>'1.10b'!Print_Area</vt:lpstr>
      <vt:lpstr>'1.10c'!Print_Area</vt:lpstr>
      <vt:lpstr>'1.12'!Print_Area</vt:lpstr>
      <vt:lpstr>'1.13'!Print_Area</vt:lpstr>
      <vt:lpstr>'1.14'!Print_Area</vt:lpstr>
      <vt:lpstr>'1.2 '!Print_Area</vt:lpstr>
      <vt:lpstr>'1.3'!Print_Area</vt:lpstr>
      <vt:lpstr>'1.3a'!Print_Area</vt:lpstr>
      <vt:lpstr>'1.4'!Print_Area</vt:lpstr>
      <vt:lpstr>'1.5'!Print_Area</vt:lpstr>
      <vt:lpstr>'1.6'!Print_Area</vt:lpstr>
      <vt:lpstr>'1.7'!Print_Area</vt:lpstr>
      <vt:lpstr>'1.8'!Print_Area</vt:lpstr>
      <vt:lpstr>'1.9'!Print_Area</vt:lpstr>
      <vt:lpstr>'1.3'!Table</vt:lpstr>
      <vt:lpstr>'1.4'!Table</vt:lpstr>
      <vt:lpstr>'1.5'!Table</vt:lpstr>
      <vt:lpstr>'1.6'!Table</vt:lpstr>
      <vt:lpstr>'1.7'!Table</vt:lpstr>
      <vt:lpstr>'2.5'!Table</vt:lpstr>
    </vt:vector>
  </TitlesOfParts>
  <Company>Her Majesty's Treasury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matthew carter</cp:lastModifiedBy>
  <cp:lastPrinted>2012-06-19T15:24:47Z</cp:lastPrinted>
  <dcterms:created xsi:type="dcterms:W3CDTF">2009-02-18T11:29:44Z</dcterms:created>
  <dcterms:modified xsi:type="dcterms:W3CDTF">2012-07-10T07:58:51Z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0a4f1b0b-829e-4644-8796-b2cd3326d3ac</vt:lpwstr>
  </property>
</Properties>
</file>