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<sst xmlns="http://schemas.openxmlformats.org/spreadsheetml/2006/main" count="35" uniqueCount="34">
  <si>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Ministry of Justice Spending Review 2010</t>
  </si>
  <si>
    <t>Resource and Capital DEL Settlement by Finance Briefing Structure Categories</t>
  </si>
  <si>
    <t>2011/12</t>
  </si>
  <si>
    <t>FBS Level 1</t>
  </si>
  <si>
    <t>FBS Level 2</t>
  </si>
  <si>
    <t>R-DEL
Expenditure £m</t>
  </si>
  <si>
    <t>R-DEL
Income £m</t>
  </si>
  <si>
    <t>R-DEL £m (minus Depn &amp; Oth Non Cash)</t>
  </si>
  <si>
    <t>C-DEL £m</t>
  </si>
  <si>
    <t>Total DEL (minus Depreciation) £m</t>
  </si>
  <si>
    <t>% of Total DEL</t>
  </si>
  <si>
    <t>Diameter Pie</t>
  </si>
  <si>
    <t>01 - Ministry of Justice HQ</t>
  </si>
  <si>
    <t>01A - Corporate Services, Estates and ICT</t>
  </si>
  <si>
    <t>01B - Policy Group</t>
  </si>
  <si>
    <t>01C - Criminal Injuries Compensation Authority</t>
  </si>
  <si>
    <t>01D - Other NDPBs (PB, JAC, CCRC)</t>
  </si>
  <si>
    <t>01E - Central Funds</t>
  </si>
  <si>
    <t>01F - Youth Justice Board</t>
  </si>
  <si>
    <t>01 - Ministry of Justice HQ Total</t>
  </si>
  <si>
    <t>02 - Her Majesty's Courts &amp; Tribunals Service</t>
  </si>
  <si>
    <t>02A - Her Majesty's Courts Service</t>
  </si>
  <si>
    <t>02B - Tribunals Service</t>
  </si>
  <si>
    <t>02 - Her Majesty's Courts &amp; Tribunals Service Total</t>
  </si>
  <si>
    <t>03 - National Offender Management Service</t>
  </si>
  <si>
    <t>03A - National Offender Management Service</t>
  </si>
  <si>
    <t>03B - National Probation Service Trusts</t>
  </si>
  <si>
    <t>03 - National Offender Management Service Total</t>
  </si>
  <si>
    <t>04 - Legal Services Commission</t>
  </si>
  <si>
    <t>04A - Legal Services Commission Admin</t>
  </si>
  <si>
    <t>04B - Community Legal Service - Legal Aid</t>
  </si>
  <si>
    <t>04C - Criminal Defence Service - Legal Aid</t>
  </si>
  <si>
    <t>Ministry of Justice Grand Total</t>
  </si>
  <si>
    <t>* Note: Due to the ongoing MoJ restructuring exercise, the Finance Briefing Structure (Bubble) categories may change.
The RDEL &amp; CDEL budgets represented here are total allocations (excluding ringfenced depreciation)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</si>
</sst>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,\ ;[Red]\(#,##0.0,\);\-\ \ 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b/>
      <sz val="8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55"/>
      </bottom>
    </border>
    <border>
      <left style="thin">
        <color indexed="55"/>
      </left>
      <right style="thin"/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55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4" borderId="5" xfId="0" applyNumberFormat="1" applyFont="1" applyFill="1" applyBorder="1" applyAlignment="1">
      <alignment horizontal="right" vertical="top" wrapText="1"/>
    </xf>
    <xf numFmtId="164" fontId="3" fillId="5" borderId="5" xfId="0" applyNumberFormat="1" applyFont="1" applyFill="1" applyBorder="1" applyAlignment="1">
      <alignment horizontal="right" vertical="top" wrapText="1"/>
    </xf>
    <xf numFmtId="10" fontId="3" fillId="0" borderId="6" xfId="19" applyNumberFormat="1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0" fontId="2" fillId="0" borderId="12" xfId="19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0" fontId="2" fillId="0" borderId="16" xfId="19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164" fontId="6" fillId="6" borderId="10" xfId="0" applyNumberFormat="1" applyFont="1" applyFill="1" applyBorder="1" applyAlignment="1">
      <alignment horizontal="right" vertical="center"/>
    </xf>
    <xf numFmtId="164" fontId="6" fillId="6" borderId="11" xfId="0" applyNumberFormat="1" applyFont="1" applyFill="1" applyBorder="1" applyAlignment="1">
      <alignment horizontal="right" vertical="center"/>
    </xf>
    <xf numFmtId="164" fontId="3" fillId="6" borderId="5" xfId="0" applyNumberFormat="1" applyFont="1" applyFill="1" applyBorder="1" applyAlignment="1">
      <alignment horizontal="right" vertical="center"/>
    </xf>
    <xf numFmtId="10" fontId="2" fillId="6" borderId="20" xfId="19" applyNumberFormat="1" applyFont="1" applyFill="1" applyBorder="1" applyAlignment="1">
      <alignment vertical="center"/>
    </xf>
    <xf numFmtId="2" fontId="2" fillId="6" borderId="2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0" fontId="2" fillId="0" borderId="24" xfId="19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0" fontId="2" fillId="0" borderId="20" xfId="19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164" fontId="6" fillId="5" borderId="10" xfId="0" applyNumberFormat="1" applyFont="1" applyFill="1" applyBorder="1" applyAlignment="1">
      <alignment horizontal="right" vertical="center"/>
    </xf>
    <xf numFmtId="164" fontId="6" fillId="5" borderId="11" xfId="0" applyNumberFormat="1" applyFont="1" applyFill="1" applyBorder="1" applyAlignment="1">
      <alignment horizontal="right" vertical="center"/>
    </xf>
    <xf numFmtId="164" fontId="3" fillId="5" borderId="5" xfId="0" applyNumberFormat="1" applyFont="1" applyFill="1" applyBorder="1" applyAlignment="1">
      <alignment horizontal="right" vertical="center"/>
    </xf>
    <xf numFmtId="10" fontId="3" fillId="5" borderId="26" xfId="19" applyNumberFormat="1" applyFont="1" applyFill="1" applyBorder="1" applyAlignment="1">
      <alignment vertical="center"/>
    </xf>
    <xf numFmtId="2" fontId="3" fillId="5" borderId="27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0" fontId="2" fillId="0" borderId="0" xfId="19" applyNumberFormat="1" applyFont="1" applyAlignment="1">
      <alignment vertical="center"/>
    </xf>
    <xf numFmtId="0" fontId="2" fillId="7" borderId="0" xfId="0" applyFont="1" applyFill="1" applyAlignment="1">
      <alignment vertical="center"/>
    </xf>
    <xf numFmtId="2" fontId="2" fillId="7" borderId="0" xfId="0" applyNumberFormat="1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164" fontId="2" fillId="7" borderId="0" xfId="0" applyNumberFormat="1" applyFont="1" applyFill="1" applyAlignment="1">
      <alignment horizontal="right" vertical="center"/>
    </xf>
    <xf numFmtId="10" fontId="2" fillId="7" borderId="0" xfId="19" applyNumberFormat="1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7" borderId="0" xfId="0" applyFont="1" applyFill="1" applyAlignment="1">
      <alignment horizontal="left" vertical="center" wrapText="1"/>
    </xf>
    <xf numFmtId="0" fontId="0" fillId="7" borderId="0" xfId="0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A59" sqref="A59"/>
    </sheetView>
  </sheetViews>
  <sheetFormatPr defaultColWidth="9.140625" defaultRowHeight="12.75"/>
  <cols>
    <col min="1" max="1" width="36.8515625" style="1" customWidth="1"/>
    <col min="2" max="2" width="33.421875" style="1" customWidth="1"/>
    <col min="3" max="4" width="13.7109375" style="1" customWidth="1"/>
    <col min="5" max="5" width="18.57421875" style="48" customWidth="1"/>
    <col min="6" max="6" width="10.7109375" style="48" customWidth="1"/>
    <col min="7" max="7" width="16.7109375" style="48" customWidth="1"/>
    <col min="8" max="8" width="10.421875" style="49" bestFit="1" customWidth="1"/>
    <col min="9" max="9" width="8.421875" style="2" customWidth="1"/>
    <col min="10" max="23" width="9.140625" style="50" customWidth="1"/>
    <col min="24" max="16384" width="9.140625" style="1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ht="11.25">
      <c r="A3" s="50"/>
      <c r="B3" s="51"/>
      <c r="C3" s="51"/>
      <c r="D3" s="51"/>
      <c r="E3" s="52"/>
      <c r="F3" s="52"/>
      <c r="G3" s="52"/>
      <c r="H3" s="50"/>
      <c r="I3" s="50"/>
    </row>
    <row r="4" spans="1:9" ht="13.5" thickBot="1">
      <c r="A4" s="3"/>
      <c r="B4" s="4"/>
      <c r="C4" s="57" t="s">
        <v>2</v>
      </c>
      <c r="D4" s="58"/>
      <c r="E4" s="58"/>
      <c r="F4" s="58"/>
      <c r="G4" s="58"/>
      <c r="H4" s="58"/>
      <c r="I4" s="59"/>
    </row>
    <row r="5" spans="1:9" ht="24" customHeight="1" thickBot="1">
      <c r="A5" s="5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10" t="s">
        <v>8</v>
      </c>
      <c r="G5" s="11" t="s">
        <v>9</v>
      </c>
      <c r="H5" s="12" t="s">
        <v>10</v>
      </c>
      <c r="I5" s="13" t="s">
        <v>11</v>
      </c>
    </row>
    <row r="6" spans="1:9" ht="12" thickBot="1">
      <c r="A6" s="14" t="s">
        <v>12</v>
      </c>
      <c r="B6" s="15" t="s">
        <v>13</v>
      </c>
      <c r="C6" s="16">
        <v>573651</v>
      </c>
      <c r="D6" s="17">
        <v>-152840</v>
      </c>
      <c r="E6" s="18">
        <f>C6+D6</f>
        <v>420811</v>
      </c>
      <c r="F6" s="18">
        <v>226800</v>
      </c>
      <c r="G6" s="19">
        <f>E6+F6</f>
        <v>647611</v>
      </c>
      <c r="H6" s="20">
        <f>G6/G$23</f>
        <v>0.07542431864206854</v>
      </c>
      <c r="I6" s="21">
        <f aca="true" t="shared" si="0" ref="I6:I22">IF(ISERR(SQRT(144*H6)),0,SQRT(144*H6))</f>
        <v>3.2956185890448353</v>
      </c>
    </row>
    <row r="7" spans="1:9" ht="12" thickBot="1">
      <c r="A7" s="22"/>
      <c r="B7" s="23" t="s">
        <v>14</v>
      </c>
      <c r="C7" s="16">
        <v>194600</v>
      </c>
      <c r="D7" s="17">
        <v>-21200</v>
      </c>
      <c r="E7" s="18">
        <f aca="true" t="shared" si="1" ref="E7:E23">C7+D7</f>
        <v>173400</v>
      </c>
      <c r="F7" s="18">
        <v>0</v>
      </c>
      <c r="G7" s="19">
        <f aca="true" t="shared" si="2" ref="G7:G23">E7+F7</f>
        <v>173400</v>
      </c>
      <c r="H7" s="24">
        <f aca="true" t="shared" si="3" ref="H7:H22">G7/G$23</f>
        <v>0.020195112270382506</v>
      </c>
      <c r="I7" s="25">
        <f t="shared" si="0"/>
        <v>1.7053140962693885</v>
      </c>
    </row>
    <row r="8" spans="1:9" ht="12" thickBot="1">
      <c r="A8" s="22"/>
      <c r="B8" s="23" t="s">
        <v>15</v>
      </c>
      <c r="C8" s="16">
        <v>227000</v>
      </c>
      <c r="D8" s="17">
        <v>-27000</v>
      </c>
      <c r="E8" s="18">
        <f t="shared" si="1"/>
        <v>200000</v>
      </c>
      <c r="F8" s="18">
        <v>1000</v>
      </c>
      <c r="G8" s="19">
        <f t="shared" si="2"/>
        <v>201000</v>
      </c>
      <c r="H8" s="24">
        <f t="shared" si="3"/>
        <v>0.02340955920615273</v>
      </c>
      <c r="I8" s="25">
        <f t="shared" si="0"/>
        <v>1.8360219295220832</v>
      </c>
    </row>
    <row r="9" spans="1:9" ht="12" thickBot="1">
      <c r="A9" s="22"/>
      <c r="B9" s="23" t="s">
        <v>16</v>
      </c>
      <c r="C9" s="16">
        <v>27000</v>
      </c>
      <c r="D9" s="17">
        <v>0</v>
      </c>
      <c r="E9" s="18">
        <f t="shared" si="1"/>
        <v>27000</v>
      </c>
      <c r="F9" s="18">
        <v>1500</v>
      </c>
      <c r="G9" s="19">
        <f t="shared" si="2"/>
        <v>28500</v>
      </c>
      <c r="H9" s="24">
        <f t="shared" si="3"/>
        <v>0.00331926585758882</v>
      </c>
      <c r="I9" s="25">
        <f t="shared" si="0"/>
        <v>0.6913568423707037</v>
      </c>
    </row>
    <row r="10" spans="1:9" ht="12" thickBot="1">
      <c r="A10" s="22"/>
      <c r="B10" s="23" t="s">
        <v>17</v>
      </c>
      <c r="C10" s="16">
        <v>94000</v>
      </c>
      <c r="D10" s="17">
        <v>0</v>
      </c>
      <c r="E10" s="18">
        <f t="shared" si="1"/>
        <v>94000</v>
      </c>
      <c r="F10" s="18">
        <v>0</v>
      </c>
      <c r="G10" s="19">
        <f t="shared" si="2"/>
        <v>94000</v>
      </c>
      <c r="H10" s="24">
        <f t="shared" si="3"/>
        <v>0.010947754056608739</v>
      </c>
      <c r="I10" s="25">
        <f t="shared" si="0"/>
        <v>1.2555781871917249</v>
      </c>
    </row>
    <row r="11" spans="1:9" ht="12" thickBot="1">
      <c r="A11" s="22"/>
      <c r="B11" s="26" t="s">
        <v>18</v>
      </c>
      <c r="C11" s="16">
        <v>384278</v>
      </c>
      <c r="D11" s="17">
        <v>0</v>
      </c>
      <c r="E11" s="18">
        <f t="shared" si="1"/>
        <v>384278</v>
      </c>
      <c r="F11" s="18">
        <v>7000</v>
      </c>
      <c r="G11" s="19">
        <f t="shared" si="2"/>
        <v>391278</v>
      </c>
      <c r="H11" s="24">
        <f t="shared" si="3"/>
        <v>0.04557037565703994</v>
      </c>
      <c r="I11" s="25">
        <f t="shared" si="0"/>
        <v>2.56166627307574</v>
      </c>
    </row>
    <row r="12" spans="1:23" s="34" customFormat="1" ht="12" thickBot="1">
      <c r="A12" s="27" t="s">
        <v>19</v>
      </c>
      <c r="B12" s="28"/>
      <c r="C12" s="29">
        <f>SUM(C6:C11)</f>
        <v>1500529</v>
      </c>
      <c r="D12" s="30">
        <f>SUM(D6:D11)</f>
        <v>-201040</v>
      </c>
      <c r="E12" s="31">
        <f t="shared" si="1"/>
        <v>1299489</v>
      </c>
      <c r="F12" s="31">
        <v>236300</v>
      </c>
      <c r="G12" s="31">
        <f t="shared" si="2"/>
        <v>1535789</v>
      </c>
      <c r="H12" s="32">
        <f t="shared" si="3"/>
        <v>0.17886638568984128</v>
      </c>
      <c r="I12" s="33">
        <f t="shared" si="0"/>
        <v>5.075111776043671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9" ht="12" thickBot="1">
      <c r="A13" s="14" t="s">
        <v>20</v>
      </c>
      <c r="B13" s="15" t="s">
        <v>21</v>
      </c>
      <c r="C13" s="16">
        <v>1364000</v>
      </c>
      <c r="D13" s="17">
        <v>-525000</v>
      </c>
      <c r="E13" s="18">
        <f t="shared" si="1"/>
        <v>839000</v>
      </c>
      <c r="F13" s="18">
        <v>140000</v>
      </c>
      <c r="G13" s="19">
        <f t="shared" si="2"/>
        <v>979000</v>
      </c>
      <c r="H13" s="20">
        <f t="shared" si="3"/>
        <v>0.11401969384489315</v>
      </c>
      <c r="I13" s="21">
        <f t="shared" si="0"/>
        <v>4.052016277566591</v>
      </c>
    </row>
    <row r="14" spans="1:9" ht="12" thickBot="1">
      <c r="A14" s="35"/>
      <c r="B14" s="36" t="s">
        <v>22</v>
      </c>
      <c r="C14" s="16">
        <v>304000</v>
      </c>
      <c r="D14" s="17">
        <v>-65000</v>
      </c>
      <c r="E14" s="18">
        <f t="shared" si="1"/>
        <v>239000</v>
      </c>
      <c r="F14" s="18">
        <v>0</v>
      </c>
      <c r="G14" s="19">
        <f t="shared" si="2"/>
        <v>239000</v>
      </c>
      <c r="H14" s="37">
        <f t="shared" si="3"/>
        <v>0.02783524701627116</v>
      </c>
      <c r="I14" s="38">
        <f t="shared" si="0"/>
        <v>2.002067823612139</v>
      </c>
    </row>
    <row r="15" spans="1:23" s="34" customFormat="1" ht="12" thickBot="1">
      <c r="A15" s="27" t="s">
        <v>23</v>
      </c>
      <c r="B15" s="28"/>
      <c r="C15" s="29">
        <f>SUM(C13:C14)</f>
        <v>1668000</v>
      </c>
      <c r="D15" s="30">
        <f>SUM(D13:D14)</f>
        <v>-590000</v>
      </c>
      <c r="E15" s="31">
        <f t="shared" si="1"/>
        <v>1078000</v>
      </c>
      <c r="F15" s="31">
        <v>140000</v>
      </c>
      <c r="G15" s="31">
        <f t="shared" si="2"/>
        <v>1218000</v>
      </c>
      <c r="H15" s="32">
        <f t="shared" si="3"/>
        <v>0.14185494086116432</v>
      </c>
      <c r="I15" s="33">
        <f t="shared" si="0"/>
        <v>4.5196362114674296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9" ht="12" thickBot="1">
      <c r="A16" s="14" t="s">
        <v>24</v>
      </c>
      <c r="B16" s="39" t="s">
        <v>25</v>
      </c>
      <c r="C16" s="16">
        <v>3022047</v>
      </c>
      <c r="D16" s="17">
        <v>-332000</v>
      </c>
      <c r="E16" s="18">
        <f t="shared" si="1"/>
        <v>2690047</v>
      </c>
      <c r="F16" s="18">
        <v>34000</v>
      </c>
      <c r="G16" s="19">
        <f t="shared" si="2"/>
        <v>2724047</v>
      </c>
      <c r="H16" s="40">
        <f t="shared" si="3"/>
        <v>0.31725741058130713</v>
      </c>
      <c r="I16" s="41">
        <f t="shared" si="0"/>
        <v>6.759072948541703</v>
      </c>
    </row>
    <row r="17" spans="1:9" ht="12" thickBot="1">
      <c r="A17" s="35"/>
      <c r="B17" s="23" t="s">
        <v>26</v>
      </c>
      <c r="C17" s="16">
        <v>846000</v>
      </c>
      <c r="D17" s="17">
        <v>0</v>
      </c>
      <c r="E17" s="18">
        <f t="shared" si="1"/>
        <v>846000</v>
      </c>
      <c r="F17" s="18">
        <v>0</v>
      </c>
      <c r="G17" s="19">
        <f t="shared" si="2"/>
        <v>846000</v>
      </c>
      <c r="H17" s="24">
        <f t="shared" si="3"/>
        <v>0.09852978650947866</v>
      </c>
      <c r="I17" s="25">
        <f t="shared" si="0"/>
        <v>3.7667345615751753</v>
      </c>
    </row>
    <row r="18" spans="1:23" s="34" customFormat="1" ht="12" thickBot="1">
      <c r="A18" s="27" t="s">
        <v>27</v>
      </c>
      <c r="B18" s="28"/>
      <c r="C18" s="29">
        <f>SUM(C16:C17)</f>
        <v>3868047</v>
      </c>
      <c r="D18" s="30">
        <f>SUM(D16:D17)</f>
        <v>-332000</v>
      </c>
      <c r="E18" s="31">
        <f t="shared" si="1"/>
        <v>3536047</v>
      </c>
      <c r="F18" s="31">
        <v>34000</v>
      </c>
      <c r="G18" s="31">
        <f t="shared" si="2"/>
        <v>3570047</v>
      </c>
      <c r="H18" s="32">
        <f t="shared" si="3"/>
        <v>0.41578719709078577</v>
      </c>
      <c r="I18" s="33">
        <f t="shared" si="0"/>
        <v>7.737787563707933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9" ht="12" thickBot="1">
      <c r="A19" s="14" t="s">
        <v>28</v>
      </c>
      <c r="B19" s="15" t="s">
        <v>29</v>
      </c>
      <c r="C19" s="16">
        <v>99000</v>
      </c>
      <c r="D19" s="17">
        <v>0</v>
      </c>
      <c r="E19" s="18">
        <f t="shared" si="1"/>
        <v>99000</v>
      </c>
      <c r="F19" s="18">
        <v>19000</v>
      </c>
      <c r="G19" s="19">
        <f t="shared" si="2"/>
        <v>118000</v>
      </c>
      <c r="H19" s="20">
        <f t="shared" si="3"/>
        <v>0.013742925305104589</v>
      </c>
      <c r="I19" s="21">
        <f t="shared" si="0"/>
        <v>1.4067626821660648</v>
      </c>
    </row>
    <row r="20" spans="1:9" ht="12" thickBot="1">
      <c r="A20" s="35"/>
      <c r="B20" s="23" t="s">
        <v>30</v>
      </c>
      <c r="C20" s="16">
        <v>1001400</v>
      </c>
      <c r="D20" s="17">
        <v>0</v>
      </c>
      <c r="E20" s="18">
        <f t="shared" si="1"/>
        <v>1001400</v>
      </c>
      <c r="F20" s="18">
        <v>0</v>
      </c>
      <c r="G20" s="19">
        <f t="shared" si="2"/>
        <v>1001400</v>
      </c>
      <c r="H20" s="24">
        <f t="shared" si="3"/>
        <v>0.11662852034348928</v>
      </c>
      <c r="I20" s="25">
        <f t="shared" si="0"/>
        <v>4.098110165608345</v>
      </c>
    </row>
    <row r="21" spans="1:9" ht="12" thickBot="1">
      <c r="A21" s="35"/>
      <c r="B21" s="23" t="s">
        <v>31</v>
      </c>
      <c r="C21" s="16">
        <v>1143000</v>
      </c>
      <c r="D21" s="17">
        <v>0</v>
      </c>
      <c r="E21" s="18">
        <f t="shared" si="1"/>
        <v>1143000</v>
      </c>
      <c r="F21" s="18">
        <v>0</v>
      </c>
      <c r="G21" s="19">
        <f t="shared" si="2"/>
        <v>1143000</v>
      </c>
      <c r="H21" s="24">
        <f t="shared" si="3"/>
        <v>0.13312003070961478</v>
      </c>
      <c r="I21" s="25">
        <f t="shared" si="0"/>
        <v>4.378274137395296</v>
      </c>
    </row>
    <row r="22" spans="1:23" s="34" customFormat="1" ht="12" thickBot="1">
      <c r="A22" s="27" t="s">
        <v>28</v>
      </c>
      <c r="B22" s="28"/>
      <c r="C22" s="29">
        <f>SUM(C19:C21)</f>
        <v>2243400</v>
      </c>
      <c r="D22" s="30">
        <f>SUM(D19:D21)</f>
        <v>0</v>
      </c>
      <c r="E22" s="31">
        <f t="shared" si="1"/>
        <v>2243400</v>
      </c>
      <c r="F22" s="31">
        <v>19000</v>
      </c>
      <c r="G22" s="31">
        <f t="shared" si="2"/>
        <v>2262400</v>
      </c>
      <c r="H22" s="32">
        <f t="shared" si="3"/>
        <v>0.26349147635820863</v>
      </c>
      <c r="I22" s="33">
        <f t="shared" si="0"/>
        <v>6.159770498612918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9" ht="12" thickBot="1">
      <c r="A23" s="42" t="s">
        <v>32</v>
      </c>
      <c r="B23" s="42"/>
      <c r="C23" s="43">
        <f>C12+C15+C18+C22</f>
        <v>9279976</v>
      </c>
      <c r="D23" s="44">
        <f>D12+D15+D18+D22</f>
        <v>-1123040</v>
      </c>
      <c r="E23" s="45">
        <f t="shared" si="1"/>
        <v>8156936</v>
      </c>
      <c r="F23" s="45">
        <v>429300</v>
      </c>
      <c r="G23" s="45">
        <f t="shared" si="2"/>
        <v>8586236</v>
      </c>
      <c r="H23" s="46"/>
      <c r="I23" s="47"/>
    </row>
    <row r="24" spans="2:7" s="50" customFormat="1" ht="11.25">
      <c r="B24" s="51"/>
      <c r="C24" s="51"/>
      <c r="D24" s="51"/>
      <c r="E24" s="52"/>
      <c r="F24" s="52"/>
      <c r="G24" s="52"/>
    </row>
    <row r="25" spans="2:7" s="50" customFormat="1" ht="11.25">
      <c r="B25" s="51"/>
      <c r="C25" s="51"/>
      <c r="D25" s="51"/>
      <c r="E25" s="52"/>
      <c r="F25" s="52"/>
      <c r="G25" s="52"/>
    </row>
    <row r="26" spans="1:9" s="50" customFormat="1" ht="11.25">
      <c r="A26" s="60" t="s">
        <v>33</v>
      </c>
      <c r="B26" s="60"/>
      <c r="C26" s="60"/>
      <c r="D26" s="60"/>
      <c r="E26" s="60"/>
      <c r="F26" s="60"/>
      <c r="G26" s="60"/>
      <c r="H26" s="60"/>
      <c r="I26" s="60"/>
    </row>
    <row r="27" spans="1:9" s="50" customFormat="1" ht="15.75" customHeight="1">
      <c r="A27" s="61"/>
      <c r="B27" s="61"/>
      <c r="C27" s="61"/>
      <c r="D27" s="61"/>
      <c r="E27" s="61"/>
      <c r="F27" s="61"/>
      <c r="G27" s="61"/>
      <c r="H27" s="61"/>
      <c r="I27" s="61"/>
    </row>
    <row r="28" spans="5:9" s="50" customFormat="1" ht="11.25">
      <c r="E28" s="53"/>
      <c r="F28" s="53"/>
      <c r="G28" s="53"/>
      <c r="H28" s="54"/>
      <c r="I28" s="51"/>
    </row>
    <row r="29" spans="5:9" s="50" customFormat="1" ht="11.25">
      <c r="E29" s="53"/>
      <c r="F29" s="53"/>
      <c r="G29" s="53"/>
      <c r="H29" s="54"/>
      <c r="I29" s="51"/>
    </row>
    <row r="30" spans="5:9" s="50" customFormat="1" ht="11.25">
      <c r="E30" s="53"/>
      <c r="F30" s="53"/>
      <c r="G30" s="53"/>
      <c r="H30" s="54"/>
      <c r="I30" s="51"/>
    </row>
    <row r="31" spans="5:9" s="50" customFormat="1" ht="11.25">
      <c r="E31" s="53"/>
      <c r="F31" s="53"/>
      <c r="G31" s="53"/>
      <c r="H31" s="54"/>
      <c r="I31" s="51"/>
    </row>
    <row r="32" spans="5:9" s="50" customFormat="1" ht="11.25">
      <c r="E32" s="53"/>
      <c r="F32" s="53"/>
      <c r="G32" s="53"/>
      <c r="H32" s="54"/>
      <c r="I32" s="51"/>
    </row>
    <row r="33" spans="5:9" s="50" customFormat="1" ht="11.25">
      <c r="E33" s="53"/>
      <c r="F33" s="53"/>
      <c r="G33" s="53"/>
      <c r="H33" s="54"/>
      <c r="I33" s="51"/>
    </row>
    <row r="34" spans="5:9" s="50" customFormat="1" ht="11.25">
      <c r="E34" s="53"/>
      <c r="F34" s="53"/>
      <c r="G34" s="53"/>
      <c r="H34" s="54"/>
      <c r="I34" s="51"/>
    </row>
    <row r="35" spans="5:9" s="50" customFormat="1" ht="11.25">
      <c r="E35" s="53"/>
      <c r="F35" s="53"/>
      <c r="G35" s="53"/>
      <c r="H35" s="54"/>
      <c r="I35" s="51"/>
    </row>
  </sheetData>
  <mergeCells count="4">
    <mergeCell ref="A1:I1"/>
    <mergeCell ref="A2:I2"/>
    <mergeCell ref="C4:I4"/>
    <mergeCell ref="A26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and Capital DEL settlement by finance briefing structure categories</dc:title>
  <dc:subject/>
  <dc:creator/>
  <cp:keywords>business plan, spending review, four year plan, moj, minstry of justice, SR10</cp:keywords>
  <dc:description/>
  <cp:lastModifiedBy>Marc Archbold</cp:lastModifiedBy>
  <dcterms:created xsi:type="dcterms:W3CDTF">2011-05-10T12:37:21Z</dcterms:created>
  <dcterms:modified xsi:type="dcterms:W3CDTF">2011-05-12T16:49:00Z</dcterms:modified>
  <cp:category/>
  <cp:version/>
  <cp:contentType/>
  <cp:contentStatus/>
</cp:coreProperties>
</file>