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65" tabRatio="908" activeTab="0"/>
  </bookViews>
  <sheets>
    <sheet name="Index" sheetId="1" r:id="rId1"/>
    <sheet name="Total - HRGs" sheetId="2" r:id="rId2"/>
    <sheet name="Total - OPATT" sheetId="3" r:id="rId3"/>
    <sheet name="Total - Other Currencies" sheetId="4" r:id="rId4"/>
    <sheet name="PMSDC" sheetId="5" r:id="rId5"/>
    <sheet name="PMSCLFUSFF" sheetId="6" r:id="rId6"/>
    <sheet name="PMSCLFASFF" sheetId="7" r:id="rId7"/>
    <sheet name="PMSNCLFUSFF" sheetId="8" r:id="rId8"/>
    <sheet name="PMSNCLFASFF" sheetId="9" r:id="rId9"/>
    <sheet name="PMSNCLFUMFF" sheetId="10" r:id="rId10"/>
    <sheet name="PMSNCLFAMFF" sheetId="11" r:id="rId11"/>
    <sheet name="PMSOPROC" sheetId="12" r:id="rId12"/>
    <sheet name="PMSDADS" sheetId="13" r:id="rId13"/>
    <sheet name="PMSCSDN" sheetId="14" r:id="rId14"/>
    <sheet name="PMSCSHVC" sheetId="15" r:id="rId15"/>
    <sheet name="PMSCSHVV" sheetId="16" r:id="rId16"/>
    <sheet name="PMSCSHVPN" sheetId="17" r:id="rId17"/>
    <sheet name="PMSCSHVO" sheetId="18" r:id="rId18"/>
    <sheet name="PMSCSCNSN" sheetId="19" r:id="rId19"/>
    <sheet name="PMSCSCT" sheetId="20" r:id="rId20"/>
    <sheet name="PMSOCS" sheetId="21" r:id="rId21"/>
    <sheet name="PMSMHCSCFAF" sheetId="22" r:id="rId22"/>
    <sheet name="PMSMHCSCFUAF" sheetId="23" r:id="rId23"/>
  </sheets>
  <definedNames>
    <definedName name="Index">'Index'!$A$1</definedName>
    <definedName name="Macro1">'Macro1'!$A$1</definedName>
    <definedName name="Macro10">'Macro1'!$B$1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'Macro1'!$E$1</definedName>
    <definedName name="Macro22">'Macro1'!$E$8</definedName>
    <definedName name="Macro23">'Macro1'!$E$15</definedName>
    <definedName name="Macro24">'Macro1'!$E$22</definedName>
    <definedName name="Macro25">'Macro1'!$E$29</definedName>
    <definedName name="Macro26">'Macro1'!$F$1</definedName>
    <definedName name="Macro27">'Macro1'!$F$8</definedName>
    <definedName name="Macro28">'Macro1'!$F$15</definedName>
    <definedName name="Macro29">'Macro1'!$F$22</definedName>
    <definedName name="Macro3">'Macro1'!$A$15</definedName>
    <definedName name="Macro30">'Macro1'!$F$29</definedName>
    <definedName name="Macro31">'Macro1'!$G$1</definedName>
    <definedName name="Macro32">'Macro1'!$G$8</definedName>
    <definedName name="Macro33">'Macro1'!$G$15</definedName>
    <definedName name="Macro34">'Macro1'!$G$22</definedName>
    <definedName name="Macro35">'Macro1'!$G$29</definedName>
    <definedName name="Macro36">'Macro1'!$H$1</definedName>
    <definedName name="Macro37">'Macro1'!$H$8</definedName>
    <definedName name="Macro38">'Macro1'!$H$15</definedName>
    <definedName name="Macro39">'Macro1'!$H$22</definedName>
    <definedName name="Macro4">'Macro1'!$A$22</definedName>
    <definedName name="Macro40">'Macro1'!$H$29</definedName>
    <definedName name="Macro41">'Macro1'!$I$1</definedName>
    <definedName name="Macro42">'Macro1'!$I$8</definedName>
    <definedName name="Macro43">'Macro1'!$I$15</definedName>
    <definedName name="Macro44">'Macro1'!$I$22</definedName>
    <definedName name="Macro45">'Macro1'!$I$29</definedName>
    <definedName name="Macro46">'Macro1'!$J$1</definedName>
    <definedName name="Macro47">'Macro1'!$J$8</definedName>
    <definedName name="Macro48">'Macro1'!$J$15</definedName>
    <definedName name="Macro49">'Macro1'!$J$22</definedName>
    <definedName name="Macro5">'Macro1'!$A$29</definedName>
    <definedName name="Macro50">'Macro1'!$J$29</definedName>
    <definedName name="Macro51">'Macro1'!$K$1</definedName>
    <definedName name="Macro52">'Macro1'!$K$8</definedName>
    <definedName name="Macro53">'Macro1'!$K$15</definedName>
    <definedName name="Macro54">'Macro1'!$K$22</definedName>
    <definedName name="Macro55">'Macro1'!$K$29</definedName>
    <definedName name="Macro56">'Macro1'!$L$1</definedName>
    <definedName name="Macro57">'Macro1'!$L$8</definedName>
    <definedName name="Macro58">'Macro1'!$L$15</definedName>
    <definedName name="Macro59">'Macro1'!$L$22</definedName>
    <definedName name="Macro6">'Macro1'!$B$19</definedName>
    <definedName name="Macro60">'Macro1'!$L$29</definedName>
    <definedName name="Macro61">'Macro1'!$M$1</definedName>
    <definedName name="Macro62">'Macro1'!$M$8</definedName>
    <definedName name="Macro63">'Macro1'!$M$15</definedName>
    <definedName name="Macro64">'Macro1'!$M$22</definedName>
    <definedName name="Macro65">'Macro1'!$M$29</definedName>
    <definedName name="Macro66">'Macro1'!$N$1</definedName>
    <definedName name="Macro67">'Macro1'!$N$8</definedName>
    <definedName name="Macro68">'Macro1'!$N$15</definedName>
    <definedName name="Macro69">'Macro1'!$N$22</definedName>
    <definedName name="Macro7">'Macro1'!$B$26</definedName>
    <definedName name="Macro70">'Macro1'!$N$29</definedName>
    <definedName name="Macro71">'Macro1'!$O$1</definedName>
    <definedName name="Macro72">'Macro1'!$O$8</definedName>
    <definedName name="Macro73">'Macro1'!$O$15</definedName>
    <definedName name="Macro74">'Macro1'!$O$22</definedName>
    <definedName name="Macro75">'Macro1'!$O$29</definedName>
    <definedName name="Macro76">'Macro1'!$P$1</definedName>
    <definedName name="Macro77">'Macro1'!$P$8</definedName>
    <definedName name="Macro78">'Macro1'!$P$15</definedName>
    <definedName name="Macro79">'Macro1'!$P$22</definedName>
    <definedName name="Macro8">'Macro1'!$B$33</definedName>
    <definedName name="Macro80">'Macro1'!$P$29</definedName>
    <definedName name="Macro81">'Macro1'!$Q$1</definedName>
    <definedName name="Macro82">'Macro1'!$Q$8</definedName>
    <definedName name="Macro83">'Macro1'!$Q$15</definedName>
    <definedName name="Macro84">'Macro1'!$Q$22</definedName>
    <definedName name="Macro85">'Macro1'!$Q$29</definedName>
    <definedName name="Macro86">'Macro1'!$R$1</definedName>
    <definedName name="Macro87">'Macro1'!$R$8</definedName>
    <definedName name="Macro88">'Macro1'!$R$15</definedName>
    <definedName name="Macro89">'Macro1'!$R$22</definedName>
    <definedName name="Macro9">'Macro1'!$B$40</definedName>
    <definedName name="Macro90">'Macro1'!$R$29</definedName>
    <definedName name="Macro91">'Macro1'!$S$1</definedName>
    <definedName name="Macro92">'Macro1'!$S$8</definedName>
    <definedName name="Macro93">'Macro1'!$S$15</definedName>
    <definedName name="Macro94">'Macro1'!$S$22</definedName>
    <definedName name="Macro95">'Macro1'!$S$29</definedName>
    <definedName name="_xlnm.Print_Area" localSheetId="1">'Total - HRGs'!$A$1:$E$17</definedName>
    <definedName name="_xlnm.Print_Area" localSheetId="2">'Total - OPATT'!$A$1:$E$16</definedName>
    <definedName name="_xlnm.Print_Area" localSheetId="3">'Total - Other Currencies'!$A$1:$E$32</definedName>
    <definedName name="_xlnm.Print_Titles" localSheetId="1">'Total - HRGs'!$1:$4</definedName>
    <definedName name="_xlnm.Print_Titles" localSheetId="3">'Total - Other Currencies'!$1:$4</definedName>
    <definedName name="Recover">'Macro1'!$A$47</definedName>
    <definedName name="Start10">'PMSNCLFUMFF'!$A$1</definedName>
    <definedName name="Start11">'PMSNCLFAMFF'!$A$1</definedName>
    <definedName name="Start12">'PMSOPROC'!$A$1</definedName>
    <definedName name="Start13">'PMSDADS'!$A$1</definedName>
    <definedName name="Start14">'PMSCSDN'!$A$1</definedName>
    <definedName name="Start15">'PMSCSHVO'!$A$1</definedName>
    <definedName name="Start16">'PMSCSHVPN'!$A$1</definedName>
    <definedName name="Start17">'PMSCSHVV'!$A$1</definedName>
    <definedName name="Start18">'PMSCSHVC'!$A$1</definedName>
    <definedName name="Start19">'PMSCSCNSN'!$A$1</definedName>
    <definedName name="Start2">'Total - HRGs'!$A$1</definedName>
    <definedName name="Start20">'PMSCSCT'!$A$1</definedName>
    <definedName name="Start21">'PMSOCS'!$A$1</definedName>
    <definedName name="Start22">'PMSMHCSCFAF'!$A$1</definedName>
    <definedName name="Start23">'PMSMHCSCFUAF'!$A$1</definedName>
    <definedName name="Start3">'Total - OPATT'!$A$1</definedName>
    <definedName name="Start4">'Total - Other Currencies'!$A$1</definedName>
    <definedName name="Start5">'PMSDC'!$A$1</definedName>
    <definedName name="Start6">'PMSCLFUSFF'!$A$1</definedName>
    <definedName name="Start7">'PMSCLFASFF'!$A$1</definedName>
    <definedName name="Start8">'PMSNCLFUSFF'!$A$1</definedName>
    <definedName name="Start9">'PMSNCLFASFF'!$A$1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<sst xmlns="http://schemas.openxmlformats.org/spreadsheetml/2006/main" count="691" uniqueCount="264">
  <si>
    <t>Total - HRGs</t>
  </si>
  <si>
    <t>Total - OPATT</t>
  </si>
  <si>
    <t>Total - Other Currencies</t>
  </si>
  <si>
    <t>Sheet Name</t>
  </si>
  <si>
    <t>Description</t>
  </si>
  <si>
    <t>Unit Cost</t>
  </si>
  <si>
    <t>Total Cost</t>
  </si>
  <si>
    <t>Total - Outpatient Attendances</t>
  </si>
  <si>
    <t>Day Cases HRG Data</t>
  </si>
  <si>
    <t>Consultant Led: Follow up Attendance Non-Admitted Face to Face</t>
  </si>
  <si>
    <t>Consultant Led: First Attendance Non-Admitted Face to Face</t>
  </si>
  <si>
    <t>Non-Consultant Led: Follow up Attendance Non-Admitted Face to Face</t>
  </si>
  <si>
    <t>Non-Consultant Led: First Attendance Non-Admitted Face to Face</t>
  </si>
  <si>
    <t>Non-Consultant Led: Follow up Attendance Multiprofessional Non-Admitted Face to Face</t>
  </si>
  <si>
    <t>Non-Consultant Led: First Attendance Multiprofessional Non-Admitted Face to Face</t>
  </si>
  <si>
    <t>Outpatient Procedures</t>
  </si>
  <si>
    <t>Direct Access: Diagnostic Services</t>
  </si>
  <si>
    <t>Community Nursing Services: District Nursing Services</t>
  </si>
  <si>
    <t>Community Nursing Services: Health Visiting Services: All Other Services</t>
  </si>
  <si>
    <t>Community Nursing Services: Health Visiting Services: Post-Natal Visits</t>
  </si>
  <si>
    <t>Community Nursing Services: Health Visiting Services: Vaccination and Immunisation</t>
  </si>
  <si>
    <t>Community Nursing Services: Health Visiting Services: Core Services</t>
  </si>
  <si>
    <t>Community and Outreach Nursing Services: Specialist Nursing</t>
  </si>
  <si>
    <t>Community Therapy Services</t>
  </si>
  <si>
    <t>Other Community Services</t>
  </si>
  <si>
    <t>Mental Health Consultant Services (Community Setting) - First Contact Face to Face</t>
  </si>
  <si>
    <t>Mental Health Consultant Services (Community Setting) - Follow Up Contact Face to Face</t>
  </si>
  <si>
    <t>National Schedule of Reference Costs 2010-11 for Primary Medical Services Providers: Sheet tab names - extended descriptions</t>
  </si>
  <si>
    <t>Currency Code</t>
  </si>
  <si>
    <t>Currency Description</t>
  </si>
  <si>
    <t>National Average Unit Cost</t>
  </si>
  <si>
    <t>Lower Quartile Unit Cost</t>
  </si>
  <si>
    <t>Upper Quartile Unit Cost</t>
  </si>
  <si>
    <t>No. Data Submissions</t>
  </si>
  <si>
    <t>FZ23Z</t>
  </si>
  <si>
    <t>FZ54Z</t>
  </si>
  <si>
    <t>HB35C</t>
  </si>
  <si>
    <t>HD26C</t>
  </si>
  <si>
    <t>JC07Z</t>
  </si>
  <si>
    <t>JC10Z</t>
  </si>
  <si>
    <t>LB33Z</t>
  </si>
  <si>
    <t>MB06Z</t>
  </si>
  <si>
    <t>QZ15C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</si>
  <si>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</si>
  <si>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</si>
  <si>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</si>
  <si>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</si>
  <si>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</si>
  <si>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</si>
  <si>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</si>
  <si>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</si>
  <si>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</si>
  <si>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</si>
  <si>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</si>
  <si>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</si>
  <si>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</si>
  <si>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</si>
  <si>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</si>
  <si>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</si>
  <si>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</si>
  <si>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</si>
  <si>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</si>
  <si>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</si>
  <si>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</si>
  <si>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</si>
  <si>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</si>
  <si>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</si>
  <si>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</si>
  <si>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</si>
  <si>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</si>
  <si>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</si>
  <si>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</si>
  <si>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</si>
  <si>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</si>
  <si>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</si>
  <si>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</si>
  <si>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</si>
  <si>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</si>
  <si>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</si>
  <si>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MA04B</t>
  </si>
  <si>
    <t>Macro36</t>
  </si>
  <si>
    <t>Macro37</t>
  </si>
  <si>
    <t>Macro38</t>
  </si>
  <si>
    <t>Macro39</t>
  </si>
  <si>
    <t>Macro40</t>
  </si>
  <si>
    <t>DA08</t>
  </si>
  <si>
    <t>DA09</t>
  </si>
  <si>
    <t>Macro41</t>
  </si>
  <si>
    <t>Macro42</t>
  </si>
  <si>
    <t>Macro43</t>
  </si>
  <si>
    <t>Macro44</t>
  </si>
  <si>
    <t>Macro45</t>
  </si>
  <si>
    <t>CN301AF</t>
  </si>
  <si>
    <t>CN301AN</t>
  </si>
  <si>
    <t>Macro46</t>
  </si>
  <si>
    <t>Macro47</t>
  </si>
  <si>
    <t>Macro48</t>
  </si>
  <si>
    <t>Macro49</t>
  </si>
  <si>
    <t>Macro50</t>
  </si>
  <si>
    <t>CN403FO</t>
  </si>
  <si>
    <t>CN403N</t>
  </si>
  <si>
    <t>Macro51</t>
  </si>
  <si>
    <t>Macro52</t>
  </si>
  <si>
    <t>Macro53</t>
  </si>
  <si>
    <t>Macro54</t>
  </si>
  <si>
    <t>Macro55</t>
  </si>
  <si>
    <t>CN402</t>
  </si>
  <si>
    <t>Macro56</t>
  </si>
  <si>
    <t>Macro57</t>
  </si>
  <si>
    <t>Macro58</t>
  </si>
  <si>
    <t>Macro59</t>
  </si>
  <si>
    <t>Macro60</t>
  </si>
  <si>
    <t>CN401</t>
  </si>
  <si>
    <t>Macro61</t>
  </si>
  <si>
    <t>Macro62</t>
  </si>
  <si>
    <t>Macro63</t>
  </si>
  <si>
    <t>Macro64</t>
  </si>
  <si>
    <t>Macro65</t>
  </si>
  <si>
    <t>CN403CFG</t>
  </si>
  <si>
    <t>CN403CFO</t>
  </si>
  <si>
    <t>CN403CN</t>
  </si>
  <si>
    <t>Macro66</t>
  </si>
  <si>
    <t>Macro67</t>
  </si>
  <si>
    <t>Macro68</t>
  </si>
  <si>
    <t>Macro69</t>
  </si>
  <si>
    <t>Macro70</t>
  </si>
  <si>
    <t>CN203BAF</t>
  </si>
  <si>
    <t>CN217AF</t>
  </si>
  <si>
    <t>Macro71</t>
  </si>
  <si>
    <t>Macro72</t>
  </si>
  <si>
    <t>Macro73</t>
  </si>
  <si>
    <t>Macro74</t>
  </si>
  <si>
    <t>Macro75</t>
  </si>
  <si>
    <t>N5A1</t>
  </si>
  <si>
    <t>N5A2</t>
  </si>
  <si>
    <t>N5C1</t>
  </si>
  <si>
    <t>Macro76</t>
  </si>
  <si>
    <t>Macro77</t>
  </si>
  <si>
    <t>Macro78</t>
  </si>
  <si>
    <t>Macro79</t>
  </si>
  <si>
    <t>Macro80</t>
  </si>
  <si>
    <t>N910</t>
  </si>
  <si>
    <t>Macro81</t>
  </si>
  <si>
    <t>Macro82</t>
  </si>
  <si>
    <t>Macro83</t>
  </si>
  <si>
    <t>Macro84</t>
  </si>
  <si>
    <t>Macro85</t>
  </si>
  <si>
    <t>MHCSCFAA1</t>
  </si>
  <si>
    <t>MHCSCFAA2</t>
  </si>
  <si>
    <t>MHCSCFAC2</t>
  </si>
  <si>
    <t>MHCSCFAE1</t>
  </si>
  <si>
    <t>Macro86</t>
  </si>
  <si>
    <t>Macro87</t>
  </si>
  <si>
    <t>Macro88</t>
  </si>
  <si>
    <t>Macro89</t>
  </si>
  <si>
    <t>Macro90</t>
  </si>
  <si>
    <t>MHCSCFUA1</t>
  </si>
  <si>
    <t>MHCSCFUA2</t>
  </si>
  <si>
    <t>MHCSCFUC2</t>
  </si>
  <si>
    <t>MHCSCFUE1</t>
  </si>
  <si>
    <t>Macro91</t>
  </si>
  <si>
    <t>Macro92</t>
  </si>
  <si>
    <t>Macro93</t>
  </si>
  <si>
    <t>Macro94</t>
  </si>
  <si>
    <t>Macro95</t>
  </si>
  <si>
    <t>Auto_Open</t>
  </si>
  <si>
    <t>Activity</t>
  </si>
  <si>
    <t>110N</t>
  </si>
  <si>
    <t>650A</t>
  </si>
  <si>
    <t>Service Code</t>
  </si>
  <si>
    <t>Service Description</t>
  </si>
  <si>
    <t>Notes:</t>
  </si>
  <si>
    <t>1. National Average Unit Costs and Interquartile Ranges are weighted by activity.</t>
  </si>
  <si>
    <t>2. UZ01Z (Data invalid for grouping) and WD (Patients with a Mental Health Primary Diagnosis [treated by a Non-Specialist Mental Health Service Provider]) prefixed HRGs have been excluded from the Schedules.</t>
  </si>
  <si>
    <t>3. The 'No. Data submissions' refers to the no. of organisations submitting data for that particular HRG.</t>
  </si>
  <si>
    <t>Back to Index</t>
  </si>
  <si>
    <t>PMSDC</t>
  </si>
  <si>
    <t>PMSCLFUSFF</t>
  </si>
  <si>
    <t>PMSCLFASFF</t>
  </si>
  <si>
    <t>PMSNCLFUSFF</t>
  </si>
  <si>
    <t>PMSNCLFASFF</t>
  </si>
  <si>
    <t>PMSNCLFUMFF</t>
  </si>
  <si>
    <t>PMSNCLFAMFF</t>
  </si>
  <si>
    <t>PMSOPROC</t>
  </si>
  <si>
    <t>PMSDADS</t>
  </si>
  <si>
    <t>PMSCSDN</t>
  </si>
  <si>
    <t>PMSCSHVO</t>
  </si>
  <si>
    <t>PMSCSHVPN</t>
  </si>
  <si>
    <t>PMSCSHVV</t>
  </si>
  <si>
    <t>PMSCSHVC</t>
  </si>
  <si>
    <t>PMSCSCNSN</t>
  </si>
  <si>
    <t>PMSCSCT</t>
  </si>
  <si>
    <t>PMSOCS</t>
  </si>
  <si>
    <t>PMSMHCSCFAF</t>
  </si>
  <si>
    <t>PMSMHCSCFUAF</t>
  </si>
  <si>
    <t>Total</t>
  </si>
  <si>
    <t>Unit cost</t>
  </si>
  <si>
    <t>Total cost</t>
  </si>
  <si>
    <t>National Schedule of Reference Costs Year : 2010-11 - Primary Medical Services Providers HRG Data</t>
  </si>
  <si>
    <t>National Schedule of Reference Costs Year : 2010-11 - Primary Medical Services Providers Outpatient Attendances Data</t>
  </si>
  <si>
    <t>National Schedule of Reference Costs Year : 2010-11 - Primary Medical Services Providers Other Currencies Data</t>
  </si>
  <si>
    <t>National Schedule of Reference Costs Year : 2010-11 - Primary Medical Services Providers Day Cases HRG Data</t>
  </si>
  <si>
    <t>National Schedule of Reference Costs Year : 2010-11 - Primary Medical Services Providers Consultant Led: Follow up Attendance Non-Admitted Face to Face</t>
  </si>
  <si>
    <t>National Schedule of Reference Costs Year : 2010-11 - Primary Medical Services Providers Consultant Led: First Attendance Non-Admitted Face to Face</t>
  </si>
  <si>
    <t>National Schedule of Reference Costs Year : 2010-11 - Primary Medical Services Providers Non-Consultant Led: Follow up Attendance Non-Admitted Face to Face</t>
  </si>
  <si>
    <t>National Schedule of Reference Costs Year : 2010-11 - Primary Medical Services Providers Non-Consultant Led: First Attendance Non-Admitted Face to Face</t>
  </si>
  <si>
    <t>National Schedule of Reference Costs Year : 2010-11 - Primary Medical Services Providers Non-Consultant Led: Follow up Attendance Multiprofessional Non-Admitted Face to Face</t>
  </si>
  <si>
    <t>National Schedule of Reference Costs Year : 2010-11 - Primary Medical Services Providers Non-Consultant Led: First Attendance Multiprofessional Non-Admitted Face to Face</t>
  </si>
  <si>
    <t>National Schedule of Reference Costs Year : 2010-11 - Primary Medical Services Providers Outpatient Procedures</t>
  </si>
  <si>
    <t>National Schedule of Reference Costs Year : 2010-11 - Primary Medical Services Providers Direct Access: Diagnostic Services</t>
  </si>
  <si>
    <t>National Schedule of Reference Costs Year : 2010-11 - Primary Medical Services Providers Community Nursing Services: District Nursing Services</t>
  </si>
  <si>
    <t>National Schedule of Reference Costs Year : 2010-11 - Primary Medical Services Providers Community Nursing Services: Health Visiting Services: All Other Services</t>
  </si>
  <si>
    <t>National Schedule of Reference Costs Year : 2010-11 - Primary Medical Services Providers Community Nursing Services: Health Visiting Services: Post-Natal Visits</t>
  </si>
  <si>
    <t>National Schedule of Reference Costs Year : 2010-11 - Primary Medical Services Providers Community Nursing Services: Health Visiting Services: Vaccination and Immunisation</t>
  </si>
  <si>
    <t>National Schedule of Reference Costs Year : 2010-11 - Primary Medical Services Providers Community Nursing Services: Health Visiting Services: Core Services</t>
  </si>
  <si>
    <t>National Schedule of Reference Costs Year : 2010-11 - Primary Medical Services Providers Community and Outreach Nursing Services: Specialist Nursing</t>
  </si>
  <si>
    <t>National Schedule of Reference Costs Year : 2010-11 - Primary Medical Services Providers Community Therapy Services</t>
  </si>
  <si>
    <t>National Schedule of Reference Costs Year : 2010-11 - Primary Medical Services Providers Other Community Services</t>
  </si>
  <si>
    <t>National Schedule of Reference Costs Year : 2010-11 - Primary Medical Services Providers Mental Health Consultant Services (Community Setting) - First Contact Face to Face</t>
  </si>
  <si>
    <t>National Schedule of Reference Costs Year : 2010-11 - Primary Medical Services Providers Mental Health Consultant Services (Community Setting) - Follow Up Contact Face to Face</t>
  </si>
  <si>
    <t>Minor Anal Procedures</t>
  </si>
  <si>
    <t>Diagnostic Flexible Sigmoidoscopy 19 years and over</t>
  </si>
  <si>
    <t>Minor Foot Procedures for Non -Trauma Category 1 without CC</t>
  </si>
  <si>
    <t>Musculoskeletal Signs and Symptoms without CC</t>
  </si>
  <si>
    <t>Minor Skin Procedures category 1</t>
  </si>
  <si>
    <t>Specified Skin Examinations and Investigations</t>
  </si>
  <si>
    <t>Vasectomy Procedures</t>
  </si>
  <si>
    <t>Lower Genital Tract Intermediate Procedures without CC</t>
  </si>
  <si>
    <t>Other Gynaecological Conditions</t>
  </si>
  <si>
    <t>Therapeutic Endovascular Procedures without CC</t>
  </si>
  <si>
    <t>Band 3B - Diabetic Nursing / Liaison  : Adult : Face to Face</t>
  </si>
  <si>
    <t>Band 17 - Other Specialist Nursing : Adult : Face to Face</t>
  </si>
  <si>
    <t>District Nursing Services : Adult : Face To Face</t>
  </si>
  <si>
    <t>District Nursing Services : Adult  : Non-Face To Face</t>
  </si>
  <si>
    <t>Health Visiting Services: Vaccination and Immunisation</t>
  </si>
  <si>
    <t>Health Visiting Services: Post-Natal Visits</t>
  </si>
  <si>
    <t>Health Visiting Services : Core Services : Face to Face - Group Services</t>
  </si>
  <si>
    <t>Health Visiting Services : Core Services : Face to Face - One to One Services</t>
  </si>
  <si>
    <t>Health Visiting Services : All Other Services : Face to Face - One to One Services</t>
  </si>
  <si>
    <t>Health Visiting Services : Core Services : Non-Face to Face</t>
  </si>
  <si>
    <t>Health Visiting Services : All Other Services : Non-Face to Face</t>
  </si>
  <si>
    <t>Other Test</t>
  </si>
  <si>
    <t>24 Hour ECG / BP Monitoring</t>
  </si>
  <si>
    <t>Drug &amp; Alcohol Services : Adult : First Attendance</t>
  </si>
  <si>
    <t>Other Services : Adult : First Attendance</t>
  </si>
  <si>
    <t>Other Services : Child : First Attendance</t>
  </si>
  <si>
    <t>Elderly : First Attendance</t>
  </si>
  <si>
    <t>Drug &amp; Alcohol Services : Adult : Follow-up Attendance</t>
  </si>
  <si>
    <t>Other Services : Adult : Follow-up Attendance</t>
  </si>
  <si>
    <t>Other Services : Child : Follow-up Attendance</t>
  </si>
  <si>
    <t>Elderly : Follow-up Attendance</t>
  </si>
  <si>
    <t>Community Physiotherapy Services : Adult - One-to-One Services</t>
  </si>
  <si>
    <t>Community Physiotherapy Services : Adult - Group Services</t>
  </si>
  <si>
    <t>Community Physiotherapy Services : Child - One-to-One Services</t>
  </si>
  <si>
    <t>Podiatry Services</t>
  </si>
  <si>
    <t>Pain Management</t>
  </si>
  <si>
    <t>General Medicine</t>
  </si>
  <si>
    <t>Diabetic Medicine</t>
  </si>
  <si>
    <t>Anticoagulant Service</t>
  </si>
  <si>
    <t>Rheumatology</t>
  </si>
  <si>
    <t>Geriatric Medicine</t>
  </si>
  <si>
    <t>Gynaecology</t>
  </si>
  <si>
    <t>Trauma &amp; Orthopaedics: Non-Trauma</t>
  </si>
  <si>
    <t>Physiotherapy Total Attendances - Adult (19 and Over)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</si>
</sst>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#,###,###,###,###,###,###,###,###,###,###,##0"/>
    <numFmt numFmtId="173" formatCode="#,###,###,##0"/>
    <numFmt numFmtId="174" formatCode="&quot;£&quot;##,###,###,###,###,###,###,###,###,###,###,###,##0"/>
    <numFmt numFmtId="175" formatCode="######################################0.00"/>
    <numFmt numFmtId="176" formatCode="##########0"/>
    <numFmt numFmtId="177" formatCode="_(* #,##0_);_(* \(#,##0\);_(* &quot;-&quot;??_);_(@_)"/>
    <numFmt numFmtId="178" formatCode="_(* #,##0.0_);_(* \(#,##0.0\);_(* &quot;-&quot;??_);_(@_)"/>
    <numFmt numFmtId="179" formatCode="_-* #,##0_-;\-* #,##0_-;_-* &quot;-&quot;??_-;_-@_-"/>
    <numFmt numFmtId="180" formatCode="###0"/>
    <numFmt numFmtId="181" formatCode="####.0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£&quot;#,##0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[$-809]dd\ mmmm\ yyyy"/>
    <numFmt numFmtId="191" formatCode="&quot;£&quot;#,##0.00"/>
    <numFmt numFmtId="192" formatCode="_-&quot;£&quot;* #,##0.0_-;\-&quot;£&quot;* #,##0.0_-;_-&quot;£&quot;* &quot;-&quot;_-;_-@_-"/>
    <numFmt numFmtId="193" formatCode="_-&quot;£&quot;* #,##0.00_-;\-&quot;£&quot;* #,##0.00_-;_-&quot;£&quot;* &quot;-&quot;_-;_-@_-"/>
  </numFmts>
  <fonts count="19">
    <font>
      <sz val="10"/>
      <name val="Arial"/>
      <family val="2"/>
    </font>
    <font>
      <sz val="10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b/>
      <sz val="10"/>
      <name val="Microsoft Sans Serif"/>
      <family val="2"/>
    </font>
    <font>
      <b/>
      <sz val="8"/>
      <color indexed="8"/>
      <name val="Microsoft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name val="MS Sans Serif"/>
      <family val="2"/>
    </font>
    <font>
      <sz val="10"/>
      <name val="Microsoft Sans Serif"/>
      <family val="2"/>
    </font>
    <font>
      <sz val="10"/>
      <color indexed="48"/>
      <name val="MS Sans Serif"/>
      <family val="2"/>
    </font>
    <font>
      <u val="single"/>
      <sz val="10"/>
      <color indexed="48"/>
      <name val="MS Sans Serif"/>
      <family val="2"/>
    </font>
    <font>
      <b/>
      <u val="single"/>
      <sz val="10"/>
      <color indexed="4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2" borderId="1" xfId="0" applyFont="1" applyFill="1" applyBorder="1" applyAlignment="1">
      <alignment horizontal="left" vertical="top"/>
    </xf>
    <xf numFmtId="173" fontId="6" fillId="2" borderId="1" xfId="0" applyNumberFormat="1" applyFont="1" applyFill="1" applyBorder="1" applyAlignment="1">
      <alignment horizontal="right" vertical="top"/>
    </xf>
    <xf numFmtId="174" fontId="6" fillId="2" borderId="1" xfId="0" applyNumberFormat="1" applyFont="1" applyFill="1" applyBorder="1" applyAlignment="1">
      <alignment horizontal="right" vertical="top"/>
    </xf>
    <xf numFmtId="172" fontId="6" fillId="2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0" xfId="21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21" applyFont="1" applyFill="1" applyBorder="1" applyAlignment="1">
      <alignment horizontal="center"/>
      <protection/>
    </xf>
    <xf numFmtId="0" fontId="10" fillId="0" borderId="2" xfId="21" applyFont="1" applyFill="1" applyBorder="1" applyAlignment="1">
      <alignment/>
      <protection/>
    </xf>
    <xf numFmtId="0" fontId="11" fillId="3" borderId="3" xfId="21" applyFont="1" applyFill="1" applyBorder="1" applyAlignment="1">
      <alignment horizontal="center"/>
      <protection/>
    </xf>
    <xf numFmtId="0" fontId="11" fillId="3" borderId="4" xfId="21" applyFont="1" applyFill="1" applyBorder="1" applyAlignment="1">
      <alignment horizontal="center"/>
      <protection/>
    </xf>
    <xf numFmtId="0" fontId="11" fillId="3" borderId="5" xfId="21" applyFont="1" applyFill="1" applyBorder="1" applyAlignment="1">
      <alignment horizontal="center"/>
      <protection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0" fillId="0" borderId="8" xfId="21" applyFont="1" applyFill="1" applyBorder="1">
      <alignment/>
      <protection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8" xfId="21" applyNumberFormat="1" applyFont="1" applyFill="1" applyBorder="1" applyAlignment="1">
      <alignment horizontal="right" vertical="center"/>
      <protection/>
    </xf>
    <xf numFmtId="42" fontId="13" fillId="0" borderId="0" xfId="0" applyNumberFormat="1" applyFont="1" applyFill="1" applyBorder="1" applyAlignment="1">
      <alignment horizontal="right" vertical="center"/>
    </xf>
    <xf numFmtId="42" fontId="13" fillId="0" borderId="9" xfId="0" applyNumberFormat="1" applyFont="1" applyFill="1" applyBorder="1" applyAlignment="1">
      <alignment horizontal="right" vertical="center"/>
    </xf>
    <xf numFmtId="42" fontId="10" fillId="0" borderId="0" xfId="21" applyNumberFormat="1" applyFont="1" applyFill="1" applyBorder="1">
      <alignment/>
      <protection/>
    </xf>
    <xf numFmtId="0" fontId="10" fillId="0" borderId="9" xfId="21" applyFont="1" applyFill="1" applyBorder="1">
      <alignment/>
      <protection/>
    </xf>
    <xf numFmtId="0" fontId="11" fillId="0" borderId="0" xfId="21" applyFont="1" applyBorder="1">
      <alignment/>
      <protection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87" fontId="11" fillId="3" borderId="4" xfId="21" applyNumberFormat="1" applyFont="1" applyFill="1" applyBorder="1" applyAlignment="1">
      <alignment horizontal="center"/>
      <protection/>
    </xf>
    <xf numFmtId="187" fontId="11" fillId="3" borderId="5" xfId="21" applyNumberFormat="1" applyFont="1" applyFill="1" applyBorder="1" applyAlignment="1">
      <alignment horizontal="center"/>
      <protection/>
    </xf>
    <xf numFmtId="0" fontId="10" fillId="0" borderId="8" xfId="21" applyFont="1" applyBorder="1">
      <alignment/>
      <protection/>
    </xf>
    <xf numFmtId="187" fontId="10" fillId="0" borderId="0" xfId="21" applyNumberFormat="1" applyFont="1" applyFill="1" applyBorder="1">
      <alignment/>
      <protection/>
    </xf>
    <xf numFmtId="187" fontId="10" fillId="0" borderId="9" xfId="21" applyNumberFormat="1" applyFont="1" applyFill="1" applyBorder="1">
      <alignment/>
      <protection/>
    </xf>
    <xf numFmtId="177" fontId="10" fillId="0" borderId="0" xfId="21" applyNumberFormat="1" applyFont="1" applyFill="1" applyBorder="1" applyAlignment="1">
      <alignment horizontal="right" vertical="top"/>
      <protection/>
    </xf>
    <xf numFmtId="42" fontId="10" fillId="0" borderId="0" xfId="17" applyNumberFormat="1" applyFont="1" applyFill="1" applyBorder="1" applyAlignment="1">
      <alignment horizontal="right" vertical="top"/>
    </xf>
    <xf numFmtId="42" fontId="10" fillId="0" borderId="9" xfId="21" applyNumberFormat="1" applyFont="1" applyFill="1" applyBorder="1" applyAlignment="1">
      <alignment horizontal="right" vertical="top"/>
      <protection/>
    </xf>
    <xf numFmtId="0" fontId="10" fillId="0" borderId="0" xfId="21" applyFont="1" applyFill="1" applyBorder="1" applyAlignment="1">
      <alignment horizontal="right" vertical="top"/>
      <protection/>
    </xf>
    <xf numFmtId="187" fontId="10" fillId="0" borderId="0" xfId="21" applyNumberFormat="1" applyFont="1" applyFill="1" applyBorder="1" applyAlignment="1">
      <alignment horizontal="right" vertical="top"/>
      <protection/>
    </xf>
    <xf numFmtId="187" fontId="10" fillId="0" borderId="9" xfId="21" applyNumberFormat="1" applyFont="1" applyFill="1" applyBorder="1" applyAlignment="1">
      <alignment horizontal="right" vertical="top"/>
      <protection/>
    </xf>
    <xf numFmtId="0" fontId="10" fillId="0" borderId="8" xfId="21" applyFont="1" applyFill="1" applyBorder="1" applyAlignment="1">
      <alignment horizontal="right" vertical="top"/>
      <protection/>
    </xf>
    <xf numFmtId="0" fontId="10" fillId="0" borderId="8" xfId="21" applyFont="1" applyBorder="1" applyAlignment="1">
      <alignment horizontal="left"/>
      <protection/>
    </xf>
    <xf numFmtId="0" fontId="13" fillId="0" borderId="9" xfId="0" applyFont="1" applyFill="1" applyBorder="1" applyAlignment="1">
      <alignment horizontal="left" vertical="top"/>
    </xf>
    <xf numFmtId="42" fontId="10" fillId="0" borderId="9" xfId="17" applyNumberFormat="1" applyFont="1" applyFill="1" applyBorder="1" applyAlignment="1">
      <alignment horizontal="right" vertical="top"/>
    </xf>
    <xf numFmtId="177" fontId="10" fillId="0" borderId="8" xfId="15" applyNumberFormat="1" applyFont="1" applyFill="1" applyBorder="1" applyAlignment="1">
      <alignment horizontal="right" vertical="top"/>
    </xf>
    <xf numFmtId="0" fontId="10" fillId="0" borderId="10" xfId="21" applyFont="1" applyBorder="1" applyAlignment="1">
      <alignment horizontal="left"/>
      <protection/>
    </xf>
    <xf numFmtId="0" fontId="13" fillId="0" borderId="11" xfId="0" applyFont="1" applyFill="1" applyBorder="1" applyAlignment="1">
      <alignment horizontal="left" vertical="top"/>
    </xf>
    <xf numFmtId="177" fontId="10" fillId="0" borderId="2" xfId="21" applyNumberFormat="1" applyFont="1" applyFill="1" applyBorder="1" applyAlignment="1">
      <alignment horizontal="right" vertical="top"/>
      <protection/>
    </xf>
    <xf numFmtId="42" fontId="10" fillId="0" borderId="2" xfId="17" applyNumberFormat="1" applyFont="1" applyFill="1" applyBorder="1" applyAlignment="1">
      <alignment horizontal="right" vertical="top"/>
    </xf>
    <xf numFmtId="42" fontId="10" fillId="0" borderId="11" xfId="17" applyNumberFormat="1" applyFont="1" applyFill="1" applyBorder="1" applyAlignment="1">
      <alignment horizontal="right" vertical="top"/>
    </xf>
    <xf numFmtId="177" fontId="10" fillId="0" borderId="10" xfId="15" applyNumberFormat="1" applyFont="1" applyFill="1" applyBorder="1" applyAlignment="1">
      <alignment horizontal="right" vertical="top"/>
    </xf>
    <xf numFmtId="177" fontId="10" fillId="0" borderId="8" xfId="21" applyNumberFormat="1" applyFont="1" applyFill="1" applyBorder="1" applyAlignment="1">
      <alignment horizontal="right" vertical="top"/>
      <protection/>
    </xf>
    <xf numFmtId="191" fontId="10" fillId="0" borderId="0" xfId="17" applyNumberFormat="1" applyFont="1" applyFill="1" applyBorder="1" applyAlignment="1">
      <alignment/>
    </xf>
    <xf numFmtId="187" fontId="10" fillId="0" borderId="9" xfId="17" applyNumberFormat="1" applyFont="1" applyFill="1" applyBorder="1" applyAlignment="1">
      <alignment/>
    </xf>
    <xf numFmtId="0" fontId="10" fillId="0" borderId="2" xfId="21" applyFont="1" applyFill="1" applyBorder="1">
      <alignment/>
      <protection/>
    </xf>
    <xf numFmtId="177" fontId="10" fillId="0" borderId="10" xfId="21" applyNumberFormat="1" applyFont="1" applyFill="1" applyBorder="1" applyAlignment="1">
      <alignment horizontal="right" vertical="top"/>
      <protection/>
    </xf>
    <xf numFmtId="0" fontId="10" fillId="0" borderId="12" xfId="0" applyFont="1" applyBorder="1" applyAlignment="1">
      <alignment/>
    </xf>
    <xf numFmtId="177" fontId="14" fillId="0" borderId="8" xfId="15" applyNumberFormat="1" applyFont="1" applyBorder="1" applyAlignment="1">
      <alignment/>
    </xf>
    <xf numFmtId="42" fontId="14" fillId="0" borderId="0" xfId="0" applyNumberFormat="1" applyFont="1" applyBorder="1" applyAlignment="1">
      <alignment/>
    </xf>
    <xf numFmtId="42" fontId="14" fillId="0" borderId="9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177" fontId="14" fillId="0" borderId="8" xfId="0" applyNumberFormat="1" applyFont="1" applyFill="1" applyBorder="1" applyAlignment="1">
      <alignment/>
    </xf>
    <xf numFmtId="42" fontId="14" fillId="0" borderId="0" xfId="17" applyNumberFormat="1" applyFont="1" applyFill="1" applyBorder="1" applyAlignment="1">
      <alignment/>
    </xf>
    <xf numFmtId="42" fontId="14" fillId="0" borderId="9" xfId="0" applyNumberFormat="1" applyFont="1" applyFill="1" applyBorder="1" applyAlignment="1">
      <alignment/>
    </xf>
    <xf numFmtId="0" fontId="17" fillId="0" borderId="0" xfId="20" applyFont="1" applyAlignment="1">
      <alignment/>
    </xf>
    <xf numFmtId="0" fontId="17" fillId="0" borderId="2" xfId="2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0" fillId="0" borderId="8" xfId="21" applyFont="1" applyFill="1" applyBorder="1" applyAlignment="1">
      <alignment horizontal="left" vertical="top"/>
      <protection/>
    </xf>
    <xf numFmtId="42" fontId="13" fillId="0" borderId="0" xfId="0" applyNumberFormat="1" applyFont="1" applyFill="1" applyBorder="1" applyAlignment="1">
      <alignment horizontal="right" vertical="top"/>
    </xf>
    <xf numFmtId="0" fontId="10" fillId="0" borderId="10" xfId="21" applyFont="1" applyFill="1" applyBorder="1" applyAlignment="1">
      <alignment horizontal="left" vertical="top"/>
      <protection/>
    </xf>
    <xf numFmtId="42" fontId="13" fillId="0" borderId="2" xfId="0" applyNumberFormat="1" applyFont="1" applyFill="1" applyBorder="1" applyAlignment="1">
      <alignment horizontal="right" vertical="top"/>
    </xf>
    <xf numFmtId="0" fontId="10" fillId="0" borderId="8" xfId="0" applyFont="1" applyBorder="1" applyAlignment="1">
      <alignment horizontal="left" vertical="top"/>
    </xf>
    <xf numFmtId="42" fontId="15" fillId="0" borderId="0" xfId="15" applyNumberFormat="1" applyFont="1" applyFill="1" applyBorder="1" applyAlignment="1">
      <alignment/>
    </xf>
    <xf numFmtId="42" fontId="15" fillId="0" borderId="9" xfId="15" applyNumberFormat="1" applyFont="1" applyFill="1" applyBorder="1" applyAlignment="1">
      <alignment/>
    </xf>
    <xf numFmtId="172" fontId="5" fillId="0" borderId="0" xfId="0" applyNumberFormat="1" applyFont="1" applyAlignment="1">
      <alignment/>
    </xf>
    <xf numFmtId="177" fontId="15" fillId="0" borderId="8" xfId="15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 horizontal="right" vertical="top"/>
    </xf>
    <xf numFmtId="177" fontId="5" fillId="0" borderId="8" xfId="15" applyNumberFormat="1" applyFont="1" applyFill="1" applyBorder="1" applyAlignment="1">
      <alignment horizontal="right" vertical="top"/>
    </xf>
    <xf numFmtId="42" fontId="6" fillId="0" borderId="9" xfId="0" applyNumberFormat="1" applyFont="1" applyFill="1" applyBorder="1" applyAlignment="1">
      <alignment horizontal="right" vertical="top"/>
    </xf>
    <xf numFmtId="42" fontId="10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42" fontId="6" fillId="0" borderId="2" xfId="0" applyNumberFormat="1" applyFont="1" applyFill="1" applyBorder="1" applyAlignment="1">
      <alignment horizontal="right" vertical="top"/>
    </xf>
    <xf numFmtId="42" fontId="6" fillId="0" borderId="11" xfId="0" applyNumberFormat="1" applyFont="1" applyFill="1" applyBorder="1" applyAlignment="1">
      <alignment horizontal="right" vertical="top"/>
    </xf>
    <xf numFmtId="177" fontId="5" fillId="0" borderId="10" xfId="15" applyNumberFormat="1" applyFont="1" applyFill="1" applyBorder="1" applyAlignment="1">
      <alignment horizontal="right" vertical="top"/>
    </xf>
    <xf numFmtId="177" fontId="5" fillId="0" borderId="8" xfId="15" applyNumberFormat="1" applyFont="1" applyFill="1" applyBorder="1" applyAlignment="1">
      <alignment/>
    </xf>
    <xf numFmtId="42" fontId="5" fillId="0" borderId="0" xfId="17" applyNumberFormat="1" applyFont="1" applyFill="1" applyBorder="1" applyAlignment="1">
      <alignment/>
    </xf>
    <xf numFmtId="42" fontId="5" fillId="0" borderId="9" xfId="17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187" fontId="5" fillId="0" borderId="0" xfId="21" applyNumberFormat="1" applyFont="1" applyFill="1" applyBorder="1">
      <alignment/>
      <protection/>
    </xf>
    <xf numFmtId="42" fontId="5" fillId="0" borderId="0" xfId="17" applyNumberFormat="1" applyFont="1" applyFill="1" applyBorder="1" applyAlignment="1">
      <alignment horizontal="right" vertical="top"/>
    </xf>
    <xf numFmtId="42" fontId="5" fillId="0" borderId="9" xfId="17" applyNumberFormat="1" applyFont="1" applyFill="1" applyBorder="1" applyAlignment="1">
      <alignment horizontal="right" vertical="top"/>
    </xf>
    <xf numFmtId="42" fontId="5" fillId="0" borderId="2" xfId="17" applyNumberFormat="1" applyFont="1" applyFill="1" applyBorder="1" applyAlignment="1">
      <alignment horizontal="right" vertical="top"/>
    </xf>
    <xf numFmtId="42" fontId="5" fillId="0" borderId="11" xfId="17" applyNumberFormat="1" applyFont="1" applyFill="1" applyBorder="1" applyAlignment="1">
      <alignment horizontal="right" vertical="top"/>
    </xf>
    <xf numFmtId="177" fontId="5" fillId="0" borderId="10" xfId="15" applyNumberFormat="1" applyFont="1" applyFill="1" applyBorder="1" applyAlignment="1">
      <alignment/>
    </xf>
    <xf numFmtId="42" fontId="5" fillId="0" borderId="2" xfId="17" applyNumberFormat="1" applyFont="1" applyFill="1" applyBorder="1" applyAlignment="1">
      <alignment/>
    </xf>
    <xf numFmtId="42" fontId="5" fillId="0" borderId="11" xfId="17" applyNumberFormat="1" applyFont="1" applyFill="1" applyBorder="1" applyAlignment="1">
      <alignment/>
    </xf>
    <xf numFmtId="177" fontId="15" fillId="0" borderId="10" xfId="15" applyNumberFormat="1" applyFont="1" applyFill="1" applyBorder="1" applyAlignment="1">
      <alignment/>
    </xf>
    <xf numFmtId="42" fontId="15" fillId="0" borderId="2" xfId="15" applyNumberFormat="1" applyFont="1" applyFill="1" applyBorder="1" applyAlignment="1">
      <alignment/>
    </xf>
    <xf numFmtId="42" fontId="15" fillId="0" borderId="11" xfId="15" applyNumberFormat="1" applyFont="1" applyFill="1" applyBorder="1" applyAlignment="1">
      <alignment/>
    </xf>
    <xf numFmtId="0" fontId="18" fillId="0" borderId="0" xfId="20" applyFont="1" applyAlignment="1">
      <alignment/>
    </xf>
    <xf numFmtId="0" fontId="5" fillId="0" borderId="0" xfId="0" applyFont="1" applyAlignment="1">
      <alignment wrapText="1"/>
    </xf>
    <xf numFmtId="0" fontId="11" fillId="3" borderId="13" xfId="21" applyFont="1" applyFill="1" applyBorder="1" applyAlignment="1">
      <alignment horizontal="center"/>
      <protection/>
    </xf>
    <xf numFmtId="0" fontId="11" fillId="3" borderId="14" xfId="21" applyFont="1" applyFill="1" applyBorder="1" applyAlignment="1">
      <alignment horizontal="center"/>
      <protection/>
    </xf>
    <xf numFmtId="0" fontId="11" fillId="3" borderId="12" xfId="21" applyFont="1" applyFill="1" applyBorder="1" applyAlignment="1">
      <alignment horizontal="center"/>
      <protection/>
    </xf>
    <xf numFmtId="0" fontId="11" fillId="3" borderId="3" xfId="21" applyFont="1" applyFill="1" applyBorder="1" applyAlignment="1">
      <alignment horizontal="center"/>
      <protection/>
    </xf>
    <xf numFmtId="0" fontId="11" fillId="3" borderId="4" xfId="21" applyFont="1" applyFill="1" applyBorder="1" applyAlignment="1">
      <alignment horizontal="center"/>
      <protection/>
    </xf>
    <xf numFmtId="0" fontId="9" fillId="0" borderId="0" xfId="0" applyFont="1" applyAlignment="1">
      <alignment horizontal="center" wrapText="1"/>
    </xf>
    <xf numFmtId="0" fontId="11" fillId="3" borderId="5" xfId="21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hedule tota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E29"/>
  <sheetViews>
    <sheetView tabSelected="1" workbookViewId="0" topLeftCell="A1">
      <pane xSplit="1" ySplit="6" topLeftCell="B7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1" sqref="A1"/>
    </sheetView>
  </sheetViews>
  <sheetFormatPr defaultColWidth="9.140625" defaultRowHeight="12.75"/>
  <cols>
    <col min="1" max="1" width="21.00390625" style="60" bestFit="1" customWidth="1"/>
    <col min="2" max="2" width="77.7109375" style="60" bestFit="1" customWidth="1"/>
    <col min="3" max="5" width="11.421875" style="60" customWidth="1"/>
    <col min="6" max="16384" width="9.140625" style="60" customWidth="1"/>
  </cols>
  <sheetData>
    <row r="1" spans="1:5" ht="12.75">
      <c r="A1" s="123" t="s">
        <v>27</v>
      </c>
      <c r="B1" s="123"/>
      <c r="C1" s="123"/>
      <c r="D1" s="123"/>
      <c r="E1" s="123"/>
    </row>
    <row r="2" spans="1:5" ht="12.75">
      <c r="A2" s="61"/>
      <c r="B2" s="61"/>
      <c r="C2" s="61"/>
      <c r="D2" s="61"/>
      <c r="E2" s="61"/>
    </row>
    <row r="3" spans="1:5" ht="12.75">
      <c r="A3" s="71" t="s">
        <v>3</v>
      </c>
      <c r="B3" s="72" t="s">
        <v>4</v>
      </c>
      <c r="C3" s="73" t="s">
        <v>166</v>
      </c>
      <c r="D3" s="74" t="s">
        <v>5</v>
      </c>
      <c r="E3" s="75" t="s">
        <v>6</v>
      </c>
    </row>
    <row r="4" spans="1:5" ht="12.75">
      <c r="A4" s="62"/>
      <c r="B4" s="61"/>
      <c r="C4" s="63"/>
      <c r="D4" s="61"/>
      <c r="E4" s="64"/>
    </row>
    <row r="5" spans="1:5" ht="12.75">
      <c r="A5" s="62"/>
      <c r="B5" s="61" t="s">
        <v>195</v>
      </c>
      <c r="C5" s="65">
        <f>SUM(C11:C29)</f>
        <v>96555</v>
      </c>
      <c r="D5" s="66">
        <f>E5/C5</f>
        <v>63.77517974211592</v>
      </c>
      <c r="E5" s="67">
        <f>SUM(E11:E29)</f>
        <v>6157812.480000002</v>
      </c>
    </row>
    <row r="6" spans="1:5" ht="12.75">
      <c r="A6" s="62"/>
      <c r="B6" s="61"/>
      <c r="C6" s="65"/>
      <c r="D6" s="66"/>
      <c r="E6" s="67"/>
    </row>
    <row r="7" spans="1:5" ht="12.75">
      <c r="A7" s="68" t="s">
        <v>0</v>
      </c>
      <c r="B7" s="61" t="s">
        <v>0</v>
      </c>
      <c r="C7" s="57">
        <f>'Total - HRGs'!C6</f>
        <v>915</v>
      </c>
      <c r="D7" s="58">
        <f>'Total - HRGs'!D6</f>
        <v>107.77462295081968</v>
      </c>
      <c r="E7" s="59">
        <f>'Total - HRGs'!E6</f>
        <v>98613.78</v>
      </c>
    </row>
    <row r="8" spans="1:5" ht="12.75">
      <c r="A8" s="68" t="s">
        <v>1</v>
      </c>
      <c r="B8" s="61" t="s">
        <v>7</v>
      </c>
      <c r="C8" s="57">
        <f>'Total - OPATT'!C6</f>
        <v>37534</v>
      </c>
      <c r="D8" s="58">
        <f>'Total - OPATT'!D6</f>
        <v>104.24842995683913</v>
      </c>
      <c r="E8" s="59">
        <f>'Total - OPATT'!E6</f>
        <v>3912860.57</v>
      </c>
    </row>
    <row r="9" spans="1:5" ht="12.75">
      <c r="A9" s="68" t="s">
        <v>2</v>
      </c>
      <c r="B9" s="61" t="s">
        <v>2</v>
      </c>
      <c r="C9" s="57">
        <f>'Total - Other Currencies'!C6</f>
        <v>58106</v>
      </c>
      <c r="D9" s="58">
        <f>'Total - Other Currencies'!D6</f>
        <v>36.93832186004887</v>
      </c>
      <c r="E9" s="59">
        <f>'Total - Other Currencies'!E6</f>
        <v>2146338.13</v>
      </c>
    </row>
    <row r="10" spans="1:5" ht="12.75">
      <c r="A10" s="68"/>
      <c r="C10" s="57"/>
      <c r="D10" s="58"/>
      <c r="E10" s="59"/>
    </row>
    <row r="11" spans="1:5" ht="12.75">
      <c r="A11" s="68" t="s">
        <v>176</v>
      </c>
      <c r="B11" s="60" t="s">
        <v>8</v>
      </c>
      <c r="C11" s="84">
        <v>738</v>
      </c>
      <c r="D11" s="81">
        <v>73.50184281842819</v>
      </c>
      <c r="E11" s="82">
        <v>54244.36</v>
      </c>
    </row>
    <row r="12" spans="1:5" ht="12.75">
      <c r="A12" s="68" t="s">
        <v>177</v>
      </c>
      <c r="B12" s="60" t="s">
        <v>9</v>
      </c>
      <c r="C12" s="84">
        <v>17762</v>
      </c>
      <c r="D12" s="81">
        <v>105.29542562774463</v>
      </c>
      <c r="E12" s="82">
        <v>1870257.35</v>
      </c>
    </row>
    <row r="13" spans="1:5" ht="12.75">
      <c r="A13" s="68" t="s">
        <v>178</v>
      </c>
      <c r="B13" s="60" t="s">
        <v>10</v>
      </c>
      <c r="C13" s="84">
        <v>8743</v>
      </c>
      <c r="D13" s="81">
        <v>190.76989706050588</v>
      </c>
      <c r="E13" s="82">
        <v>1667901.21</v>
      </c>
    </row>
    <row r="14" spans="1:5" ht="12.75">
      <c r="A14" s="68" t="s">
        <v>179</v>
      </c>
      <c r="B14" s="60" t="s">
        <v>11</v>
      </c>
      <c r="C14" s="84">
        <v>5645</v>
      </c>
      <c r="D14" s="81">
        <v>23.200175376439315</v>
      </c>
      <c r="E14" s="82">
        <v>130964.99</v>
      </c>
    </row>
    <row r="15" spans="1:5" ht="12.75">
      <c r="A15" s="68" t="s">
        <v>180</v>
      </c>
      <c r="B15" s="60" t="s">
        <v>12</v>
      </c>
      <c r="C15" s="84">
        <v>174</v>
      </c>
      <c r="D15" s="81">
        <v>42.710459770114944</v>
      </c>
      <c r="E15" s="82">
        <v>7431.62</v>
      </c>
    </row>
    <row r="16" spans="1:5" ht="12.75">
      <c r="A16" s="68" t="s">
        <v>181</v>
      </c>
      <c r="B16" s="60" t="s">
        <v>13</v>
      </c>
      <c r="C16" s="84">
        <v>4688</v>
      </c>
      <c r="D16" s="81">
        <v>45.71356655290103</v>
      </c>
      <c r="E16" s="82">
        <v>214305.2</v>
      </c>
    </row>
    <row r="17" spans="1:5" ht="12.75">
      <c r="A17" s="68" t="s">
        <v>182</v>
      </c>
      <c r="B17" s="60" t="s">
        <v>14</v>
      </c>
      <c r="C17" s="84">
        <v>522</v>
      </c>
      <c r="D17" s="81">
        <v>42.14597701149425</v>
      </c>
      <c r="E17" s="82">
        <v>22000.2</v>
      </c>
    </row>
    <row r="18" spans="1:5" ht="12.75">
      <c r="A18" s="68" t="s">
        <v>183</v>
      </c>
      <c r="B18" s="60" t="s">
        <v>15</v>
      </c>
      <c r="C18" s="84">
        <v>177</v>
      </c>
      <c r="D18" s="81">
        <v>250.6746892655367</v>
      </c>
      <c r="E18" s="82">
        <v>44369.42</v>
      </c>
    </row>
    <row r="19" spans="1:5" ht="12.75">
      <c r="A19" s="68" t="s">
        <v>184</v>
      </c>
      <c r="B19" s="60" t="s">
        <v>16</v>
      </c>
      <c r="C19" s="84">
        <v>303</v>
      </c>
      <c r="D19" s="81">
        <v>28.41399339933993</v>
      </c>
      <c r="E19" s="82">
        <v>8609.44</v>
      </c>
    </row>
    <row r="20" spans="1:5" ht="12.75">
      <c r="A20" s="68" t="s">
        <v>185</v>
      </c>
      <c r="B20" s="60" t="s">
        <v>17</v>
      </c>
      <c r="C20" s="84">
        <v>20499</v>
      </c>
      <c r="D20" s="81">
        <v>46.46549051173228</v>
      </c>
      <c r="E20" s="82">
        <v>952496.09</v>
      </c>
    </row>
    <row r="21" spans="1:5" ht="12.75">
      <c r="A21" s="68" t="s">
        <v>189</v>
      </c>
      <c r="B21" s="60" t="s">
        <v>21</v>
      </c>
      <c r="C21" s="84">
        <v>9701</v>
      </c>
      <c r="D21" s="81">
        <v>50.25972477064221</v>
      </c>
      <c r="E21" s="82">
        <v>487569.59</v>
      </c>
    </row>
    <row r="22" spans="1:5" ht="12.75">
      <c r="A22" s="68" t="s">
        <v>188</v>
      </c>
      <c r="B22" s="60" t="s">
        <v>20</v>
      </c>
      <c r="C22" s="84">
        <v>1199</v>
      </c>
      <c r="D22" s="81">
        <v>8.180733944954131</v>
      </c>
      <c r="E22" s="82">
        <v>9808.7</v>
      </c>
    </row>
    <row r="23" spans="1:5" ht="12.75">
      <c r="A23" s="68" t="s">
        <v>187</v>
      </c>
      <c r="B23" s="60" t="s">
        <v>19</v>
      </c>
      <c r="C23" s="84">
        <v>1567</v>
      </c>
      <c r="D23" s="81">
        <v>15.964620293554601</v>
      </c>
      <c r="E23" s="82">
        <v>25016.56000000006</v>
      </c>
    </row>
    <row r="24" spans="1:5" ht="12.75">
      <c r="A24" s="68" t="s">
        <v>186</v>
      </c>
      <c r="B24" s="60" t="s">
        <v>18</v>
      </c>
      <c r="C24" s="84">
        <v>791</v>
      </c>
      <c r="D24" s="81">
        <v>16.59692793931732</v>
      </c>
      <c r="E24" s="82">
        <v>13128.17</v>
      </c>
    </row>
    <row r="25" spans="1:5" ht="12.75">
      <c r="A25" s="68" t="s">
        <v>190</v>
      </c>
      <c r="B25" s="60" t="s">
        <v>22</v>
      </c>
      <c r="C25" s="84">
        <v>1858</v>
      </c>
      <c r="D25" s="81">
        <v>26.323530678148547</v>
      </c>
      <c r="E25" s="82">
        <v>48909.12</v>
      </c>
    </row>
    <row r="26" spans="1:5" ht="12.75">
      <c r="A26" s="68" t="s">
        <v>191</v>
      </c>
      <c r="B26" s="60" t="s">
        <v>23</v>
      </c>
      <c r="C26" s="84">
        <v>9250</v>
      </c>
      <c r="D26" s="81">
        <v>35.80751675675679</v>
      </c>
      <c r="E26" s="82">
        <v>331219.53</v>
      </c>
    </row>
    <row r="27" spans="1:5" ht="12.75">
      <c r="A27" s="68" t="s">
        <v>192</v>
      </c>
      <c r="B27" s="60" t="s">
        <v>24</v>
      </c>
      <c r="C27" s="84">
        <v>1755</v>
      </c>
      <c r="D27" s="81">
        <v>26.525168091168098</v>
      </c>
      <c r="E27" s="82">
        <v>46551.67</v>
      </c>
    </row>
    <row r="28" spans="1:5" ht="12.75">
      <c r="A28" s="68" t="s">
        <v>193</v>
      </c>
      <c r="B28" s="60" t="s">
        <v>25</v>
      </c>
      <c r="C28" s="84">
        <v>1892</v>
      </c>
      <c r="D28" s="81">
        <v>29.197399577166994</v>
      </c>
      <c r="E28" s="82">
        <v>55241.48</v>
      </c>
    </row>
    <row r="29" spans="1:5" ht="12.75">
      <c r="A29" s="69" t="s">
        <v>194</v>
      </c>
      <c r="B29" s="70" t="s">
        <v>26</v>
      </c>
      <c r="C29" s="106">
        <v>9291</v>
      </c>
      <c r="D29" s="107">
        <v>18.059173393606752</v>
      </c>
      <c r="E29" s="108">
        <v>167787.78</v>
      </c>
    </row>
  </sheetData>
  <hyperlinks>
    <hyperlink ref="A7" location="Start2" display="Total - HRGs"/>
    <hyperlink ref="A8" location="Start3" display="Total - OPATT"/>
    <hyperlink ref="A9" location="Start4" display="Total - Other Currencies"/>
    <hyperlink ref="A11" location="Start5" display="PMSDC"/>
    <hyperlink ref="A12" location="Start6" display="PMSCLFUSFF"/>
    <hyperlink ref="A13" location="Start7" display="PMSCLFASFF"/>
    <hyperlink ref="A14" location="Start8" display="PMSNCLFUSFF"/>
    <hyperlink ref="A15" location="Start9" display="PMSNCLFASFF"/>
    <hyperlink ref="A16" location="Start10" display="PMSNCLFUMFF"/>
    <hyperlink ref="A17" location="Start11" display="PMSNCLFAMFF"/>
    <hyperlink ref="A18" location="Start12" display="PMSOPROC"/>
    <hyperlink ref="A19" location="Start13" display="PMSDADS"/>
    <hyperlink ref="A20" location="Start14" display="PMSCSDN"/>
    <hyperlink ref="A24" location="Start15" display="PMSCSHVO"/>
    <hyperlink ref="A23" location="Start16" display="PMSCSHVPN"/>
    <hyperlink ref="A22" location="Start17" display="PMSCSHVV"/>
    <hyperlink ref="A21" location="Start18" display="PMSCSHVC"/>
    <hyperlink ref="A25" location="Start19" display="PMSCSCNSN"/>
    <hyperlink ref="A26" location="Start20" display="PMSCSCT"/>
    <hyperlink ref="A27" location="Start21" display="PMSOCS"/>
    <hyperlink ref="A28" location="Start22" display="PMSMHCSCFAF"/>
    <hyperlink ref="A29" location="Start23" display="PMSMHCSCFUAF"/>
  </hyperlinks>
  <printOptions/>
  <pageMargins left="0.75" right="0.75" top="1" bottom="1" header="0.5" footer="0.5"/>
  <pageSetup fitToHeight="100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206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169</v>
      </c>
      <c r="B9" s="7" t="s">
        <v>170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>
        <v>191</v>
      </c>
      <c r="B10" s="3" t="s">
        <v>255</v>
      </c>
      <c r="C10" s="4">
        <v>2973</v>
      </c>
      <c r="D10" s="5">
        <v>65</v>
      </c>
      <c r="E10" s="5">
        <v>65</v>
      </c>
      <c r="F10" s="5">
        <v>65</v>
      </c>
      <c r="G10" s="6">
        <v>1</v>
      </c>
    </row>
    <row r="11" spans="1:7" ht="12.75" customHeight="1">
      <c r="A11" s="3" t="s">
        <v>168</v>
      </c>
      <c r="B11" s="3" t="s">
        <v>263</v>
      </c>
      <c r="C11" s="4">
        <v>1715</v>
      </c>
      <c r="D11" s="5">
        <v>12.28</v>
      </c>
      <c r="E11" s="5">
        <v>12.28</v>
      </c>
      <c r="F11" s="5">
        <v>12.28</v>
      </c>
      <c r="G11" s="6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207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169</v>
      </c>
      <c r="B9" s="7" t="s">
        <v>170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>
        <v>191</v>
      </c>
      <c r="B10" s="3" t="s">
        <v>255</v>
      </c>
      <c r="C10" s="4">
        <v>227</v>
      </c>
      <c r="D10" s="5">
        <v>65</v>
      </c>
      <c r="E10" s="5">
        <v>65</v>
      </c>
      <c r="F10" s="5">
        <v>65</v>
      </c>
      <c r="G10" s="6">
        <v>1</v>
      </c>
    </row>
    <row r="11" spans="1:7" ht="12.75" customHeight="1">
      <c r="A11" s="3" t="s">
        <v>168</v>
      </c>
      <c r="B11" s="3" t="s">
        <v>263</v>
      </c>
      <c r="C11" s="4">
        <v>295</v>
      </c>
      <c r="D11" s="5">
        <v>24.56</v>
      </c>
      <c r="E11" s="5">
        <v>24.56</v>
      </c>
      <c r="F11" s="5">
        <v>24.56</v>
      </c>
      <c r="G11" s="6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208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40</v>
      </c>
      <c r="B10" s="3" t="s">
        <v>226</v>
      </c>
      <c r="C10" s="4">
        <v>91</v>
      </c>
      <c r="D10" s="5">
        <v>312.24</v>
      </c>
      <c r="E10" s="5">
        <v>312.24</v>
      </c>
      <c r="F10" s="5">
        <v>312.24</v>
      </c>
      <c r="G10" s="6">
        <v>1</v>
      </c>
    </row>
    <row r="11" spans="1:7" ht="12.75" customHeight="1">
      <c r="A11" s="3" t="s">
        <v>79</v>
      </c>
      <c r="B11" s="3" t="s">
        <v>227</v>
      </c>
      <c r="C11" s="4">
        <v>86</v>
      </c>
      <c r="D11" s="5">
        <v>185.53</v>
      </c>
      <c r="E11" s="5">
        <v>185.53</v>
      </c>
      <c r="F11" s="5">
        <v>185.53</v>
      </c>
      <c r="G11" s="6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209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85</v>
      </c>
      <c r="B10" s="3" t="s">
        <v>241</v>
      </c>
      <c r="C10" s="4">
        <v>188</v>
      </c>
      <c r="D10" s="5">
        <v>24.63</v>
      </c>
      <c r="E10" s="5">
        <v>24.63</v>
      </c>
      <c r="F10" s="5">
        <v>24.63</v>
      </c>
      <c r="G10" s="6">
        <v>1</v>
      </c>
    </row>
    <row r="11" spans="1:7" ht="12.75" customHeight="1">
      <c r="A11" s="3" t="s">
        <v>86</v>
      </c>
      <c r="B11" s="3" t="s">
        <v>242</v>
      </c>
      <c r="C11" s="4">
        <v>115</v>
      </c>
      <c r="D11" s="5">
        <v>34.6</v>
      </c>
      <c r="E11" s="5">
        <v>34.6</v>
      </c>
      <c r="F11" s="5">
        <v>34.6</v>
      </c>
      <c r="G11" s="6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210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92</v>
      </c>
      <c r="B10" s="3" t="s">
        <v>232</v>
      </c>
      <c r="C10" s="4">
        <v>19225</v>
      </c>
      <c r="D10" s="5">
        <v>48.4639745123537</v>
      </c>
      <c r="E10" s="5">
        <v>24.39</v>
      </c>
      <c r="F10" s="5">
        <v>43.78</v>
      </c>
      <c r="G10" s="6">
        <v>5</v>
      </c>
    </row>
    <row r="11" spans="1:7" ht="12.75" customHeight="1">
      <c r="A11" s="3" t="s">
        <v>93</v>
      </c>
      <c r="B11" s="3" t="s">
        <v>233</v>
      </c>
      <c r="C11" s="4">
        <v>1274</v>
      </c>
      <c r="D11" s="5">
        <v>16.307833594976497</v>
      </c>
      <c r="E11" s="5">
        <v>11.6</v>
      </c>
      <c r="F11" s="5">
        <v>12.5</v>
      </c>
      <c r="G11" s="6">
        <v>3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12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214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118</v>
      </c>
      <c r="B10" s="3" t="s">
        <v>236</v>
      </c>
      <c r="C10" s="4">
        <v>1044</v>
      </c>
      <c r="D10" s="5">
        <v>25.7083333333333</v>
      </c>
      <c r="E10" s="5">
        <v>23.5</v>
      </c>
      <c r="F10" s="5">
        <v>23.5</v>
      </c>
      <c r="G10" s="6">
        <v>2</v>
      </c>
    </row>
    <row r="11" spans="1:7" ht="12.75" customHeight="1">
      <c r="A11" s="3" t="s">
        <v>119</v>
      </c>
      <c r="B11" s="3" t="s">
        <v>237</v>
      </c>
      <c r="C11" s="4">
        <v>6816</v>
      </c>
      <c r="D11" s="5">
        <v>64.5112720070423</v>
      </c>
      <c r="E11" s="5">
        <v>30.16</v>
      </c>
      <c r="F11" s="5">
        <v>57.71</v>
      </c>
      <c r="G11" s="6">
        <v>5</v>
      </c>
    </row>
    <row r="12" spans="1:7" ht="12.75" customHeight="1">
      <c r="A12" s="3" t="s">
        <v>120</v>
      </c>
      <c r="B12" s="3" t="s">
        <v>239</v>
      </c>
      <c r="C12" s="4">
        <v>1841</v>
      </c>
      <c r="D12" s="5">
        <v>11.418392178163998</v>
      </c>
      <c r="E12" s="5">
        <v>9.5</v>
      </c>
      <c r="F12" s="5">
        <v>13.9</v>
      </c>
      <c r="G12" s="6">
        <v>3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213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112</v>
      </c>
      <c r="B10" s="3" t="s">
        <v>234</v>
      </c>
      <c r="C10" s="4">
        <v>1199</v>
      </c>
      <c r="D10" s="5">
        <v>8.180733944954131</v>
      </c>
      <c r="E10" s="5">
        <v>8.1</v>
      </c>
      <c r="F10" s="5">
        <v>8.1</v>
      </c>
      <c r="G10" s="6">
        <v>2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212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106</v>
      </c>
      <c r="B10" s="3" t="s">
        <v>235</v>
      </c>
      <c r="C10" s="4">
        <v>1567</v>
      </c>
      <c r="D10" s="5">
        <v>15.964620293554601</v>
      </c>
      <c r="E10" s="5">
        <v>13.59</v>
      </c>
      <c r="F10" s="5">
        <v>13.59</v>
      </c>
      <c r="G10" s="6">
        <v>3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211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99</v>
      </c>
      <c r="B10" s="3" t="s">
        <v>238</v>
      </c>
      <c r="C10" s="4">
        <v>699</v>
      </c>
      <c r="D10" s="5">
        <v>15.87</v>
      </c>
      <c r="E10" s="5">
        <v>15.87</v>
      </c>
      <c r="F10" s="5">
        <v>15.87</v>
      </c>
      <c r="G10" s="6">
        <v>1</v>
      </c>
    </row>
    <row r="11" spans="1:7" ht="12.75" customHeight="1">
      <c r="A11" s="3" t="s">
        <v>100</v>
      </c>
      <c r="B11" s="3" t="s">
        <v>240</v>
      </c>
      <c r="C11" s="4">
        <v>92</v>
      </c>
      <c r="D11" s="5">
        <v>22.12</v>
      </c>
      <c r="E11" s="5">
        <v>22.12</v>
      </c>
      <c r="F11" s="5">
        <v>22.12</v>
      </c>
      <c r="G11" s="6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11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215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126</v>
      </c>
      <c r="B10" s="3" t="s">
        <v>230</v>
      </c>
      <c r="C10" s="4">
        <v>1386</v>
      </c>
      <c r="D10" s="5">
        <v>17.92</v>
      </c>
      <c r="E10" s="5">
        <v>17.92</v>
      </c>
      <c r="F10" s="5">
        <v>17.92</v>
      </c>
      <c r="G10" s="6">
        <v>1</v>
      </c>
    </row>
    <row r="11" spans="1:7" ht="12.75" customHeight="1">
      <c r="A11" s="3" t="s">
        <v>127</v>
      </c>
      <c r="B11" s="3" t="s">
        <v>231</v>
      </c>
      <c r="C11" s="4">
        <v>472</v>
      </c>
      <c r="D11" s="5">
        <v>51</v>
      </c>
      <c r="E11" s="5">
        <v>51</v>
      </c>
      <c r="F11" s="5">
        <v>51</v>
      </c>
      <c r="G11" s="6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tabColor indexed="42"/>
    <pageSetUpPr fitToPage="1"/>
  </sheetPr>
  <dimension ref="A1:K17"/>
  <sheetViews>
    <sheetView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9.140625" defaultRowHeight="12.75" customHeight="1"/>
  <cols>
    <col min="1" max="1" width="15.00390625" style="10" customWidth="1"/>
    <col min="2" max="2" width="67.421875" style="10" customWidth="1"/>
    <col min="3" max="3" width="7.28125" style="10" bestFit="1" customWidth="1"/>
    <col min="4" max="4" width="8.57421875" style="10" bestFit="1" customWidth="1"/>
    <col min="5" max="5" width="9.421875" style="10" bestFit="1" customWidth="1"/>
    <col min="6" max="6" width="7.28125" style="10" bestFit="1" customWidth="1"/>
    <col min="7" max="7" width="8.57421875" style="10" bestFit="1" customWidth="1"/>
    <col min="8" max="8" width="9.421875" style="10" bestFit="1" customWidth="1"/>
    <col min="9" max="11" width="9.7109375" style="10" bestFit="1" customWidth="1"/>
    <col min="12" max="16384" width="9.140625" style="10" customWidth="1"/>
  </cols>
  <sheetData>
    <row r="1" spans="1:11" s="9" customFormat="1" ht="25.5" customHeight="1">
      <c r="A1" s="109" t="s">
        <v>175</v>
      </c>
      <c r="B1" s="116" t="s">
        <v>198</v>
      </c>
      <c r="C1" s="116"/>
      <c r="D1" s="116"/>
      <c r="E1" s="116"/>
      <c r="F1" s="1"/>
      <c r="G1" s="1"/>
      <c r="H1" s="1"/>
      <c r="I1" s="1"/>
      <c r="J1" s="1"/>
      <c r="K1" s="1"/>
    </row>
    <row r="2" spans="2:8" ht="12.75" customHeight="1">
      <c r="B2" s="9"/>
      <c r="C2" s="11"/>
      <c r="D2" s="11"/>
      <c r="E2" s="11"/>
      <c r="F2" s="12"/>
      <c r="G2" s="12"/>
      <c r="H2" s="12"/>
    </row>
    <row r="3" spans="3:11" ht="12.75" customHeight="1">
      <c r="C3" s="114" t="s">
        <v>195</v>
      </c>
      <c r="D3" s="115"/>
      <c r="E3" s="115"/>
      <c r="F3" s="111" t="s">
        <v>176</v>
      </c>
      <c r="G3" s="112"/>
      <c r="H3" s="113"/>
      <c r="I3" s="111" t="s">
        <v>183</v>
      </c>
      <c r="J3" s="112"/>
      <c r="K3" s="113"/>
    </row>
    <row r="4" spans="1:11" ht="12.75" customHeight="1">
      <c r="A4" s="16" t="s">
        <v>28</v>
      </c>
      <c r="B4" s="17" t="s">
        <v>29</v>
      </c>
      <c r="C4" s="13" t="s">
        <v>166</v>
      </c>
      <c r="D4" s="14" t="s">
        <v>196</v>
      </c>
      <c r="E4" s="14" t="s">
        <v>197</v>
      </c>
      <c r="F4" s="13" t="s">
        <v>166</v>
      </c>
      <c r="G4" s="14" t="s">
        <v>196</v>
      </c>
      <c r="H4" s="15" t="s">
        <v>197</v>
      </c>
      <c r="I4" s="13" t="s">
        <v>166</v>
      </c>
      <c r="J4" s="14" t="s">
        <v>196</v>
      </c>
      <c r="K4" s="15" t="s">
        <v>197</v>
      </c>
    </row>
    <row r="5" spans="1:11" ht="12.75" customHeight="1">
      <c r="A5" s="18"/>
      <c r="B5" s="25"/>
      <c r="C5" s="19"/>
      <c r="D5" s="20"/>
      <c r="E5" s="88"/>
      <c r="F5" s="19"/>
      <c r="G5" s="20"/>
      <c r="H5" s="56"/>
      <c r="I5" s="19"/>
      <c r="J5" s="20"/>
      <c r="K5" s="56"/>
    </row>
    <row r="6" spans="1:11" ht="12.75" customHeight="1">
      <c r="A6" s="18"/>
      <c r="B6" s="25"/>
      <c r="C6" s="21">
        <f>SUM(C8:C17)</f>
        <v>915</v>
      </c>
      <c r="D6" s="22">
        <f>E6/C6</f>
        <v>107.77462295081968</v>
      </c>
      <c r="E6" s="22">
        <f>SUM(E8:E17)</f>
        <v>98613.78</v>
      </c>
      <c r="F6" s="21">
        <f>SUM(F8:F17)</f>
        <v>738</v>
      </c>
      <c r="G6" s="22">
        <f>H6/F6</f>
        <v>73.50184281842819</v>
      </c>
      <c r="H6" s="23">
        <f>SUM(H8:H17)</f>
        <v>54244.36</v>
      </c>
      <c r="I6" s="21">
        <f>SUM(I8:I17)</f>
        <v>177</v>
      </c>
      <c r="J6" s="22">
        <f>K6/I6</f>
        <v>250.6746892655367</v>
      </c>
      <c r="K6" s="23">
        <f>SUM(K8:K17)</f>
        <v>44369.42</v>
      </c>
    </row>
    <row r="7" spans="1:11" ht="12.75" customHeight="1">
      <c r="A7" s="18"/>
      <c r="B7" s="25"/>
      <c r="C7" s="18"/>
      <c r="D7" s="24"/>
      <c r="E7" s="24"/>
      <c r="F7" s="18"/>
      <c r="G7" s="9"/>
      <c r="H7" s="25"/>
      <c r="I7" s="18"/>
      <c r="J7" s="9"/>
      <c r="K7" s="25"/>
    </row>
    <row r="8" spans="1:11" ht="12.75" customHeight="1">
      <c r="A8" s="76" t="s">
        <v>34</v>
      </c>
      <c r="B8" s="42" t="s">
        <v>220</v>
      </c>
      <c r="C8" s="44">
        <f>F8+I8</f>
        <v>100</v>
      </c>
      <c r="D8" s="77">
        <f aca="true" t="shared" si="0" ref="D8:D17">E8/C8</f>
        <v>104.29</v>
      </c>
      <c r="E8" s="77">
        <f>H8+K8</f>
        <v>10429</v>
      </c>
      <c r="F8" s="89">
        <v>100</v>
      </c>
      <c r="G8" s="85">
        <v>104.29</v>
      </c>
      <c r="H8" s="87">
        <v>10429</v>
      </c>
      <c r="I8" s="86">
        <v>0</v>
      </c>
      <c r="J8" s="85">
        <v>0</v>
      </c>
      <c r="K8" s="87">
        <v>0</v>
      </c>
    </row>
    <row r="9" spans="1:11" ht="12.75" customHeight="1">
      <c r="A9" s="76" t="s">
        <v>35</v>
      </c>
      <c r="B9" s="42" t="s">
        <v>221</v>
      </c>
      <c r="C9" s="44">
        <f aca="true" t="shared" si="1" ref="C9:C17">F9+I9</f>
        <v>59</v>
      </c>
      <c r="D9" s="77">
        <f t="shared" si="0"/>
        <v>174.97</v>
      </c>
      <c r="E9" s="77">
        <f aca="true" t="shared" si="2" ref="E9:E17">H9+K9</f>
        <v>10323.23</v>
      </c>
      <c r="F9" s="89">
        <v>59</v>
      </c>
      <c r="G9" s="85">
        <v>174.97</v>
      </c>
      <c r="H9" s="87">
        <v>10323.23</v>
      </c>
      <c r="I9" s="86">
        <v>0</v>
      </c>
      <c r="J9" s="85">
        <v>0</v>
      </c>
      <c r="K9" s="87">
        <v>0</v>
      </c>
    </row>
    <row r="10" spans="1:11" ht="12.75" customHeight="1">
      <c r="A10" s="76" t="s">
        <v>36</v>
      </c>
      <c r="B10" s="42" t="s">
        <v>222</v>
      </c>
      <c r="C10" s="44">
        <f t="shared" si="1"/>
        <v>2</v>
      </c>
      <c r="D10" s="77">
        <f t="shared" si="0"/>
        <v>179.56</v>
      </c>
      <c r="E10" s="77">
        <f t="shared" si="2"/>
        <v>359.12</v>
      </c>
      <c r="F10" s="89">
        <v>2</v>
      </c>
      <c r="G10" s="85">
        <v>179.56</v>
      </c>
      <c r="H10" s="87">
        <v>359.12</v>
      </c>
      <c r="I10" s="86">
        <v>0</v>
      </c>
      <c r="J10" s="85">
        <v>0</v>
      </c>
      <c r="K10" s="87">
        <v>0</v>
      </c>
    </row>
    <row r="11" spans="1:11" ht="12.75" customHeight="1">
      <c r="A11" s="76" t="s">
        <v>37</v>
      </c>
      <c r="B11" s="42" t="s">
        <v>223</v>
      </c>
      <c r="C11" s="44">
        <f t="shared" si="1"/>
        <v>184</v>
      </c>
      <c r="D11" s="77">
        <f t="shared" si="0"/>
        <v>39.38</v>
      </c>
      <c r="E11" s="77">
        <f t="shared" si="2"/>
        <v>7245.92</v>
      </c>
      <c r="F11" s="89">
        <v>184</v>
      </c>
      <c r="G11" s="85">
        <v>39.38</v>
      </c>
      <c r="H11" s="87">
        <v>7245.92</v>
      </c>
      <c r="I11" s="86">
        <v>0</v>
      </c>
      <c r="J11" s="85">
        <v>0</v>
      </c>
      <c r="K11" s="87">
        <v>0</v>
      </c>
    </row>
    <row r="12" spans="1:11" ht="12.75" customHeight="1">
      <c r="A12" s="76" t="s">
        <v>38</v>
      </c>
      <c r="B12" s="42" t="s">
        <v>224</v>
      </c>
      <c r="C12" s="44">
        <f t="shared" si="1"/>
        <v>6</v>
      </c>
      <c r="D12" s="77">
        <f t="shared" si="0"/>
        <v>178.69000000000003</v>
      </c>
      <c r="E12" s="77">
        <f t="shared" si="2"/>
        <v>1072.14</v>
      </c>
      <c r="F12" s="89">
        <v>6</v>
      </c>
      <c r="G12" s="85">
        <v>178.69</v>
      </c>
      <c r="H12" s="87">
        <v>1072.14</v>
      </c>
      <c r="I12" s="86">
        <v>0</v>
      </c>
      <c r="J12" s="85">
        <v>0</v>
      </c>
      <c r="K12" s="87">
        <v>0</v>
      </c>
    </row>
    <row r="13" spans="1:11" ht="12.75" customHeight="1">
      <c r="A13" s="76" t="s">
        <v>39</v>
      </c>
      <c r="B13" s="42" t="s">
        <v>225</v>
      </c>
      <c r="C13" s="44">
        <f t="shared" si="1"/>
        <v>195</v>
      </c>
      <c r="D13" s="77">
        <f t="shared" si="0"/>
        <v>66.01</v>
      </c>
      <c r="E13" s="77">
        <f t="shared" si="2"/>
        <v>12871.95</v>
      </c>
      <c r="F13" s="89">
        <v>195</v>
      </c>
      <c r="G13" s="85">
        <v>66.01</v>
      </c>
      <c r="H13" s="87">
        <v>12871.95</v>
      </c>
      <c r="I13" s="86">
        <v>0</v>
      </c>
      <c r="J13" s="85">
        <v>0</v>
      </c>
      <c r="K13" s="87">
        <v>0</v>
      </c>
    </row>
    <row r="14" spans="1:11" ht="12.75" customHeight="1">
      <c r="A14" s="76" t="s">
        <v>40</v>
      </c>
      <c r="B14" s="42" t="s">
        <v>226</v>
      </c>
      <c r="C14" s="44">
        <f t="shared" si="1"/>
        <v>100</v>
      </c>
      <c r="D14" s="77">
        <f t="shared" si="0"/>
        <v>319.5084</v>
      </c>
      <c r="E14" s="77">
        <f t="shared" si="2"/>
        <v>31950.84</v>
      </c>
      <c r="F14" s="89">
        <v>9</v>
      </c>
      <c r="G14" s="85">
        <v>393</v>
      </c>
      <c r="H14" s="87">
        <v>3537</v>
      </c>
      <c r="I14" s="86">
        <v>91</v>
      </c>
      <c r="J14" s="85">
        <v>312.24</v>
      </c>
      <c r="K14" s="87">
        <v>28413.84</v>
      </c>
    </row>
    <row r="15" spans="1:11" ht="12.75" customHeight="1">
      <c r="A15" s="80" t="s">
        <v>79</v>
      </c>
      <c r="B15" s="42" t="s">
        <v>227</v>
      </c>
      <c r="C15" s="44">
        <f t="shared" si="1"/>
        <v>86</v>
      </c>
      <c r="D15" s="77">
        <f t="shared" si="0"/>
        <v>185.53</v>
      </c>
      <c r="E15" s="77">
        <f t="shared" si="2"/>
        <v>15955.58</v>
      </c>
      <c r="F15" s="89">
        <v>0</v>
      </c>
      <c r="G15" s="85">
        <v>0</v>
      </c>
      <c r="H15" s="87">
        <v>0</v>
      </c>
      <c r="I15" s="86">
        <v>86</v>
      </c>
      <c r="J15" s="85">
        <v>185.53</v>
      </c>
      <c r="K15" s="87">
        <v>15955.58</v>
      </c>
    </row>
    <row r="16" spans="1:11" ht="12.75" customHeight="1">
      <c r="A16" s="76" t="s">
        <v>41</v>
      </c>
      <c r="B16" s="42" t="s">
        <v>228</v>
      </c>
      <c r="C16" s="44">
        <f t="shared" si="1"/>
        <v>3</v>
      </c>
      <c r="D16" s="77">
        <f t="shared" si="0"/>
        <v>168</v>
      </c>
      <c r="E16" s="77">
        <f t="shared" si="2"/>
        <v>504</v>
      </c>
      <c r="F16" s="89">
        <v>3</v>
      </c>
      <c r="G16" s="85">
        <v>168</v>
      </c>
      <c r="H16" s="87">
        <v>504</v>
      </c>
      <c r="I16" s="86">
        <v>0</v>
      </c>
      <c r="J16" s="85">
        <v>0</v>
      </c>
      <c r="K16" s="87">
        <v>0</v>
      </c>
    </row>
    <row r="17" spans="1:11" ht="12.75" customHeight="1">
      <c r="A17" s="78" t="s">
        <v>42</v>
      </c>
      <c r="B17" s="46" t="s">
        <v>229</v>
      </c>
      <c r="C17" s="50">
        <f t="shared" si="1"/>
        <v>180</v>
      </c>
      <c r="D17" s="79">
        <f t="shared" si="0"/>
        <v>43.9</v>
      </c>
      <c r="E17" s="79">
        <f t="shared" si="2"/>
        <v>7902</v>
      </c>
      <c r="F17" s="90">
        <v>180</v>
      </c>
      <c r="G17" s="91">
        <v>43.9</v>
      </c>
      <c r="H17" s="92">
        <v>7902</v>
      </c>
      <c r="I17" s="93">
        <v>0</v>
      </c>
      <c r="J17" s="91">
        <v>0</v>
      </c>
      <c r="K17" s="92">
        <v>0</v>
      </c>
    </row>
  </sheetData>
  <mergeCells count="4">
    <mergeCell ref="I3:K3"/>
    <mergeCell ref="C3:E3"/>
    <mergeCell ref="F3:H3"/>
    <mergeCell ref="B1:E1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12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216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133</v>
      </c>
      <c r="B10" s="3" t="s">
        <v>251</v>
      </c>
      <c r="C10" s="4">
        <v>9057</v>
      </c>
      <c r="D10" s="5">
        <v>35.7409385006073</v>
      </c>
      <c r="E10" s="5">
        <v>24.29</v>
      </c>
      <c r="F10" s="5">
        <v>45.68</v>
      </c>
      <c r="G10" s="6">
        <v>5</v>
      </c>
    </row>
    <row r="11" spans="1:7" ht="12.75" customHeight="1">
      <c r="A11" s="3" t="s">
        <v>134</v>
      </c>
      <c r="B11" s="3" t="s">
        <v>252</v>
      </c>
      <c r="C11" s="4">
        <v>94</v>
      </c>
      <c r="D11" s="5">
        <v>1.58</v>
      </c>
      <c r="E11" s="5">
        <v>1.58</v>
      </c>
      <c r="F11" s="5">
        <v>1.58</v>
      </c>
      <c r="G11" s="6">
        <v>1</v>
      </c>
    </row>
    <row r="12" spans="1:7" ht="12.75" customHeight="1">
      <c r="A12" s="3" t="s">
        <v>135</v>
      </c>
      <c r="B12" s="3" t="s">
        <v>253</v>
      </c>
      <c r="C12" s="4">
        <v>99</v>
      </c>
      <c r="D12" s="5">
        <v>74.3972727272727</v>
      </c>
      <c r="E12" s="5">
        <v>32.67</v>
      </c>
      <c r="F12" s="5">
        <v>109.17</v>
      </c>
      <c r="G12" s="6">
        <v>2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10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217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141</v>
      </c>
      <c r="B10" s="3" t="s">
        <v>254</v>
      </c>
      <c r="C10" s="4">
        <v>1755</v>
      </c>
      <c r="D10" s="5">
        <v>26.525168091168098</v>
      </c>
      <c r="E10" s="5">
        <v>31.57</v>
      </c>
      <c r="F10" s="5">
        <v>34.5</v>
      </c>
      <c r="G10" s="6">
        <v>3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13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218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147</v>
      </c>
      <c r="B10" s="3" t="s">
        <v>243</v>
      </c>
      <c r="C10" s="4">
        <v>1269</v>
      </c>
      <c r="D10" s="5">
        <v>32.966524822695</v>
      </c>
      <c r="E10" s="5">
        <v>35.65</v>
      </c>
      <c r="F10" s="5">
        <v>35.65</v>
      </c>
      <c r="G10" s="6">
        <v>2</v>
      </c>
    </row>
    <row r="11" spans="1:7" ht="12.75" customHeight="1">
      <c r="A11" s="3" t="s">
        <v>148</v>
      </c>
      <c r="B11" s="3" t="s">
        <v>244</v>
      </c>
      <c r="C11" s="4">
        <v>607</v>
      </c>
      <c r="D11" s="5">
        <v>21.52</v>
      </c>
      <c r="E11" s="5">
        <v>21.52</v>
      </c>
      <c r="F11" s="5">
        <v>21.52</v>
      </c>
      <c r="G11" s="6">
        <v>1</v>
      </c>
    </row>
    <row r="12" spans="1:7" ht="12.75" customHeight="1">
      <c r="A12" s="3" t="s">
        <v>149</v>
      </c>
      <c r="B12" s="3" t="s">
        <v>245</v>
      </c>
      <c r="C12" s="4">
        <v>2</v>
      </c>
      <c r="D12" s="5">
        <v>21.52</v>
      </c>
      <c r="E12" s="5">
        <v>21.52</v>
      </c>
      <c r="F12" s="5">
        <v>21.52</v>
      </c>
      <c r="G12" s="6">
        <v>1</v>
      </c>
    </row>
    <row r="13" spans="1:7" ht="12.75" customHeight="1">
      <c r="A13" s="3" t="s">
        <v>150</v>
      </c>
      <c r="B13" s="3" t="s">
        <v>246</v>
      </c>
      <c r="C13" s="4">
        <v>14</v>
      </c>
      <c r="D13" s="5">
        <v>21.52</v>
      </c>
      <c r="E13" s="5">
        <v>21.52</v>
      </c>
      <c r="F13" s="5">
        <v>21.52</v>
      </c>
      <c r="G13" s="6">
        <v>1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3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219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2" t="s">
        <v>173</v>
      </c>
      <c r="B5" s="122"/>
      <c r="C5" s="122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156</v>
      </c>
      <c r="B10" s="3" t="s">
        <v>247</v>
      </c>
      <c r="C10" s="4">
        <v>8388</v>
      </c>
      <c r="D10" s="5">
        <v>17.6866022889843</v>
      </c>
      <c r="E10" s="5">
        <v>14.26</v>
      </c>
      <c r="F10" s="5">
        <v>21.52</v>
      </c>
      <c r="G10" s="6">
        <v>2</v>
      </c>
    </row>
    <row r="11" spans="1:7" ht="12.75" customHeight="1">
      <c r="A11" s="3" t="s">
        <v>157</v>
      </c>
      <c r="B11" s="3" t="s">
        <v>248</v>
      </c>
      <c r="C11" s="4">
        <v>881</v>
      </c>
      <c r="D11" s="5">
        <v>21.52</v>
      </c>
      <c r="E11" s="5">
        <v>21.52</v>
      </c>
      <c r="F11" s="5">
        <v>21.52</v>
      </c>
      <c r="G11" s="6">
        <v>1</v>
      </c>
    </row>
    <row r="12" spans="1:7" ht="12.75" customHeight="1">
      <c r="A12" s="3" t="s">
        <v>158</v>
      </c>
      <c r="B12" s="3" t="s">
        <v>249</v>
      </c>
      <c r="C12" s="4">
        <v>1</v>
      </c>
      <c r="D12" s="5">
        <v>21.52</v>
      </c>
      <c r="E12" s="5">
        <v>21.52</v>
      </c>
      <c r="F12" s="5">
        <v>21.52</v>
      </c>
      <c r="G12" s="6">
        <v>1</v>
      </c>
    </row>
    <row r="13" spans="1:7" ht="12.75" customHeight="1">
      <c r="A13" s="3" t="s">
        <v>159</v>
      </c>
      <c r="B13" s="3" t="s">
        <v>250</v>
      </c>
      <c r="C13" s="4">
        <v>21</v>
      </c>
      <c r="D13" s="5">
        <v>21.52</v>
      </c>
      <c r="E13" s="5">
        <v>21.52</v>
      </c>
      <c r="F13" s="5">
        <v>21.52</v>
      </c>
      <c r="G13" s="6">
        <v>1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indexed="42"/>
    <pageSetUpPr fitToPage="1"/>
  </sheetPr>
  <dimension ref="A1:W16"/>
  <sheetViews>
    <sheetView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9.140625" defaultRowHeight="12.75"/>
  <cols>
    <col min="1" max="1" width="15.00390625" style="1" customWidth="1"/>
    <col min="2" max="2" width="67.421875" style="1" customWidth="1"/>
    <col min="3" max="3" width="9.57421875" style="1" bestFit="1" customWidth="1"/>
    <col min="4" max="4" width="8.57421875" style="1" bestFit="1" customWidth="1"/>
    <col min="5" max="5" width="12.57421875" style="1" bestFit="1" customWidth="1"/>
    <col min="6" max="6" width="9.57421875" style="1" bestFit="1" customWidth="1"/>
    <col min="7" max="7" width="8.57421875" style="1" bestFit="1" customWidth="1"/>
    <col min="8" max="8" width="12.57421875" style="1" bestFit="1" customWidth="1"/>
    <col min="9" max="9" width="9.57421875" style="1" bestFit="1" customWidth="1"/>
    <col min="10" max="10" width="8.57421875" style="1" bestFit="1" customWidth="1"/>
    <col min="11" max="11" width="12.57421875" style="1" bestFit="1" customWidth="1"/>
    <col min="12" max="12" width="9.57421875" style="1" bestFit="1" customWidth="1"/>
    <col min="13" max="13" width="8.57421875" style="1" bestFit="1" customWidth="1"/>
    <col min="14" max="14" width="11.28125" style="1" bestFit="1" customWidth="1"/>
    <col min="15" max="15" width="8.7109375" style="1" bestFit="1" customWidth="1"/>
    <col min="16" max="16" width="8.57421875" style="1" bestFit="1" customWidth="1"/>
    <col min="17" max="17" width="11.28125" style="1" bestFit="1" customWidth="1"/>
    <col min="18" max="18" width="7.421875" style="1" bestFit="1" customWidth="1"/>
    <col min="19" max="19" width="8.57421875" style="1" bestFit="1" customWidth="1"/>
    <col min="20" max="20" width="10.421875" style="1" bestFit="1" customWidth="1"/>
    <col min="21" max="21" width="7.421875" style="1" bestFit="1" customWidth="1"/>
    <col min="22" max="22" width="8.57421875" style="1" bestFit="1" customWidth="1"/>
    <col min="23" max="23" width="10.421875" style="1" bestFit="1" customWidth="1"/>
    <col min="24" max="16384" width="9.140625" style="1" customWidth="1"/>
  </cols>
  <sheetData>
    <row r="1" spans="1:5" ht="25.5" customHeight="1">
      <c r="A1" s="109" t="s">
        <v>175</v>
      </c>
      <c r="B1" s="116" t="s">
        <v>199</v>
      </c>
      <c r="C1" s="116"/>
      <c r="D1" s="116"/>
      <c r="E1" s="116"/>
    </row>
    <row r="2" ht="12.75" customHeight="1"/>
    <row r="3" spans="1:23" ht="12.75" customHeight="1">
      <c r="A3" s="26"/>
      <c r="B3" s="26"/>
      <c r="C3" s="114" t="s">
        <v>195</v>
      </c>
      <c r="D3" s="115"/>
      <c r="E3" s="117"/>
      <c r="F3" s="114" t="s">
        <v>177</v>
      </c>
      <c r="G3" s="115"/>
      <c r="H3" s="117"/>
      <c r="I3" s="114" t="s">
        <v>178</v>
      </c>
      <c r="J3" s="115"/>
      <c r="K3" s="117"/>
      <c r="L3" s="114" t="s">
        <v>179</v>
      </c>
      <c r="M3" s="115"/>
      <c r="N3" s="117"/>
      <c r="O3" s="114" t="s">
        <v>180</v>
      </c>
      <c r="P3" s="115"/>
      <c r="Q3" s="117"/>
      <c r="R3" s="114" t="s">
        <v>181</v>
      </c>
      <c r="S3" s="115"/>
      <c r="T3" s="117"/>
      <c r="U3" s="114" t="s">
        <v>182</v>
      </c>
      <c r="V3" s="115"/>
      <c r="W3" s="117"/>
    </row>
    <row r="4" spans="1:23" ht="12.75" customHeight="1">
      <c r="A4" s="27" t="s">
        <v>169</v>
      </c>
      <c r="B4" s="28" t="s">
        <v>170</v>
      </c>
      <c r="C4" s="14" t="s">
        <v>166</v>
      </c>
      <c r="D4" s="14" t="s">
        <v>196</v>
      </c>
      <c r="E4" s="15" t="s">
        <v>197</v>
      </c>
      <c r="F4" s="13" t="s">
        <v>166</v>
      </c>
      <c r="G4" s="14" t="s">
        <v>196</v>
      </c>
      <c r="H4" s="15" t="s">
        <v>197</v>
      </c>
      <c r="I4" s="14" t="s">
        <v>166</v>
      </c>
      <c r="J4" s="14" t="s">
        <v>196</v>
      </c>
      <c r="K4" s="15" t="s">
        <v>197</v>
      </c>
      <c r="L4" s="14" t="s">
        <v>166</v>
      </c>
      <c r="M4" s="29" t="s">
        <v>196</v>
      </c>
      <c r="N4" s="30" t="s">
        <v>197</v>
      </c>
      <c r="O4" s="14" t="s">
        <v>166</v>
      </c>
      <c r="P4" s="14" t="s">
        <v>196</v>
      </c>
      <c r="Q4" s="15" t="s">
        <v>197</v>
      </c>
      <c r="R4" s="14" t="s">
        <v>166</v>
      </c>
      <c r="S4" s="14" t="s">
        <v>196</v>
      </c>
      <c r="T4" s="15" t="s">
        <v>197</v>
      </c>
      <c r="U4" s="14" t="s">
        <v>166</v>
      </c>
      <c r="V4" s="14" t="s">
        <v>196</v>
      </c>
      <c r="W4" s="15" t="s">
        <v>197</v>
      </c>
    </row>
    <row r="5" spans="1:23" ht="12.75" customHeight="1">
      <c r="A5" s="31"/>
      <c r="B5" s="25"/>
      <c r="C5" s="9"/>
      <c r="D5" s="9"/>
      <c r="E5" s="25"/>
      <c r="F5" s="18"/>
      <c r="G5" s="32"/>
      <c r="H5" s="33"/>
      <c r="I5" s="9"/>
      <c r="J5" s="32"/>
      <c r="K5" s="33"/>
      <c r="L5" s="9"/>
      <c r="M5" s="32"/>
      <c r="N5" s="33"/>
      <c r="O5" s="9"/>
      <c r="P5" s="32"/>
      <c r="Q5" s="33"/>
      <c r="R5" s="9"/>
      <c r="S5" s="32"/>
      <c r="T5" s="33"/>
      <c r="U5" s="9"/>
      <c r="V5" s="9"/>
      <c r="W5" s="25"/>
    </row>
    <row r="6" spans="1:23" ht="12.75" customHeight="1">
      <c r="A6" s="31"/>
      <c r="B6" s="25"/>
      <c r="C6" s="34">
        <f>SUM(C8:C16)</f>
        <v>37534</v>
      </c>
      <c r="D6" s="35">
        <f>E6/C6</f>
        <v>104.24842995683913</v>
      </c>
      <c r="E6" s="36">
        <f>SUM(E8:E16)</f>
        <v>3912860.57</v>
      </c>
      <c r="F6" s="34">
        <f>SUM(F8:F16)</f>
        <v>17762</v>
      </c>
      <c r="G6" s="35">
        <f>H6/F6</f>
        <v>105.29542562774463</v>
      </c>
      <c r="H6" s="36">
        <f>SUM(H8:H16)</f>
        <v>1870257.35</v>
      </c>
      <c r="I6" s="34">
        <f>SUM(I8:I16)</f>
        <v>8743</v>
      </c>
      <c r="J6" s="35">
        <f>K6/I6</f>
        <v>190.76989706050554</v>
      </c>
      <c r="K6" s="36">
        <f>SUM(K8:K16)</f>
        <v>1667901.21</v>
      </c>
      <c r="L6" s="34">
        <f>SUM(L8:L16)</f>
        <v>5645</v>
      </c>
      <c r="M6" s="35">
        <f>N6/L6</f>
        <v>23.200175376439315</v>
      </c>
      <c r="N6" s="36">
        <f>SUM(N8:N16)</f>
        <v>130964.98999999993</v>
      </c>
      <c r="O6" s="34">
        <f>SUM(O8:O16)</f>
        <v>174</v>
      </c>
      <c r="P6" s="35">
        <f>Q6/O6</f>
        <v>42.710459770114944</v>
      </c>
      <c r="Q6" s="36">
        <f>SUM(Q8:Q16)</f>
        <v>7431.62</v>
      </c>
      <c r="R6" s="34">
        <f>SUM(R8:R16)</f>
        <v>4688</v>
      </c>
      <c r="S6" s="35">
        <f>T6/R6</f>
        <v>45.71356655290103</v>
      </c>
      <c r="T6" s="36">
        <f>SUM(T8:T16)</f>
        <v>214305.2</v>
      </c>
      <c r="U6" s="34">
        <f>SUM(U8:U16)</f>
        <v>522</v>
      </c>
      <c r="V6" s="35">
        <f>W6/U6</f>
        <v>42.14597701149425</v>
      </c>
      <c r="W6" s="36">
        <f>SUM(W8:W16)</f>
        <v>22000.2</v>
      </c>
    </row>
    <row r="7" spans="1:23" ht="12.75" customHeight="1">
      <c r="A7" s="31"/>
      <c r="B7" s="25"/>
      <c r="C7" s="37"/>
      <c r="D7" s="38"/>
      <c r="E7" s="39"/>
      <c r="F7" s="40"/>
      <c r="G7" s="38"/>
      <c r="H7" s="39"/>
      <c r="I7" s="37"/>
      <c r="J7" s="38"/>
      <c r="K7" s="39"/>
      <c r="L7" s="37"/>
      <c r="M7" s="38"/>
      <c r="N7" s="39"/>
      <c r="O7" s="37"/>
      <c r="P7" s="38"/>
      <c r="Q7" s="39"/>
      <c r="R7" s="37"/>
      <c r="S7" s="38"/>
      <c r="T7" s="39"/>
      <c r="U7" s="37"/>
      <c r="V7" s="38"/>
      <c r="W7" s="39"/>
    </row>
    <row r="8" spans="1:23" ht="12.75" customHeight="1">
      <c r="A8" s="41">
        <v>191</v>
      </c>
      <c r="B8" s="42" t="s">
        <v>255</v>
      </c>
      <c r="C8" s="34">
        <f>SUM(F8,I8,L8,O8,R8,U8)</f>
        <v>3453</v>
      </c>
      <c r="D8" s="35">
        <f aca="true" t="shared" si="0" ref="D8:D16">E8/C8</f>
        <v>64.65416739067477</v>
      </c>
      <c r="E8" s="43">
        <f>SUM(H8,K8,N8,Q8,T8,W8)</f>
        <v>223250.84</v>
      </c>
      <c r="F8" s="94">
        <v>0</v>
      </c>
      <c r="G8" s="95">
        <v>0</v>
      </c>
      <c r="H8" s="96">
        <v>0</v>
      </c>
      <c r="I8" s="94">
        <v>0</v>
      </c>
      <c r="J8" s="95">
        <v>0</v>
      </c>
      <c r="K8" s="96">
        <v>0</v>
      </c>
      <c r="L8" s="94">
        <v>210</v>
      </c>
      <c r="M8" s="95">
        <v>60.28</v>
      </c>
      <c r="N8" s="96">
        <v>12658.8</v>
      </c>
      <c r="O8" s="94">
        <v>43</v>
      </c>
      <c r="P8" s="95">
        <v>60.28</v>
      </c>
      <c r="Q8" s="96">
        <v>2592.04</v>
      </c>
      <c r="R8" s="94">
        <v>2973</v>
      </c>
      <c r="S8" s="95">
        <v>65</v>
      </c>
      <c r="T8" s="96">
        <v>193245</v>
      </c>
      <c r="U8" s="94">
        <v>227</v>
      </c>
      <c r="V8" s="95">
        <v>65</v>
      </c>
      <c r="W8" s="96">
        <v>14755</v>
      </c>
    </row>
    <row r="9" spans="1:23" ht="12.75" customHeight="1">
      <c r="A9" s="41">
        <v>300</v>
      </c>
      <c r="B9" s="42" t="s">
        <v>256</v>
      </c>
      <c r="C9" s="34">
        <f aca="true" t="shared" si="1" ref="C9:E16">SUM(F9,I9,L9,O9,R9,U9)</f>
        <v>97</v>
      </c>
      <c r="D9" s="35">
        <f t="shared" si="0"/>
        <v>22.475463917525772</v>
      </c>
      <c r="E9" s="43">
        <f t="shared" si="1"/>
        <v>2180.12</v>
      </c>
      <c r="F9" s="94">
        <v>0</v>
      </c>
      <c r="G9" s="95">
        <v>0</v>
      </c>
      <c r="H9" s="96">
        <v>0</v>
      </c>
      <c r="I9" s="94">
        <v>0</v>
      </c>
      <c r="J9" s="95">
        <v>0</v>
      </c>
      <c r="K9" s="96">
        <v>0</v>
      </c>
      <c r="L9" s="94">
        <v>44</v>
      </c>
      <c r="M9" s="95">
        <v>14.52</v>
      </c>
      <c r="N9" s="96">
        <v>638.88</v>
      </c>
      <c r="O9" s="94">
        <v>53</v>
      </c>
      <c r="P9" s="95">
        <v>29.08</v>
      </c>
      <c r="Q9" s="96">
        <v>1541.24</v>
      </c>
      <c r="R9" s="94">
        <v>0</v>
      </c>
      <c r="S9" s="95">
        <v>0</v>
      </c>
      <c r="T9" s="96">
        <v>0</v>
      </c>
      <c r="U9" s="94">
        <v>0</v>
      </c>
      <c r="V9" s="95">
        <v>0</v>
      </c>
      <c r="W9" s="96">
        <v>0</v>
      </c>
    </row>
    <row r="10" spans="1:23" ht="12.75" customHeight="1">
      <c r="A10" s="41">
        <v>307</v>
      </c>
      <c r="B10" s="42" t="s">
        <v>257</v>
      </c>
      <c r="C10" s="34">
        <f t="shared" si="1"/>
        <v>833</v>
      </c>
      <c r="D10" s="35">
        <f t="shared" si="0"/>
        <v>11.792316926770708</v>
      </c>
      <c r="E10" s="43">
        <f t="shared" si="1"/>
        <v>9823</v>
      </c>
      <c r="F10" s="94">
        <v>0</v>
      </c>
      <c r="G10" s="95">
        <v>0</v>
      </c>
      <c r="H10" s="96">
        <v>0</v>
      </c>
      <c r="I10" s="94">
        <v>0</v>
      </c>
      <c r="J10" s="95">
        <v>0</v>
      </c>
      <c r="K10" s="96">
        <v>0</v>
      </c>
      <c r="L10" s="94">
        <v>800</v>
      </c>
      <c r="M10" s="95">
        <v>11</v>
      </c>
      <c r="N10" s="96">
        <v>8800</v>
      </c>
      <c r="O10" s="94">
        <v>33</v>
      </c>
      <c r="P10" s="95">
        <v>31</v>
      </c>
      <c r="Q10" s="96">
        <v>1023</v>
      </c>
      <c r="R10" s="94">
        <v>0</v>
      </c>
      <c r="S10" s="95">
        <v>0</v>
      </c>
      <c r="T10" s="96">
        <v>0</v>
      </c>
      <c r="U10" s="94">
        <v>0</v>
      </c>
      <c r="V10" s="95">
        <v>0</v>
      </c>
      <c r="W10" s="96">
        <v>0</v>
      </c>
    </row>
    <row r="11" spans="1:23" ht="12.75" customHeight="1">
      <c r="A11" s="41">
        <v>324</v>
      </c>
      <c r="B11" s="42" t="s">
        <v>258</v>
      </c>
      <c r="C11" s="34">
        <f t="shared" si="1"/>
        <v>4229</v>
      </c>
      <c r="D11" s="35">
        <f t="shared" si="0"/>
        <v>16.326942539607455</v>
      </c>
      <c r="E11" s="43">
        <f t="shared" si="1"/>
        <v>69046.63999999993</v>
      </c>
      <c r="F11" s="94">
        <v>0</v>
      </c>
      <c r="G11" s="95">
        <v>0</v>
      </c>
      <c r="H11" s="96">
        <v>0</v>
      </c>
      <c r="I11" s="94">
        <v>0</v>
      </c>
      <c r="J11" s="95">
        <v>0</v>
      </c>
      <c r="K11" s="96">
        <v>0</v>
      </c>
      <c r="L11" s="94">
        <v>4200</v>
      </c>
      <c r="M11" s="95">
        <v>16.2919476190476</v>
      </c>
      <c r="N11" s="96">
        <v>68426.17999999992</v>
      </c>
      <c r="O11" s="94">
        <v>29</v>
      </c>
      <c r="P11" s="95">
        <v>21.395172413793098</v>
      </c>
      <c r="Q11" s="96">
        <v>620.46</v>
      </c>
      <c r="R11" s="94">
        <v>0</v>
      </c>
      <c r="S11" s="95">
        <v>0</v>
      </c>
      <c r="T11" s="96">
        <v>0</v>
      </c>
      <c r="U11" s="94">
        <v>0</v>
      </c>
      <c r="V11" s="95">
        <v>0</v>
      </c>
      <c r="W11" s="96">
        <v>0</v>
      </c>
    </row>
    <row r="12" spans="1:23" ht="12.75" customHeight="1">
      <c r="A12" s="41">
        <v>410</v>
      </c>
      <c r="B12" s="42" t="s">
        <v>259</v>
      </c>
      <c r="C12" s="34">
        <f t="shared" si="1"/>
        <v>10419</v>
      </c>
      <c r="D12" s="35">
        <f t="shared" si="0"/>
        <v>157.7809530665131</v>
      </c>
      <c r="E12" s="43">
        <f t="shared" si="1"/>
        <v>1643919.75</v>
      </c>
      <c r="F12" s="94">
        <v>8325</v>
      </c>
      <c r="G12" s="95">
        <v>125.97</v>
      </c>
      <c r="H12" s="96">
        <v>1048700.25</v>
      </c>
      <c r="I12" s="94">
        <v>2094</v>
      </c>
      <c r="J12" s="95">
        <v>284.25</v>
      </c>
      <c r="K12" s="96">
        <v>595219.5</v>
      </c>
      <c r="L12" s="94">
        <v>0</v>
      </c>
      <c r="M12" s="95">
        <v>0</v>
      </c>
      <c r="N12" s="96">
        <v>0</v>
      </c>
      <c r="O12" s="94">
        <v>0</v>
      </c>
      <c r="P12" s="95">
        <v>0</v>
      </c>
      <c r="Q12" s="96">
        <v>0</v>
      </c>
      <c r="R12" s="94">
        <v>0</v>
      </c>
      <c r="S12" s="95">
        <v>0</v>
      </c>
      <c r="T12" s="96">
        <v>0</v>
      </c>
      <c r="U12" s="94">
        <v>0</v>
      </c>
      <c r="V12" s="95">
        <v>0</v>
      </c>
      <c r="W12" s="96">
        <v>0</v>
      </c>
    </row>
    <row r="13" spans="1:23" ht="12.75" customHeight="1">
      <c r="A13" s="41">
        <v>430</v>
      </c>
      <c r="B13" s="42" t="s">
        <v>260</v>
      </c>
      <c r="C13" s="34">
        <f t="shared" si="1"/>
        <v>461</v>
      </c>
      <c r="D13" s="35">
        <f t="shared" si="0"/>
        <v>103.07976138828633</v>
      </c>
      <c r="E13" s="43">
        <f t="shared" si="1"/>
        <v>47519.77</v>
      </c>
      <c r="F13" s="94">
        <v>0</v>
      </c>
      <c r="G13" s="95">
        <v>0</v>
      </c>
      <c r="H13" s="96">
        <v>0</v>
      </c>
      <c r="I13" s="94">
        <v>54</v>
      </c>
      <c r="J13" s="95">
        <v>100.44</v>
      </c>
      <c r="K13" s="96">
        <v>5423.76</v>
      </c>
      <c r="L13" s="94">
        <v>391</v>
      </c>
      <c r="M13" s="95">
        <v>103.43</v>
      </c>
      <c r="N13" s="96">
        <v>40441.13</v>
      </c>
      <c r="O13" s="94">
        <v>16</v>
      </c>
      <c r="P13" s="95">
        <v>103.43</v>
      </c>
      <c r="Q13" s="96">
        <v>1654.88</v>
      </c>
      <c r="R13" s="94">
        <v>0</v>
      </c>
      <c r="S13" s="95">
        <v>0</v>
      </c>
      <c r="T13" s="96">
        <v>0</v>
      </c>
      <c r="U13" s="94">
        <v>0</v>
      </c>
      <c r="V13" s="95">
        <v>0</v>
      </c>
      <c r="W13" s="96">
        <v>0</v>
      </c>
    </row>
    <row r="14" spans="1:23" ht="12.75" customHeight="1">
      <c r="A14" s="41">
        <v>502</v>
      </c>
      <c r="B14" s="42" t="s">
        <v>261</v>
      </c>
      <c r="C14" s="34">
        <f t="shared" si="1"/>
        <v>100</v>
      </c>
      <c r="D14" s="35">
        <f t="shared" si="0"/>
        <v>59.05</v>
      </c>
      <c r="E14" s="43">
        <f t="shared" si="1"/>
        <v>5905</v>
      </c>
      <c r="F14" s="94">
        <v>65</v>
      </c>
      <c r="G14" s="95">
        <v>58</v>
      </c>
      <c r="H14" s="96">
        <v>3770</v>
      </c>
      <c r="I14" s="94">
        <v>35</v>
      </c>
      <c r="J14" s="95">
        <v>61</v>
      </c>
      <c r="K14" s="96">
        <v>2135</v>
      </c>
      <c r="L14" s="94">
        <v>0</v>
      </c>
      <c r="M14" s="95">
        <v>0</v>
      </c>
      <c r="N14" s="96">
        <v>0</v>
      </c>
      <c r="O14" s="94">
        <v>0</v>
      </c>
      <c r="P14" s="95">
        <v>0</v>
      </c>
      <c r="Q14" s="96">
        <v>0</v>
      </c>
      <c r="R14" s="94">
        <v>0</v>
      </c>
      <c r="S14" s="95">
        <v>0</v>
      </c>
      <c r="T14" s="96">
        <v>0</v>
      </c>
      <c r="U14" s="94">
        <v>0</v>
      </c>
      <c r="V14" s="95">
        <v>0</v>
      </c>
      <c r="W14" s="96">
        <v>0</v>
      </c>
    </row>
    <row r="15" spans="1:23" ht="12.75" customHeight="1">
      <c r="A15" s="41" t="s">
        <v>167</v>
      </c>
      <c r="B15" s="42" t="s">
        <v>262</v>
      </c>
      <c r="C15" s="34">
        <f t="shared" si="1"/>
        <v>15932</v>
      </c>
      <c r="D15" s="35">
        <f t="shared" si="0"/>
        <v>118.18416080843583</v>
      </c>
      <c r="E15" s="43">
        <f t="shared" si="1"/>
        <v>1882910.0499999998</v>
      </c>
      <c r="F15" s="94">
        <v>9372</v>
      </c>
      <c r="G15" s="95">
        <v>87.25854673495519</v>
      </c>
      <c r="H15" s="96">
        <v>817787.1</v>
      </c>
      <c r="I15" s="94">
        <v>6560</v>
      </c>
      <c r="J15" s="95">
        <v>162.366303353659</v>
      </c>
      <c r="K15" s="96">
        <v>1065122.95</v>
      </c>
      <c r="L15" s="94">
        <v>0</v>
      </c>
      <c r="M15" s="95">
        <v>0</v>
      </c>
      <c r="N15" s="96">
        <v>0</v>
      </c>
      <c r="O15" s="94">
        <v>0</v>
      </c>
      <c r="P15" s="95">
        <v>0</v>
      </c>
      <c r="Q15" s="96">
        <v>0</v>
      </c>
      <c r="R15" s="94">
        <v>0</v>
      </c>
      <c r="S15" s="95">
        <v>0</v>
      </c>
      <c r="T15" s="96">
        <v>0</v>
      </c>
      <c r="U15" s="94">
        <v>0</v>
      </c>
      <c r="V15" s="95">
        <v>0</v>
      </c>
      <c r="W15" s="96">
        <v>0</v>
      </c>
    </row>
    <row r="16" spans="1:23" ht="12.75" customHeight="1">
      <c r="A16" s="45" t="s">
        <v>168</v>
      </c>
      <c r="B16" s="46" t="s">
        <v>263</v>
      </c>
      <c r="C16" s="47">
        <f t="shared" si="1"/>
        <v>2010</v>
      </c>
      <c r="D16" s="48">
        <f t="shared" si="0"/>
        <v>14.08228855721393</v>
      </c>
      <c r="E16" s="49">
        <f t="shared" si="1"/>
        <v>28305.4</v>
      </c>
      <c r="F16" s="103">
        <v>0</v>
      </c>
      <c r="G16" s="104">
        <v>0</v>
      </c>
      <c r="H16" s="105">
        <v>0</v>
      </c>
      <c r="I16" s="103">
        <v>0</v>
      </c>
      <c r="J16" s="104">
        <v>0</v>
      </c>
      <c r="K16" s="105">
        <v>0</v>
      </c>
      <c r="L16" s="103">
        <v>0</v>
      </c>
      <c r="M16" s="104">
        <v>0</v>
      </c>
      <c r="N16" s="105">
        <v>0</v>
      </c>
      <c r="O16" s="103">
        <v>0</v>
      </c>
      <c r="P16" s="104">
        <v>0</v>
      </c>
      <c r="Q16" s="105">
        <v>0</v>
      </c>
      <c r="R16" s="103">
        <v>1715</v>
      </c>
      <c r="S16" s="104">
        <v>12.28</v>
      </c>
      <c r="T16" s="105">
        <v>21060.2</v>
      </c>
      <c r="U16" s="103">
        <v>295</v>
      </c>
      <c r="V16" s="104">
        <v>24.56</v>
      </c>
      <c r="W16" s="105">
        <v>7245.2</v>
      </c>
    </row>
  </sheetData>
  <mergeCells count="8">
    <mergeCell ref="B1:E1"/>
    <mergeCell ref="R3:T3"/>
    <mergeCell ref="U3:W3"/>
    <mergeCell ref="L3:N3"/>
    <mergeCell ref="C3:E3"/>
    <mergeCell ref="F3:H3"/>
    <mergeCell ref="I3:K3"/>
    <mergeCell ref="O3:Q3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indexed="42"/>
    <pageSetUpPr fitToPage="1"/>
  </sheetPr>
  <dimension ref="A1:AL32"/>
  <sheetViews>
    <sheetView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9.140625" defaultRowHeight="12.75"/>
  <cols>
    <col min="1" max="1" width="15.00390625" style="1" customWidth="1"/>
    <col min="2" max="2" width="67.421875" style="1" customWidth="1"/>
    <col min="3" max="3" width="10.421875" style="1" bestFit="1" customWidth="1"/>
    <col min="4" max="4" width="8.57421875" style="1" bestFit="1" customWidth="1"/>
    <col min="5" max="5" width="12.57421875" style="1" bestFit="1" customWidth="1"/>
    <col min="6" max="6" width="8.7109375" style="1" bestFit="1" customWidth="1"/>
    <col min="7" max="7" width="8.57421875" style="1" bestFit="1" customWidth="1"/>
    <col min="8" max="8" width="10.421875" style="1" bestFit="1" customWidth="1"/>
    <col min="9" max="9" width="8.7109375" style="1" bestFit="1" customWidth="1"/>
    <col min="10" max="10" width="8.57421875" style="1" bestFit="1" customWidth="1"/>
    <col min="11" max="11" width="11.28125" style="1" bestFit="1" customWidth="1"/>
    <col min="12" max="12" width="8.7109375" style="1" bestFit="1" customWidth="1"/>
    <col min="13" max="13" width="8.57421875" style="1" bestFit="1" customWidth="1"/>
    <col min="14" max="14" width="10.421875" style="1" bestFit="1" customWidth="1"/>
    <col min="15" max="15" width="7.421875" style="1" bestFit="1" customWidth="1"/>
    <col min="16" max="16" width="8.57421875" style="1" bestFit="1" customWidth="1"/>
    <col min="17" max="17" width="10.421875" style="1" bestFit="1" customWidth="1"/>
    <col min="18" max="18" width="7.28125" style="1" bestFit="1" customWidth="1"/>
    <col min="19" max="19" width="8.57421875" style="1" bestFit="1" customWidth="1"/>
    <col min="20" max="20" width="9.57421875" style="1" bestFit="1" customWidth="1"/>
    <col min="21" max="21" width="8.7109375" style="1" bestFit="1" customWidth="1"/>
    <col min="22" max="22" width="8.57421875" style="1" bestFit="1" customWidth="1"/>
    <col min="23" max="23" width="10.421875" style="1" bestFit="1" customWidth="1"/>
    <col min="24" max="24" width="8.7109375" style="1" bestFit="1" customWidth="1"/>
    <col min="25" max="25" width="8.57421875" style="1" bestFit="1" customWidth="1"/>
    <col min="26" max="26" width="11.28125" style="1" bestFit="1" customWidth="1"/>
    <col min="27" max="27" width="8.7109375" style="1" bestFit="1" customWidth="1"/>
    <col min="28" max="28" width="8.57421875" style="1" bestFit="1" customWidth="1"/>
    <col min="29" max="29" width="11.28125" style="1" bestFit="1" customWidth="1"/>
    <col min="30" max="30" width="8.7109375" style="1" bestFit="1" customWidth="1"/>
    <col min="31" max="31" width="8.57421875" style="1" bestFit="1" customWidth="1"/>
    <col min="32" max="32" width="10.421875" style="1" bestFit="1" customWidth="1"/>
    <col min="33" max="33" width="7.421875" style="1" bestFit="1" customWidth="1"/>
    <col min="34" max="34" width="8.57421875" style="1" bestFit="1" customWidth="1"/>
    <col min="35" max="35" width="9.57421875" style="1" bestFit="1" customWidth="1"/>
    <col min="36" max="36" width="7.28125" style="1" bestFit="1" customWidth="1"/>
    <col min="37" max="37" width="8.57421875" style="1" bestFit="1" customWidth="1"/>
    <col min="38" max="38" width="9.421875" style="1" bestFit="1" customWidth="1"/>
    <col min="39" max="16384" width="9.140625" style="1" customWidth="1"/>
  </cols>
  <sheetData>
    <row r="1" spans="1:8" ht="25.5" customHeight="1">
      <c r="A1" s="109" t="s">
        <v>175</v>
      </c>
      <c r="B1" s="116" t="s">
        <v>200</v>
      </c>
      <c r="C1" s="116"/>
      <c r="D1" s="116"/>
      <c r="E1" s="116"/>
      <c r="F1" s="97"/>
      <c r="G1" s="98"/>
      <c r="H1" s="98"/>
    </row>
    <row r="2" ht="12.75" customHeight="1"/>
    <row r="3" spans="1:38" ht="12.75" customHeight="1">
      <c r="A3" s="9"/>
      <c r="B3" s="9"/>
      <c r="C3" s="114" t="s">
        <v>195</v>
      </c>
      <c r="D3" s="115"/>
      <c r="E3" s="117"/>
      <c r="F3" s="115" t="s">
        <v>184</v>
      </c>
      <c r="G3" s="115"/>
      <c r="H3" s="117"/>
      <c r="I3" s="115" t="s">
        <v>185</v>
      </c>
      <c r="J3" s="115"/>
      <c r="K3" s="117"/>
      <c r="L3" s="115" t="s">
        <v>189</v>
      </c>
      <c r="M3" s="115"/>
      <c r="N3" s="117"/>
      <c r="O3" s="115" t="s">
        <v>188</v>
      </c>
      <c r="P3" s="115"/>
      <c r="Q3" s="117"/>
      <c r="R3" s="115" t="s">
        <v>187</v>
      </c>
      <c r="S3" s="115"/>
      <c r="T3" s="117"/>
      <c r="U3" s="115" t="s">
        <v>186</v>
      </c>
      <c r="V3" s="115"/>
      <c r="W3" s="117"/>
      <c r="X3" s="115" t="s">
        <v>190</v>
      </c>
      <c r="Y3" s="115"/>
      <c r="Z3" s="117"/>
      <c r="AA3" s="115" t="s">
        <v>191</v>
      </c>
      <c r="AB3" s="115"/>
      <c r="AC3" s="117"/>
      <c r="AD3" s="115" t="s">
        <v>192</v>
      </c>
      <c r="AE3" s="115"/>
      <c r="AF3" s="117"/>
      <c r="AG3" s="115" t="s">
        <v>193</v>
      </c>
      <c r="AH3" s="115"/>
      <c r="AI3" s="117"/>
      <c r="AJ3" s="115" t="s">
        <v>194</v>
      </c>
      <c r="AK3" s="115"/>
      <c r="AL3" s="117"/>
    </row>
    <row r="4" spans="1:38" ht="12.75" customHeight="1">
      <c r="A4" s="27" t="s">
        <v>28</v>
      </c>
      <c r="B4" s="28" t="s">
        <v>29</v>
      </c>
      <c r="C4" s="13" t="s">
        <v>166</v>
      </c>
      <c r="D4" s="14" t="s">
        <v>196</v>
      </c>
      <c r="E4" s="15" t="s">
        <v>197</v>
      </c>
      <c r="F4" s="14" t="s">
        <v>166</v>
      </c>
      <c r="G4" s="14" t="s">
        <v>196</v>
      </c>
      <c r="H4" s="15" t="s">
        <v>197</v>
      </c>
      <c r="I4" s="14" t="s">
        <v>166</v>
      </c>
      <c r="J4" s="14" t="s">
        <v>196</v>
      </c>
      <c r="K4" s="15" t="s">
        <v>197</v>
      </c>
      <c r="L4" s="14" t="s">
        <v>166</v>
      </c>
      <c r="M4" s="14" t="s">
        <v>196</v>
      </c>
      <c r="N4" s="15" t="s">
        <v>197</v>
      </c>
      <c r="O4" s="14" t="s">
        <v>166</v>
      </c>
      <c r="P4" s="14" t="s">
        <v>196</v>
      </c>
      <c r="Q4" s="15" t="s">
        <v>197</v>
      </c>
      <c r="R4" s="14" t="s">
        <v>166</v>
      </c>
      <c r="S4" s="14" t="s">
        <v>196</v>
      </c>
      <c r="T4" s="15" t="s">
        <v>197</v>
      </c>
      <c r="U4" s="14" t="s">
        <v>166</v>
      </c>
      <c r="V4" s="14" t="s">
        <v>196</v>
      </c>
      <c r="W4" s="15" t="s">
        <v>197</v>
      </c>
      <c r="X4" s="13" t="s">
        <v>166</v>
      </c>
      <c r="Y4" s="14" t="s">
        <v>196</v>
      </c>
      <c r="Z4" s="15" t="s">
        <v>197</v>
      </c>
      <c r="AA4" s="13" t="s">
        <v>166</v>
      </c>
      <c r="AB4" s="14" t="s">
        <v>196</v>
      </c>
      <c r="AC4" s="15" t="s">
        <v>197</v>
      </c>
      <c r="AD4" s="13" t="s">
        <v>166</v>
      </c>
      <c r="AE4" s="14" t="s">
        <v>196</v>
      </c>
      <c r="AF4" s="15" t="s">
        <v>197</v>
      </c>
      <c r="AG4" s="13" t="s">
        <v>166</v>
      </c>
      <c r="AH4" s="14" t="s">
        <v>196</v>
      </c>
      <c r="AI4" s="14" t="s">
        <v>197</v>
      </c>
      <c r="AJ4" s="13" t="s">
        <v>166</v>
      </c>
      <c r="AK4" s="14" t="s">
        <v>196</v>
      </c>
      <c r="AL4" s="15" t="s">
        <v>197</v>
      </c>
    </row>
    <row r="5" spans="1:38" ht="12.75" customHeight="1">
      <c r="A5" s="9"/>
      <c r="B5" s="9"/>
      <c r="C5" s="18"/>
      <c r="D5" s="9"/>
      <c r="E5" s="25"/>
      <c r="F5" s="9"/>
      <c r="G5" s="32"/>
      <c r="H5" s="33"/>
      <c r="I5" s="9"/>
      <c r="J5" s="32"/>
      <c r="K5" s="33"/>
      <c r="L5" s="9"/>
      <c r="M5" s="32"/>
      <c r="N5" s="33"/>
      <c r="O5" s="9"/>
      <c r="P5" s="32"/>
      <c r="Q5" s="33"/>
      <c r="R5" s="9"/>
      <c r="S5" s="32"/>
      <c r="T5" s="33"/>
      <c r="U5" s="9"/>
      <c r="V5" s="32"/>
      <c r="W5" s="33"/>
      <c r="X5" s="9"/>
      <c r="Y5" s="32"/>
      <c r="Z5" s="32"/>
      <c r="AA5" s="9"/>
      <c r="AB5" s="32"/>
      <c r="AC5" s="32"/>
      <c r="AD5" s="9"/>
      <c r="AE5" s="32"/>
      <c r="AF5" s="32"/>
      <c r="AG5" s="18"/>
      <c r="AH5" s="32"/>
      <c r="AI5" s="32"/>
      <c r="AJ5" s="18"/>
      <c r="AK5" s="32"/>
      <c r="AL5" s="33"/>
    </row>
    <row r="6" spans="1:38" ht="12.75" customHeight="1">
      <c r="A6" s="9"/>
      <c r="B6" s="9"/>
      <c r="C6" s="51">
        <f>SUM(C8:C32)</f>
        <v>58106</v>
      </c>
      <c r="D6" s="35">
        <f>E6/C6</f>
        <v>36.93832186004887</v>
      </c>
      <c r="E6" s="43">
        <f>SUM(E8:E32)</f>
        <v>2146338.13</v>
      </c>
      <c r="F6" s="51">
        <f>SUM(F8:F32)</f>
        <v>303</v>
      </c>
      <c r="G6" s="35">
        <f>H6/F6</f>
        <v>28.41399339933993</v>
      </c>
      <c r="H6" s="43">
        <f>SUM(H8:H32)</f>
        <v>8609.439999999999</v>
      </c>
      <c r="I6" s="51">
        <f>SUM(I8:I32)</f>
        <v>20499</v>
      </c>
      <c r="J6" s="35">
        <f>K6/I6</f>
        <v>46.465490511732284</v>
      </c>
      <c r="K6" s="43">
        <f>SUM(K8:K32)</f>
        <v>952496.0900000001</v>
      </c>
      <c r="L6" s="51">
        <f>SUM(L8:L32)</f>
        <v>9701</v>
      </c>
      <c r="M6" s="35">
        <f>N6/L6</f>
        <v>50.2597247706422</v>
      </c>
      <c r="N6" s="43">
        <f>SUM(N8:N32)</f>
        <v>487569.58999999997</v>
      </c>
      <c r="O6" s="51">
        <f>SUM(O8:O32)</f>
        <v>1199</v>
      </c>
      <c r="P6" s="35">
        <f>Q6/O6</f>
        <v>8.18073394495413</v>
      </c>
      <c r="Q6" s="43">
        <f>SUM(Q8:Q32)</f>
        <v>9808.7</v>
      </c>
      <c r="R6" s="51">
        <f>SUM(R8:R32)</f>
        <v>1567</v>
      </c>
      <c r="S6" s="35">
        <f>T6/R6</f>
        <v>15.964620293554601</v>
      </c>
      <c r="T6" s="43">
        <f>SUM(T8:T32)</f>
        <v>25016.56000000006</v>
      </c>
      <c r="U6" s="51">
        <f>SUM(U8:U32)</f>
        <v>791</v>
      </c>
      <c r="V6" s="35">
        <f>W6/U6</f>
        <v>16.596927939317318</v>
      </c>
      <c r="W6" s="43">
        <f>SUM(W8:W32)</f>
        <v>13128.169999999998</v>
      </c>
      <c r="X6" s="51">
        <f>SUM(X8:X32)</f>
        <v>1858</v>
      </c>
      <c r="Y6" s="35">
        <f>Z6/X6</f>
        <v>26.323530678148543</v>
      </c>
      <c r="Z6" s="43">
        <f>SUM(Z8:Z32)</f>
        <v>48909.119999999995</v>
      </c>
      <c r="AA6" s="51">
        <f>SUM(AA8:AA32)</f>
        <v>9250</v>
      </c>
      <c r="AB6" s="35">
        <f>AC6/AA6</f>
        <v>35.80751675675676</v>
      </c>
      <c r="AC6" s="43">
        <f>SUM(AC8:AC32)</f>
        <v>331219.53</v>
      </c>
      <c r="AD6" s="51">
        <f>SUM(AD8:AD32)</f>
        <v>1755</v>
      </c>
      <c r="AE6" s="35">
        <f>AF6/AD6</f>
        <v>26.52516809116809</v>
      </c>
      <c r="AF6" s="43">
        <f>SUM(AF8:AF32)</f>
        <v>46551.67</v>
      </c>
      <c r="AG6" s="51">
        <f>SUM(AG8:AG32)</f>
        <v>1892</v>
      </c>
      <c r="AH6" s="35">
        <f>AI6/AG6</f>
        <v>29.197399577167015</v>
      </c>
      <c r="AI6" s="43">
        <f>SUM(AI8:AI32)</f>
        <v>55241.479999999996</v>
      </c>
      <c r="AJ6" s="51">
        <f>SUM(AJ8:AJ32)</f>
        <v>9291</v>
      </c>
      <c r="AK6" s="35">
        <f>AL6/AJ6</f>
        <v>18.059173393606716</v>
      </c>
      <c r="AL6" s="43">
        <f>SUM(AL8:AL32)</f>
        <v>167787.78</v>
      </c>
    </row>
    <row r="7" spans="1:38" ht="12.75" customHeight="1">
      <c r="A7" s="9"/>
      <c r="B7" s="9"/>
      <c r="C7" s="18"/>
      <c r="D7" s="52"/>
      <c r="E7" s="53"/>
      <c r="F7" s="9"/>
      <c r="G7" s="32"/>
      <c r="H7" s="33"/>
      <c r="I7" s="9"/>
      <c r="J7" s="32"/>
      <c r="K7" s="33"/>
      <c r="L7" s="9"/>
      <c r="M7" s="32"/>
      <c r="N7" s="33"/>
      <c r="O7" s="9"/>
      <c r="P7" s="32"/>
      <c r="Q7" s="33"/>
      <c r="R7" s="9"/>
      <c r="S7" s="32"/>
      <c r="T7" s="33"/>
      <c r="U7" s="9"/>
      <c r="V7" s="32"/>
      <c r="W7" s="33"/>
      <c r="X7" s="9"/>
      <c r="Y7" s="32"/>
      <c r="Z7" s="32"/>
      <c r="AA7" s="9"/>
      <c r="AB7" s="32"/>
      <c r="AC7" s="32"/>
      <c r="AD7" s="9"/>
      <c r="AE7" s="32"/>
      <c r="AF7" s="32"/>
      <c r="AG7" s="18"/>
      <c r="AH7" s="32"/>
      <c r="AI7" s="32"/>
      <c r="AJ7" s="18"/>
      <c r="AK7" s="32"/>
      <c r="AL7" s="33"/>
    </row>
    <row r="8" spans="1:38" ht="12.75" customHeight="1">
      <c r="A8" s="1" t="s">
        <v>126</v>
      </c>
      <c r="B8" s="42" t="s">
        <v>230</v>
      </c>
      <c r="C8" s="51">
        <f>F8+I8+L8+O8+R8+U8+X8+AA8+AD8+AG8+AJ8</f>
        <v>1386</v>
      </c>
      <c r="D8" s="35">
        <f aca="true" t="shared" si="0" ref="D8:D18">E8/C8</f>
        <v>17.919999999999998</v>
      </c>
      <c r="E8" s="43">
        <f>H8+K8+N8+Q8+T8+W8+Z8+AC8+AF8+AI8+AL8</f>
        <v>24837.12</v>
      </c>
      <c r="F8" s="86">
        <v>0</v>
      </c>
      <c r="G8" s="99">
        <v>0</v>
      </c>
      <c r="H8" s="100">
        <v>0</v>
      </c>
      <c r="I8" s="86">
        <v>0</v>
      </c>
      <c r="J8" s="99">
        <v>0</v>
      </c>
      <c r="K8" s="100">
        <v>0</v>
      </c>
      <c r="L8" s="86">
        <v>0</v>
      </c>
      <c r="M8" s="99">
        <v>0</v>
      </c>
      <c r="N8" s="100">
        <v>0</v>
      </c>
      <c r="O8" s="86">
        <v>0</v>
      </c>
      <c r="P8" s="99">
        <v>0</v>
      </c>
      <c r="Q8" s="100">
        <v>0</v>
      </c>
      <c r="R8" s="86">
        <v>0</v>
      </c>
      <c r="S8" s="99">
        <v>0</v>
      </c>
      <c r="T8" s="100">
        <v>0</v>
      </c>
      <c r="U8" s="86">
        <v>0</v>
      </c>
      <c r="V8" s="99">
        <v>0</v>
      </c>
      <c r="W8" s="100">
        <v>0</v>
      </c>
      <c r="X8" s="86">
        <v>1386</v>
      </c>
      <c r="Y8" s="99">
        <v>17.92</v>
      </c>
      <c r="Z8" s="100">
        <v>24837.12</v>
      </c>
      <c r="AA8" s="86">
        <v>0</v>
      </c>
      <c r="AB8" s="99">
        <v>0</v>
      </c>
      <c r="AC8" s="100">
        <v>0</v>
      </c>
      <c r="AD8" s="86">
        <v>0</v>
      </c>
      <c r="AE8" s="99">
        <v>0</v>
      </c>
      <c r="AF8" s="100">
        <v>0</v>
      </c>
      <c r="AG8" s="86">
        <v>0</v>
      </c>
      <c r="AH8" s="99">
        <v>0</v>
      </c>
      <c r="AI8" s="100">
        <v>0</v>
      </c>
      <c r="AJ8" s="86">
        <v>0</v>
      </c>
      <c r="AK8" s="99">
        <v>0</v>
      </c>
      <c r="AL8" s="100">
        <v>0</v>
      </c>
    </row>
    <row r="9" spans="1:38" ht="12.75" customHeight="1">
      <c r="A9" s="1" t="s">
        <v>127</v>
      </c>
      <c r="B9" s="42" t="s">
        <v>231</v>
      </c>
      <c r="C9" s="51">
        <f>F9+I9+L9+O9+R9+U9+X9+AA9+AD9+AG9+AJ9</f>
        <v>472</v>
      </c>
      <c r="D9" s="35">
        <f t="shared" si="0"/>
        <v>51</v>
      </c>
      <c r="E9" s="43">
        <f>H9+K9+N9+Q9+T9+W9+Z9+AC9+AF9+AI9+AL9</f>
        <v>24072</v>
      </c>
      <c r="F9" s="86">
        <v>0</v>
      </c>
      <c r="G9" s="99">
        <v>0</v>
      </c>
      <c r="H9" s="100">
        <v>0</v>
      </c>
      <c r="I9" s="86">
        <v>0</v>
      </c>
      <c r="J9" s="99">
        <v>0</v>
      </c>
      <c r="K9" s="100">
        <v>0</v>
      </c>
      <c r="L9" s="86">
        <v>0</v>
      </c>
      <c r="M9" s="99">
        <v>0</v>
      </c>
      <c r="N9" s="100">
        <v>0</v>
      </c>
      <c r="O9" s="86">
        <v>0</v>
      </c>
      <c r="P9" s="99">
        <v>0</v>
      </c>
      <c r="Q9" s="100">
        <v>0</v>
      </c>
      <c r="R9" s="86">
        <v>0</v>
      </c>
      <c r="S9" s="99">
        <v>0</v>
      </c>
      <c r="T9" s="100">
        <v>0</v>
      </c>
      <c r="U9" s="86">
        <v>0</v>
      </c>
      <c r="V9" s="99">
        <v>0</v>
      </c>
      <c r="W9" s="100">
        <v>0</v>
      </c>
      <c r="X9" s="86">
        <v>472</v>
      </c>
      <c r="Y9" s="99">
        <v>51</v>
      </c>
      <c r="Z9" s="100">
        <v>24072</v>
      </c>
      <c r="AA9" s="86">
        <v>0</v>
      </c>
      <c r="AB9" s="99">
        <v>0</v>
      </c>
      <c r="AC9" s="100">
        <v>0</v>
      </c>
      <c r="AD9" s="86">
        <v>0</v>
      </c>
      <c r="AE9" s="99">
        <v>0</v>
      </c>
      <c r="AF9" s="100">
        <v>0</v>
      </c>
      <c r="AG9" s="86">
        <v>0</v>
      </c>
      <c r="AH9" s="99">
        <v>0</v>
      </c>
      <c r="AI9" s="100">
        <v>0</v>
      </c>
      <c r="AJ9" s="86">
        <v>0</v>
      </c>
      <c r="AK9" s="99">
        <v>0</v>
      </c>
      <c r="AL9" s="100">
        <v>0</v>
      </c>
    </row>
    <row r="10" spans="1:38" ht="12.75" customHeight="1">
      <c r="A10" s="9" t="s">
        <v>92</v>
      </c>
      <c r="B10" s="42" t="s">
        <v>232</v>
      </c>
      <c r="C10" s="51">
        <f aca="true" t="shared" si="1" ref="C10:C18">F10+I10+L10+O10+R10+U10+X10+AA10+AD10+AG10+AJ10</f>
        <v>19225</v>
      </c>
      <c r="D10" s="35">
        <f t="shared" si="0"/>
        <v>48.46397451235371</v>
      </c>
      <c r="E10" s="43">
        <f aca="true" t="shared" si="2" ref="E10:E18">H10+K10+N10+Q10+T10+W10+Z10+AC10+AF10+AI10+AL10</f>
        <v>931719.91</v>
      </c>
      <c r="F10" s="86">
        <v>0</v>
      </c>
      <c r="G10" s="99">
        <v>0</v>
      </c>
      <c r="H10" s="100">
        <v>0</v>
      </c>
      <c r="I10" s="86">
        <v>19225</v>
      </c>
      <c r="J10" s="99">
        <v>48.4639745123537</v>
      </c>
      <c r="K10" s="100">
        <v>931719.91</v>
      </c>
      <c r="L10" s="86">
        <v>0</v>
      </c>
      <c r="M10" s="99">
        <v>0</v>
      </c>
      <c r="N10" s="100">
        <v>0</v>
      </c>
      <c r="O10" s="86">
        <v>0</v>
      </c>
      <c r="P10" s="99">
        <v>0</v>
      </c>
      <c r="Q10" s="100">
        <v>0</v>
      </c>
      <c r="R10" s="86">
        <v>0</v>
      </c>
      <c r="S10" s="99">
        <v>0</v>
      </c>
      <c r="T10" s="100">
        <v>0</v>
      </c>
      <c r="U10" s="86">
        <v>0</v>
      </c>
      <c r="V10" s="99">
        <v>0</v>
      </c>
      <c r="W10" s="100">
        <v>0</v>
      </c>
      <c r="X10" s="86">
        <v>0</v>
      </c>
      <c r="Y10" s="99">
        <v>0</v>
      </c>
      <c r="Z10" s="100">
        <v>0</v>
      </c>
      <c r="AA10" s="86">
        <v>0</v>
      </c>
      <c r="AB10" s="99">
        <v>0</v>
      </c>
      <c r="AC10" s="100">
        <v>0</v>
      </c>
      <c r="AD10" s="86">
        <v>0</v>
      </c>
      <c r="AE10" s="99">
        <v>0</v>
      </c>
      <c r="AF10" s="100">
        <v>0</v>
      </c>
      <c r="AG10" s="86">
        <v>0</v>
      </c>
      <c r="AH10" s="99">
        <v>0</v>
      </c>
      <c r="AI10" s="100">
        <v>0</v>
      </c>
      <c r="AJ10" s="86">
        <v>0</v>
      </c>
      <c r="AK10" s="99">
        <v>0</v>
      </c>
      <c r="AL10" s="100">
        <v>0</v>
      </c>
    </row>
    <row r="11" spans="1:38" ht="12.75" customHeight="1">
      <c r="A11" s="9" t="s">
        <v>93</v>
      </c>
      <c r="B11" s="42" t="s">
        <v>233</v>
      </c>
      <c r="C11" s="51">
        <f t="shared" si="1"/>
        <v>1274</v>
      </c>
      <c r="D11" s="35">
        <f t="shared" si="0"/>
        <v>16.307833594976497</v>
      </c>
      <c r="E11" s="43">
        <f t="shared" si="2"/>
        <v>20776.18000000006</v>
      </c>
      <c r="F11" s="86">
        <v>0</v>
      </c>
      <c r="G11" s="99">
        <v>0</v>
      </c>
      <c r="H11" s="100">
        <v>0</v>
      </c>
      <c r="I11" s="86">
        <v>1274</v>
      </c>
      <c r="J11" s="99">
        <v>16.307833594976497</v>
      </c>
      <c r="K11" s="100">
        <v>20776.18000000006</v>
      </c>
      <c r="L11" s="86">
        <v>0</v>
      </c>
      <c r="M11" s="99">
        <v>0</v>
      </c>
      <c r="N11" s="100">
        <v>0</v>
      </c>
      <c r="O11" s="86">
        <v>0</v>
      </c>
      <c r="P11" s="99">
        <v>0</v>
      </c>
      <c r="Q11" s="100">
        <v>0</v>
      </c>
      <c r="R11" s="86">
        <v>0</v>
      </c>
      <c r="S11" s="99">
        <v>0</v>
      </c>
      <c r="T11" s="100">
        <v>0</v>
      </c>
      <c r="U11" s="86">
        <v>0</v>
      </c>
      <c r="V11" s="99">
        <v>0</v>
      </c>
      <c r="W11" s="100">
        <v>0</v>
      </c>
      <c r="X11" s="86">
        <v>0</v>
      </c>
      <c r="Y11" s="99">
        <v>0</v>
      </c>
      <c r="Z11" s="100">
        <v>0</v>
      </c>
      <c r="AA11" s="86">
        <v>0</v>
      </c>
      <c r="AB11" s="99">
        <v>0</v>
      </c>
      <c r="AC11" s="100">
        <v>0</v>
      </c>
      <c r="AD11" s="86">
        <v>0</v>
      </c>
      <c r="AE11" s="99">
        <v>0</v>
      </c>
      <c r="AF11" s="100">
        <v>0</v>
      </c>
      <c r="AG11" s="86">
        <v>0</v>
      </c>
      <c r="AH11" s="99">
        <v>0</v>
      </c>
      <c r="AI11" s="100">
        <v>0</v>
      </c>
      <c r="AJ11" s="86">
        <v>0</v>
      </c>
      <c r="AK11" s="99">
        <v>0</v>
      </c>
      <c r="AL11" s="100">
        <v>0</v>
      </c>
    </row>
    <row r="12" spans="1:38" ht="12.75" customHeight="1">
      <c r="A12" s="9" t="s">
        <v>112</v>
      </c>
      <c r="B12" s="42" t="s">
        <v>234</v>
      </c>
      <c r="C12" s="51">
        <f t="shared" si="1"/>
        <v>1199</v>
      </c>
      <c r="D12" s="35">
        <f t="shared" si="0"/>
        <v>8.18073394495413</v>
      </c>
      <c r="E12" s="43">
        <f t="shared" si="2"/>
        <v>9808.7</v>
      </c>
      <c r="F12" s="86">
        <v>0</v>
      </c>
      <c r="G12" s="99">
        <v>0</v>
      </c>
      <c r="H12" s="100">
        <v>0</v>
      </c>
      <c r="I12" s="86">
        <v>0</v>
      </c>
      <c r="J12" s="99">
        <v>0</v>
      </c>
      <c r="K12" s="100">
        <v>0</v>
      </c>
      <c r="L12" s="86">
        <v>0</v>
      </c>
      <c r="M12" s="99">
        <v>0</v>
      </c>
      <c r="N12" s="100">
        <v>0</v>
      </c>
      <c r="O12" s="86">
        <v>1199</v>
      </c>
      <c r="P12" s="99">
        <v>8.180733944954131</v>
      </c>
      <c r="Q12" s="100">
        <v>9808.7</v>
      </c>
      <c r="R12" s="86">
        <v>0</v>
      </c>
      <c r="S12" s="99">
        <v>0</v>
      </c>
      <c r="T12" s="100">
        <v>0</v>
      </c>
      <c r="U12" s="86">
        <v>0</v>
      </c>
      <c r="V12" s="99">
        <v>0</v>
      </c>
      <c r="W12" s="100">
        <v>0</v>
      </c>
      <c r="X12" s="86">
        <v>0</v>
      </c>
      <c r="Y12" s="99">
        <v>0</v>
      </c>
      <c r="Z12" s="100">
        <v>0</v>
      </c>
      <c r="AA12" s="86">
        <v>0</v>
      </c>
      <c r="AB12" s="99">
        <v>0</v>
      </c>
      <c r="AC12" s="100">
        <v>0</v>
      </c>
      <c r="AD12" s="86">
        <v>0</v>
      </c>
      <c r="AE12" s="99">
        <v>0</v>
      </c>
      <c r="AF12" s="100">
        <v>0</v>
      </c>
      <c r="AG12" s="86">
        <v>0</v>
      </c>
      <c r="AH12" s="99">
        <v>0</v>
      </c>
      <c r="AI12" s="100">
        <v>0</v>
      </c>
      <c r="AJ12" s="86">
        <v>0</v>
      </c>
      <c r="AK12" s="99">
        <v>0</v>
      </c>
      <c r="AL12" s="100">
        <v>0</v>
      </c>
    </row>
    <row r="13" spans="1:38" ht="12.75" customHeight="1">
      <c r="A13" s="9" t="s">
        <v>106</v>
      </c>
      <c r="B13" s="42" t="s">
        <v>235</v>
      </c>
      <c r="C13" s="51">
        <f t="shared" si="1"/>
        <v>1567</v>
      </c>
      <c r="D13" s="35">
        <f t="shared" si="0"/>
        <v>15.964620293554601</v>
      </c>
      <c r="E13" s="43">
        <f t="shared" si="2"/>
        <v>25016.56000000006</v>
      </c>
      <c r="F13" s="86">
        <v>0</v>
      </c>
      <c r="G13" s="99">
        <v>0</v>
      </c>
      <c r="H13" s="100">
        <v>0</v>
      </c>
      <c r="I13" s="86">
        <v>0</v>
      </c>
      <c r="J13" s="99">
        <v>0</v>
      </c>
      <c r="K13" s="100">
        <v>0</v>
      </c>
      <c r="L13" s="86">
        <v>0</v>
      </c>
      <c r="M13" s="99">
        <v>0</v>
      </c>
      <c r="N13" s="100">
        <v>0</v>
      </c>
      <c r="O13" s="86">
        <v>0</v>
      </c>
      <c r="P13" s="99">
        <v>0</v>
      </c>
      <c r="Q13" s="100">
        <v>0</v>
      </c>
      <c r="R13" s="86">
        <v>1567</v>
      </c>
      <c r="S13" s="99">
        <v>15.964620293554601</v>
      </c>
      <c r="T13" s="100">
        <v>25016.56000000006</v>
      </c>
      <c r="U13" s="86">
        <v>0</v>
      </c>
      <c r="V13" s="99">
        <v>0</v>
      </c>
      <c r="W13" s="100">
        <v>0</v>
      </c>
      <c r="X13" s="86">
        <v>0</v>
      </c>
      <c r="Y13" s="99">
        <v>0</v>
      </c>
      <c r="Z13" s="100">
        <v>0</v>
      </c>
      <c r="AA13" s="86">
        <v>0</v>
      </c>
      <c r="AB13" s="99">
        <v>0</v>
      </c>
      <c r="AC13" s="100">
        <v>0</v>
      </c>
      <c r="AD13" s="86">
        <v>0</v>
      </c>
      <c r="AE13" s="99">
        <v>0</v>
      </c>
      <c r="AF13" s="100">
        <v>0</v>
      </c>
      <c r="AG13" s="86">
        <v>0</v>
      </c>
      <c r="AH13" s="99">
        <v>0</v>
      </c>
      <c r="AI13" s="100">
        <v>0</v>
      </c>
      <c r="AJ13" s="86">
        <v>0</v>
      </c>
      <c r="AK13" s="99">
        <v>0</v>
      </c>
      <c r="AL13" s="100">
        <v>0</v>
      </c>
    </row>
    <row r="14" spans="1:38" ht="12.75" customHeight="1">
      <c r="A14" s="9" t="s">
        <v>118</v>
      </c>
      <c r="B14" s="42" t="s">
        <v>236</v>
      </c>
      <c r="C14" s="51">
        <f t="shared" si="1"/>
        <v>1044</v>
      </c>
      <c r="D14" s="35">
        <f t="shared" si="0"/>
        <v>25.708333333333332</v>
      </c>
      <c r="E14" s="43">
        <f t="shared" si="2"/>
        <v>26839.5</v>
      </c>
      <c r="F14" s="86">
        <v>0</v>
      </c>
      <c r="G14" s="99">
        <v>0</v>
      </c>
      <c r="H14" s="100">
        <v>0</v>
      </c>
      <c r="I14" s="86">
        <v>0</v>
      </c>
      <c r="J14" s="99">
        <v>0</v>
      </c>
      <c r="K14" s="100">
        <v>0</v>
      </c>
      <c r="L14" s="86">
        <v>1044</v>
      </c>
      <c r="M14" s="99">
        <v>25.7083333333333</v>
      </c>
      <c r="N14" s="100">
        <v>26839.5</v>
      </c>
      <c r="O14" s="86">
        <v>0</v>
      </c>
      <c r="P14" s="99">
        <v>0</v>
      </c>
      <c r="Q14" s="100">
        <v>0</v>
      </c>
      <c r="R14" s="86">
        <v>0</v>
      </c>
      <c r="S14" s="99">
        <v>0</v>
      </c>
      <c r="T14" s="100">
        <v>0</v>
      </c>
      <c r="U14" s="86">
        <v>0</v>
      </c>
      <c r="V14" s="99">
        <v>0</v>
      </c>
      <c r="W14" s="100">
        <v>0</v>
      </c>
      <c r="X14" s="86">
        <v>0</v>
      </c>
      <c r="Y14" s="99">
        <v>0</v>
      </c>
      <c r="Z14" s="100">
        <v>0</v>
      </c>
      <c r="AA14" s="86">
        <v>0</v>
      </c>
      <c r="AB14" s="99">
        <v>0</v>
      </c>
      <c r="AC14" s="100">
        <v>0</v>
      </c>
      <c r="AD14" s="86">
        <v>0</v>
      </c>
      <c r="AE14" s="99">
        <v>0</v>
      </c>
      <c r="AF14" s="100">
        <v>0</v>
      </c>
      <c r="AG14" s="86">
        <v>0</v>
      </c>
      <c r="AH14" s="99">
        <v>0</v>
      </c>
      <c r="AI14" s="100">
        <v>0</v>
      </c>
      <c r="AJ14" s="86">
        <v>0</v>
      </c>
      <c r="AK14" s="99">
        <v>0</v>
      </c>
      <c r="AL14" s="100">
        <v>0</v>
      </c>
    </row>
    <row r="15" spans="1:38" ht="12.75" customHeight="1">
      <c r="A15" s="9" t="s">
        <v>119</v>
      </c>
      <c r="B15" s="42" t="s">
        <v>237</v>
      </c>
      <c r="C15" s="51">
        <f t="shared" si="1"/>
        <v>6816</v>
      </c>
      <c r="D15" s="35">
        <f t="shared" si="0"/>
        <v>64.51127200704225</v>
      </c>
      <c r="E15" s="43">
        <f t="shared" si="2"/>
        <v>439708.83</v>
      </c>
      <c r="F15" s="86">
        <v>0</v>
      </c>
      <c r="G15" s="99">
        <v>0</v>
      </c>
      <c r="H15" s="100">
        <v>0</v>
      </c>
      <c r="I15" s="86">
        <v>0</v>
      </c>
      <c r="J15" s="99">
        <v>0</v>
      </c>
      <c r="K15" s="100">
        <v>0</v>
      </c>
      <c r="L15" s="86">
        <v>6816</v>
      </c>
      <c r="M15" s="99">
        <v>64.5112720070423</v>
      </c>
      <c r="N15" s="100">
        <v>439708.83</v>
      </c>
      <c r="O15" s="86">
        <v>0</v>
      </c>
      <c r="P15" s="99">
        <v>0</v>
      </c>
      <c r="Q15" s="100">
        <v>0</v>
      </c>
      <c r="R15" s="86">
        <v>0</v>
      </c>
      <c r="S15" s="99">
        <v>0</v>
      </c>
      <c r="T15" s="100">
        <v>0</v>
      </c>
      <c r="U15" s="86">
        <v>0</v>
      </c>
      <c r="V15" s="99">
        <v>0</v>
      </c>
      <c r="W15" s="100">
        <v>0</v>
      </c>
      <c r="X15" s="86">
        <v>0</v>
      </c>
      <c r="Y15" s="99">
        <v>0</v>
      </c>
      <c r="Z15" s="100">
        <v>0</v>
      </c>
      <c r="AA15" s="86">
        <v>0</v>
      </c>
      <c r="AB15" s="99">
        <v>0</v>
      </c>
      <c r="AC15" s="100">
        <v>0</v>
      </c>
      <c r="AD15" s="86">
        <v>0</v>
      </c>
      <c r="AE15" s="99">
        <v>0</v>
      </c>
      <c r="AF15" s="100">
        <v>0</v>
      </c>
      <c r="AG15" s="86">
        <v>0</v>
      </c>
      <c r="AH15" s="99">
        <v>0</v>
      </c>
      <c r="AI15" s="100">
        <v>0</v>
      </c>
      <c r="AJ15" s="86">
        <v>0</v>
      </c>
      <c r="AK15" s="99">
        <v>0</v>
      </c>
      <c r="AL15" s="100">
        <v>0</v>
      </c>
    </row>
    <row r="16" spans="1:38" ht="12.75" customHeight="1">
      <c r="A16" s="9" t="s">
        <v>99</v>
      </c>
      <c r="B16" s="42" t="s">
        <v>238</v>
      </c>
      <c r="C16" s="51">
        <f t="shared" si="1"/>
        <v>699</v>
      </c>
      <c r="D16" s="35">
        <f t="shared" si="0"/>
        <v>15.87</v>
      </c>
      <c r="E16" s="43">
        <f t="shared" si="2"/>
        <v>11093.13</v>
      </c>
      <c r="F16" s="86">
        <v>0</v>
      </c>
      <c r="G16" s="99">
        <v>0</v>
      </c>
      <c r="H16" s="100">
        <v>0</v>
      </c>
      <c r="I16" s="86">
        <v>0</v>
      </c>
      <c r="J16" s="99">
        <v>0</v>
      </c>
      <c r="K16" s="100">
        <v>0</v>
      </c>
      <c r="L16" s="86">
        <v>0</v>
      </c>
      <c r="M16" s="99">
        <v>0</v>
      </c>
      <c r="N16" s="100">
        <v>0</v>
      </c>
      <c r="O16" s="86">
        <v>0</v>
      </c>
      <c r="P16" s="99">
        <v>0</v>
      </c>
      <c r="Q16" s="100">
        <v>0</v>
      </c>
      <c r="R16" s="86">
        <v>0</v>
      </c>
      <c r="S16" s="99">
        <v>0</v>
      </c>
      <c r="T16" s="100">
        <v>0</v>
      </c>
      <c r="U16" s="86">
        <v>699</v>
      </c>
      <c r="V16" s="99">
        <v>15.87</v>
      </c>
      <c r="W16" s="100">
        <v>11093.13</v>
      </c>
      <c r="X16" s="86">
        <v>0</v>
      </c>
      <c r="Y16" s="99">
        <v>0</v>
      </c>
      <c r="Z16" s="100">
        <v>0</v>
      </c>
      <c r="AA16" s="86">
        <v>0</v>
      </c>
      <c r="AB16" s="99">
        <v>0</v>
      </c>
      <c r="AC16" s="100">
        <v>0</v>
      </c>
      <c r="AD16" s="86">
        <v>0</v>
      </c>
      <c r="AE16" s="99">
        <v>0</v>
      </c>
      <c r="AF16" s="100">
        <v>0</v>
      </c>
      <c r="AG16" s="86">
        <v>0</v>
      </c>
      <c r="AH16" s="99">
        <v>0</v>
      </c>
      <c r="AI16" s="100">
        <v>0</v>
      </c>
      <c r="AJ16" s="86">
        <v>0</v>
      </c>
      <c r="AK16" s="99">
        <v>0</v>
      </c>
      <c r="AL16" s="100">
        <v>0</v>
      </c>
    </row>
    <row r="17" spans="1:38" ht="12.75" customHeight="1">
      <c r="A17" s="9" t="s">
        <v>120</v>
      </c>
      <c r="B17" s="42" t="s">
        <v>239</v>
      </c>
      <c r="C17" s="51">
        <f t="shared" si="1"/>
        <v>1841</v>
      </c>
      <c r="D17" s="35">
        <f t="shared" si="0"/>
        <v>11.418392178163998</v>
      </c>
      <c r="E17" s="43">
        <f t="shared" si="2"/>
        <v>21021.259999999922</v>
      </c>
      <c r="F17" s="86">
        <v>0</v>
      </c>
      <c r="G17" s="99">
        <v>0</v>
      </c>
      <c r="H17" s="100">
        <v>0</v>
      </c>
      <c r="I17" s="86">
        <v>0</v>
      </c>
      <c r="J17" s="99">
        <v>0</v>
      </c>
      <c r="K17" s="100">
        <v>0</v>
      </c>
      <c r="L17" s="86">
        <v>1841</v>
      </c>
      <c r="M17" s="99">
        <v>11.418392178163998</v>
      </c>
      <c r="N17" s="100">
        <v>21021.259999999922</v>
      </c>
      <c r="O17" s="86">
        <v>0</v>
      </c>
      <c r="P17" s="99">
        <v>0</v>
      </c>
      <c r="Q17" s="100">
        <v>0</v>
      </c>
      <c r="R17" s="86">
        <v>0</v>
      </c>
      <c r="S17" s="99">
        <v>0</v>
      </c>
      <c r="T17" s="100">
        <v>0</v>
      </c>
      <c r="U17" s="86">
        <v>0</v>
      </c>
      <c r="V17" s="99">
        <v>0</v>
      </c>
      <c r="W17" s="100">
        <v>0</v>
      </c>
      <c r="X17" s="86">
        <v>0</v>
      </c>
      <c r="Y17" s="99">
        <v>0</v>
      </c>
      <c r="Z17" s="100">
        <v>0</v>
      </c>
      <c r="AA17" s="86">
        <v>0</v>
      </c>
      <c r="AB17" s="99">
        <v>0</v>
      </c>
      <c r="AC17" s="100">
        <v>0</v>
      </c>
      <c r="AD17" s="86">
        <v>0</v>
      </c>
      <c r="AE17" s="99">
        <v>0</v>
      </c>
      <c r="AF17" s="100">
        <v>0</v>
      </c>
      <c r="AG17" s="86">
        <v>0</v>
      </c>
      <c r="AH17" s="99">
        <v>0</v>
      </c>
      <c r="AI17" s="100">
        <v>0</v>
      </c>
      <c r="AJ17" s="86">
        <v>0</v>
      </c>
      <c r="AK17" s="99">
        <v>0</v>
      </c>
      <c r="AL17" s="100">
        <v>0</v>
      </c>
    </row>
    <row r="18" spans="1:38" ht="12.75" customHeight="1">
      <c r="A18" s="9" t="s">
        <v>100</v>
      </c>
      <c r="B18" s="42" t="s">
        <v>240</v>
      </c>
      <c r="C18" s="51">
        <f t="shared" si="1"/>
        <v>92</v>
      </c>
      <c r="D18" s="35">
        <f t="shared" si="0"/>
        <v>22.12</v>
      </c>
      <c r="E18" s="43">
        <f t="shared" si="2"/>
        <v>2035.04</v>
      </c>
      <c r="F18" s="86">
        <v>0</v>
      </c>
      <c r="G18" s="99">
        <v>0</v>
      </c>
      <c r="H18" s="100">
        <v>0</v>
      </c>
      <c r="I18" s="86">
        <v>0</v>
      </c>
      <c r="J18" s="99">
        <v>0</v>
      </c>
      <c r="K18" s="100">
        <v>0</v>
      </c>
      <c r="L18" s="86">
        <v>0</v>
      </c>
      <c r="M18" s="99">
        <v>0</v>
      </c>
      <c r="N18" s="100">
        <v>0</v>
      </c>
      <c r="O18" s="86">
        <v>0</v>
      </c>
      <c r="P18" s="99">
        <v>0</v>
      </c>
      <c r="Q18" s="100">
        <v>0</v>
      </c>
      <c r="R18" s="86">
        <v>0</v>
      </c>
      <c r="S18" s="99">
        <v>0</v>
      </c>
      <c r="T18" s="100">
        <v>0</v>
      </c>
      <c r="U18" s="86">
        <v>92</v>
      </c>
      <c r="V18" s="99">
        <v>22.12</v>
      </c>
      <c r="W18" s="100">
        <v>2035.04</v>
      </c>
      <c r="X18" s="86">
        <v>0</v>
      </c>
      <c r="Y18" s="99">
        <v>0</v>
      </c>
      <c r="Z18" s="100">
        <v>0</v>
      </c>
      <c r="AA18" s="86">
        <v>0</v>
      </c>
      <c r="AB18" s="99">
        <v>0</v>
      </c>
      <c r="AC18" s="100">
        <v>0</v>
      </c>
      <c r="AD18" s="86">
        <v>0</v>
      </c>
      <c r="AE18" s="99">
        <v>0</v>
      </c>
      <c r="AF18" s="100">
        <v>0</v>
      </c>
      <c r="AG18" s="86">
        <v>0</v>
      </c>
      <c r="AH18" s="99">
        <v>0</v>
      </c>
      <c r="AI18" s="100">
        <v>0</v>
      </c>
      <c r="AJ18" s="86">
        <v>0</v>
      </c>
      <c r="AK18" s="99">
        <v>0</v>
      </c>
      <c r="AL18" s="100">
        <v>0</v>
      </c>
    </row>
    <row r="19" spans="1:38" ht="12.75" customHeight="1">
      <c r="A19" s="9" t="s">
        <v>85</v>
      </c>
      <c r="B19" s="42" t="s">
        <v>241</v>
      </c>
      <c r="C19" s="51">
        <f aca="true" t="shared" si="3" ref="C19:C28">F19+I19+L19+O19+R19+U19+X19+AA19+AD19+AG19+AJ19</f>
        <v>188</v>
      </c>
      <c r="D19" s="35">
        <f aca="true" t="shared" si="4" ref="D19:D28">E19/C19</f>
        <v>24.63</v>
      </c>
      <c r="E19" s="43">
        <f aca="true" t="shared" si="5" ref="E19:E28">H19+K19+N19+Q19+T19+W19+Z19+AC19+AF19+AI19+AL19</f>
        <v>4630.44</v>
      </c>
      <c r="F19" s="86">
        <v>188</v>
      </c>
      <c r="G19" s="99">
        <v>24.63</v>
      </c>
      <c r="H19" s="100">
        <v>4630.44</v>
      </c>
      <c r="I19" s="86">
        <v>0</v>
      </c>
      <c r="J19" s="99">
        <v>0</v>
      </c>
      <c r="K19" s="100">
        <v>0</v>
      </c>
      <c r="L19" s="86">
        <v>0</v>
      </c>
      <c r="M19" s="99">
        <v>0</v>
      </c>
      <c r="N19" s="100">
        <v>0</v>
      </c>
      <c r="O19" s="86">
        <v>0</v>
      </c>
      <c r="P19" s="99">
        <v>0</v>
      </c>
      <c r="Q19" s="100">
        <v>0</v>
      </c>
      <c r="R19" s="86">
        <v>0</v>
      </c>
      <c r="S19" s="99">
        <v>0</v>
      </c>
      <c r="T19" s="100">
        <v>0</v>
      </c>
      <c r="U19" s="86">
        <v>0</v>
      </c>
      <c r="V19" s="99">
        <v>0</v>
      </c>
      <c r="W19" s="100">
        <v>0</v>
      </c>
      <c r="X19" s="86">
        <v>0</v>
      </c>
      <c r="Y19" s="99">
        <v>0</v>
      </c>
      <c r="Z19" s="100">
        <v>0</v>
      </c>
      <c r="AA19" s="86">
        <v>0</v>
      </c>
      <c r="AB19" s="99">
        <v>0</v>
      </c>
      <c r="AC19" s="100">
        <v>0</v>
      </c>
      <c r="AD19" s="86">
        <v>0</v>
      </c>
      <c r="AE19" s="99">
        <v>0</v>
      </c>
      <c r="AF19" s="100">
        <v>0</v>
      </c>
      <c r="AG19" s="86">
        <v>0</v>
      </c>
      <c r="AH19" s="99">
        <v>0</v>
      </c>
      <c r="AI19" s="100">
        <v>0</v>
      </c>
      <c r="AJ19" s="86">
        <v>0</v>
      </c>
      <c r="AK19" s="99">
        <v>0</v>
      </c>
      <c r="AL19" s="100">
        <v>0</v>
      </c>
    </row>
    <row r="20" spans="1:38" ht="12.75" customHeight="1">
      <c r="A20" s="9" t="s">
        <v>86</v>
      </c>
      <c r="B20" s="42" t="s">
        <v>242</v>
      </c>
      <c r="C20" s="51">
        <f t="shared" si="3"/>
        <v>115</v>
      </c>
      <c r="D20" s="35">
        <f t="shared" si="4"/>
        <v>34.6</v>
      </c>
      <c r="E20" s="43">
        <f t="shared" si="5"/>
        <v>3979</v>
      </c>
      <c r="F20" s="86">
        <v>115</v>
      </c>
      <c r="G20" s="99">
        <v>34.6</v>
      </c>
      <c r="H20" s="100">
        <v>3979</v>
      </c>
      <c r="I20" s="86">
        <v>0</v>
      </c>
      <c r="J20" s="99">
        <v>0</v>
      </c>
      <c r="K20" s="100">
        <v>0</v>
      </c>
      <c r="L20" s="86">
        <v>0</v>
      </c>
      <c r="M20" s="99">
        <v>0</v>
      </c>
      <c r="N20" s="100">
        <v>0</v>
      </c>
      <c r="O20" s="86">
        <v>0</v>
      </c>
      <c r="P20" s="99">
        <v>0</v>
      </c>
      <c r="Q20" s="100">
        <v>0</v>
      </c>
      <c r="R20" s="86">
        <v>0</v>
      </c>
      <c r="S20" s="99">
        <v>0</v>
      </c>
      <c r="T20" s="100">
        <v>0</v>
      </c>
      <c r="U20" s="86">
        <v>0</v>
      </c>
      <c r="V20" s="99">
        <v>0</v>
      </c>
      <c r="W20" s="100">
        <v>0</v>
      </c>
      <c r="X20" s="86">
        <v>0</v>
      </c>
      <c r="Y20" s="99">
        <v>0</v>
      </c>
      <c r="Z20" s="100">
        <v>0</v>
      </c>
      <c r="AA20" s="86">
        <v>0</v>
      </c>
      <c r="AB20" s="99">
        <v>0</v>
      </c>
      <c r="AC20" s="100">
        <v>0</v>
      </c>
      <c r="AD20" s="86">
        <v>0</v>
      </c>
      <c r="AE20" s="99">
        <v>0</v>
      </c>
      <c r="AF20" s="100">
        <v>0</v>
      </c>
      <c r="AG20" s="86">
        <v>0</v>
      </c>
      <c r="AH20" s="99">
        <v>0</v>
      </c>
      <c r="AI20" s="100">
        <v>0</v>
      </c>
      <c r="AJ20" s="86">
        <v>0</v>
      </c>
      <c r="AK20" s="99">
        <v>0</v>
      </c>
      <c r="AL20" s="100">
        <v>0</v>
      </c>
    </row>
    <row r="21" spans="1:38" ht="12.75" customHeight="1">
      <c r="A21" s="9" t="s">
        <v>147</v>
      </c>
      <c r="B21" s="42" t="s">
        <v>243</v>
      </c>
      <c r="C21" s="51">
        <f t="shared" si="3"/>
        <v>1269</v>
      </c>
      <c r="D21" s="35">
        <f t="shared" si="4"/>
        <v>32.966524822695035</v>
      </c>
      <c r="E21" s="43">
        <f t="shared" si="5"/>
        <v>41834.52</v>
      </c>
      <c r="F21" s="86">
        <v>0</v>
      </c>
      <c r="G21" s="99">
        <v>0</v>
      </c>
      <c r="H21" s="100">
        <v>0</v>
      </c>
      <c r="I21" s="86">
        <v>0</v>
      </c>
      <c r="J21" s="99">
        <v>0</v>
      </c>
      <c r="K21" s="100">
        <v>0</v>
      </c>
      <c r="L21" s="86">
        <v>0</v>
      </c>
      <c r="M21" s="99">
        <v>0</v>
      </c>
      <c r="N21" s="100">
        <v>0</v>
      </c>
      <c r="O21" s="86">
        <v>0</v>
      </c>
      <c r="P21" s="99">
        <v>0</v>
      </c>
      <c r="Q21" s="100">
        <v>0</v>
      </c>
      <c r="R21" s="86">
        <v>0</v>
      </c>
      <c r="S21" s="99">
        <v>0</v>
      </c>
      <c r="T21" s="100">
        <v>0</v>
      </c>
      <c r="U21" s="86">
        <v>0</v>
      </c>
      <c r="V21" s="99">
        <v>0</v>
      </c>
      <c r="W21" s="100">
        <v>0</v>
      </c>
      <c r="X21" s="86">
        <v>0</v>
      </c>
      <c r="Y21" s="99">
        <v>0</v>
      </c>
      <c r="Z21" s="100">
        <v>0</v>
      </c>
      <c r="AA21" s="86">
        <v>0</v>
      </c>
      <c r="AB21" s="99">
        <v>0</v>
      </c>
      <c r="AC21" s="100">
        <v>0</v>
      </c>
      <c r="AD21" s="86">
        <v>0</v>
      </c>
      <c r="AE21" s="99">
        <v>0</v>
      </c>
      <c r="AF21" s="100">
        <v>0</v>
      </c>
      <c r="AG21" s="86">
        <v>1269</v>
      </c>
      <c r="AH21" s="99">
        <v>32.966524822695</v>
      </c>
      <c r="AI21" s="100">
        <v>41834.52</v>
      </c>
      <c r="AJ21" s="86">
        <v>0</v>
      </c>
      <c r="AK21" s="99">
        <v>0</v>
      </c>
      <c r="AL21" s="100">
        <v>0</v>
      </c>
    </row>
    <row r="22" spans="1:38" ht="12.75" customHeight="1">
      <c r="A22" s="9" t="s">
        <v>148</v>
      </c>
      <c r="B22" s="42" t="s">
        <v>244</v>
      </c>
      <c r="C22" s="51">
        <f t="shared" si="3"/>
        <v>607</v>
      </c>
      <c r="D22" s="35">
        <f t="shared" si="4"/>
        <v>21.52</v>
      </c>
      <c r="E22" s="43">
        <f t="shared" si="5"/>
        <v>13062.64</v>
      </c>
      <c r="F22" s="86">
        <v>0</v>
      </c>
      <c r="G22" s="99">
        <v>0</v>
      </c>
      <c r="H22" s="100">
        <v>0</v>
      </c>
      <c r="I22" s="86">
        <v>0</v>
      </c>
      <c r="J22" s="99">
        <v>0</v>
      </c>
      <c r="K22" s="100">
        <v>0</v>
      </c>
      <c r="L22" s="86">
        <v>0</v>
      </c>
      <c r="M22" s="99">
        <v>0</v>
      </c>
      <c r="N22" s="100">
        <v>0</v>
      </c>
      <c r="O22" s="86">
        <v>0</v>
      </c>
      <c r="P22" s="99">
        <v>0</v>
      </c>
      <c r="Q22" s="100">
        <v>0</v>
      </c>
      <c r="R22" s="86">
        <v>0</v>
      </c>
      <c r="S22" s="99">
        <v>0</v>
      </c>
      <c r="T22" s="100">
        <v>0</v>
      </c>
      <c r="U22" s="86">
        <v>0</v>
      </c>
      <c r="V22" s="99">
        <v>0</v>
      </c>
      <c r="W22" s="100">
        <v>0</v>
      </c>
      <c r="X22" s="86">
        <v>0</v>
      </c>
      <c r="Y22" s="99">
        <v>0</v>
      </c>
      <c r="Z22" s="100">
        <v>0</v>
      </c>
      <c r="AA22" s="86">
        <v>0</v>
      </c>
      <c r="AB22" s="99">
        <v>0</v>
      </c>
      <c r="AC22" s="100">
        <v>0</v>
      </c>
      <c r="AD22" s="86">
        <v>0</v>
      </c>
      <c r="AE22" s="99">
        <v>0</v>
      </c>
      <c r="AF22" s="100">
        <v>0</v>
      </c>
      <c r="AG22" s="86">
        <v>607</v>
      </c>
      <c r="AH22" s="99">
        <v>21.52</v>
      </c>
      <c r="AI22" s="100">
        <v>13062.64</v>
      </c>
      <c r="AJ22" s="86">
        <v>0</v>
      </c>
      <c r="AK22" s="99">
        <v>0</v>
      </c>
      <c r="AL22" s="100">
        <v>0</v>
      </c>
    </row>
    <row r="23" spans="1:38" ht="12.75" customHeight="1">
      <c r="A23" s="9" t="s">
        <v>149</v>
      </c>
      <c r="B23" s="42" t="s">
        <v>245</v>
      </c>
      <c r="C23" s="51">
        <f t="shared" si="3"/>
        <v>2</v>
      </c>
      <c r="D23" s="35">
        <f t="shared" si="4"/>
        <v>21.52</v>
      </c>
      <c r="E23" s="43">
        <f t="shared" si="5"/>
        <v>43.04</v>
      </c>
      <c r="F23" s="86">
        <v>0</v>
      </c>
      <c r="G23" s="99">
        <v>0</v>
      </c>
      <c r="H23" s="100">
        <v>0</v>
      </c>
      <c r="I23" s="86">
        <v>0</v>
      </c>
      <c r="J23" s="99">
        <v>0</v>
      </c>
      <c r="K23" s="100">
        <v>0</v>
      </c>
      <c r="L23" s="86">
        <v>0</v>
      </c>
      <c r="M23" s="99">
        <v>0</v>
      </c>
      <c r="N23" s="100">
        <v>0</v>
      </c>
      <c r="O23" s="86">
        <v>0</v>
      </c>
      <c r="P23" s="99">
        <v>0</v>
      </c>
      <c r="Q23" s="100">
        <v>0</v>
      </c>
      <c r="R23" s="86">
        <v>0</v>
      </c>
      <c r="S23" s="99">
        <v>0</v>
      </c>
      <c r="T23" s="100">
        <v>0</v>
      </c>
      <c r="U23" s="86">
        <v>0</v>
      </c>
      <c r="V23" s="99">
        <v>0</v>
      </c>
      <c r="W23" s="100">
        <v>0</v>
      </c>
      <c r="X23" s="86">
        <v>0</v>
      </c>
      <c r="Y23" s="99">
        <v>0</v>
      </c>
      <c r="Z23" s="100">
        <v>0</v>
      </c>
      <c r="AA23" s="86">
        <v>0</v>
      </c>
      <c r="AB23" s="99">
        <v>0</v>
      </c>
      <c r="AC23" s="100">
        <v>0</v>
      </c>
      <c r="AD23" s="86">
        <v>0</v>
      </c>
      <c r="AE23" s="99">
        <v>0</v>
      </c>
      <c r="AF23" s="100">
        <v>0</v>
      </c>
      <c r="AG23" s="86">
        <v>2</v>
      </c>
      <c r="AH23" s="99">
        <v>21.52</v>
      </c>
      <c r="AI23" s="100">
        <v>43.04</v>
      </c>
      <c r="AJ23" s="86">
        <v>0</v>
      </c>
      <c r="AK23" s="99">
        <v>0</v>
      </c>
      <c r="AL23" s="100">
        <v>0</v>
      </c>
    </row>
    <row r="24" spans="1:38" ht="12.75" customHeight="1">
      <c r="A24" s="9" t="s">
        <v>150</v>
      </c>
      <c r="B24" s="42" t="s">
        <v>246</v>
      </c>
      <c r="C24" s="51">
        <f t="shared" si="3"/>
        <v>14</v>
      </c>
      <c r="D24" s="35">
        <f t="shared" si="4"/>
        <v>21.52</v>
      </c>
      <c r="E24" s="43">
        <f t="shared" si="5"/>
        <v>301.28</v>
      </c>
      <c r="F24" s="86">
        <v>0</v>
      </c>
      <c r="G24" s="99">
        <v>0</v>
      </c>
      <c r="H24" s="100">
        <v>0</v>
      </c>
      <c r="I24" s="86">
        <v>0</v>
      </c>
      <c r="J24" s="99">
        <v>0</v>
      </c>
      <c r="K24" s="100">
        <v>0</v>
      </c>
      <c r="L24" s="86">
        <v>0</v>
      </c>
      <c r="M24" s="99">
        <v>0</v>
      </c>
      <c r="N24" s="100">
        <v>0</v>
      </c>
      <c r="O24" s="86">
        <v>0</v>
      </c>
      <c r="P24" s="99">
        <v>0</v>
      </c>
      <c r="Q24" s="100">
        <v>0</v>
      </c>
      <c r="R24" s="86">
        <v>0</v>
      </c>
      <c r="S24" s="99">
        <v>0</v>
      </c>
      <c r="T24" s="100">
        <v>0</v>
      </c>
      <c r="U24" s="86">
        <v>0</v>
      </c>
      <c r="V24" s="99">
        <v>0</v>
      </c>
      <c r="W24" s="100">
        <v>0</v>
      </c>
      <c r="X24" s="86">
        <v>0</v>
      </c>
      <c r="Y24" s="99">
        <v>0</v>
      </c>
      <c r="Z24" s="100">
        <v>0</v>
      </c>
      <c r="AA24" s="86">
        <v>0</v>
      </c>
      <c r="AB24" s="99">
        <v>0</v>
      </c>
      <c r="AC24" s="100">
        <v>0</v>
      </c>
      <c r="AD24" s="86">
        <v>0</v>
      </c>
      <c r="AE24" s="99">
        <v>0</v>
      </c>
      <c r="AF24" s="100">
        <v>0</v>
      </c>
      <c r="AG24" s="86">
        <v>14</v>
      </c>
      <c r="AH24" s="99">
        <v>21.52</v>
      </c>
      <c r="AI24" s="100">
        <v>301.28</v>
      </c>
      <c r="AJ24" s="86">
        <v>0</v>
      </c>
      <c r="AK24" s="99">
        <v>0</v>
      </c>
      <c r="AL24" s="100">
        <v>0</v>
      </c>
    </row>
    <row r="25" spans="1:38" ht="12.75" customHeight="1">
      <c r="A25" s="9" t="s">
        <v>156</v>
      </c>
      <c r="B25" s="42" t="s">
        <v>247</v>
      </c>
      <c r="C25" s="51">
        <f t="shared" si="3"/>
        <v>8388</v>
      </c>
      <c r="D25" s="35">
        <f t="shared" si="4"/>
        <v>17.686602288984265</v>
      </c>
      <c r="E25" s="43">
        <f t="shared" si="5"/>
        <v>148355.22</v>
      </c>
      <c r="F25" s="86">
        <v>0</v>
      </c>
      <c r="G25" s="99">
        <v>0</v>
      </c>
      <c r="H25" s="100">
        <v>0</v>
      </c>
      <c r="I25" s="86">
        <v>0</v>
      </c>
      <c r="J25" s="99">
        <v>0</v>
      </c>
      <c r="K25" s="100">
        <v>0</v>
      </c>
      <c r="L25" s="86">
        <v>0</v>
      </c>
      <c r="M25" s="99">
        <v>0</v>
      </c>
      <c r="N25" s="100">
        <v>0</v>
      </c>
      <c r="O25" s="86">
        <v>0</v>
      </c>
      <c r="P25" s="99">
        <v>0</v>
      </c>
      <c r="Q25" s="100">
        <v>0</v>
      </c>
      <c r="R25" s="86">
        <v>0</v>
      </c>
      <c r="S25" s="99">
        <v>0</v>
      </c>
      <c r="T25" s="100">
        <v>0</v>
      </c>
      <c r="U25" s="86">
        <v>0</v>
      </c>
      <c r="V25" s="99">
        <v>0</v>
      </c>
      <c r="W25" s="100">
        <v>0</v>
      </c>
      <c r="X25" s="86">
        <v>0</v>
      </c>
      <c r="Y25" s="99">
        <v>0</v>
      </c>
      <c r="Z25" s="100">
        <v>0</v>
      </c>
      <c r="AA25" s="86">
        <v>0</v>
      </c>
      <c r="AB25" s="99">
        <v>0</v>
      </c>
      <c r="AC25" s="100">
        <v>0</v>
      </c>
      <c r="AD25" s="86">
        <v>0</v>
      </c>
      <c r="AE25" s="99">
        <v>0</v>
      </c>
      <c r="AF25" s="100">
        <v>0</v>
      </c>
      <c r="AG25" s="86">
        <v>0</v>
      </c>
      <c r="AH25" s="99">
        <v>0</v>
      </c>
      <c r="AI25" s="100">
        <v>0</v>
      </c>
      <c r="AJ25" s="86">
        <v>8388</v>
      </c>
      <c r="AK25" s="99">
        <v>17.6866022889843</v>
      </c>
      <c r="AL25" s="100">
        <v>148355.22</v>
      </c>
    </row>
    <row r="26" spans="1:38" ht="12.75" customHeight="1">
      <c r="A26" s="9" t="s">
        <v>157</v>
      </c>
      <c r="B26" s="42" t="s">
        <v>248</v>
      </c>
      <c r="C26" s="51">
        <f t="shared" si="3"/>
        <v>881</v>
      </c>
      <c r="D26" s="35">
        <f t="shared" si="4"/>
        <v>21.52</v>
      </c>
      <c r="E26" s="43">
        <f t="shared" si="5"/>
        <v>18959.12</v>
      </c>
      <c r="F26" s="86">
        <v>0</v>
      </c>
      <c r="G26" s="99">
        <v>0</v>
      </c>
      <c r="H26" s="100">
        <v>0</v>
      </c>
      <c r="I26" s="86">
        <v>0</v>
      </c>
      <c r="J26" s="99">
        <v>0</v>
      </c>
      <c r="K26" s="100">
        <v>0</v>
      </c>
      <c r="L26" s="86">
        <v>0</v>
      </c>
      <c r="M26" s="99">
        <v>0</v>
      </c>
      <c r="N26" s="100">
        <v>0</v>
      </c>
      <c r="O26" s="86">
        <v>0</v>
      </c>
      <c r="P26" s="99">
        <v>0</v>
      </c>
      <c r="Q26" s="100">
        <v>0</v>
      </c>
      <c r="R26" s="86">
        <v>0</v>
      </c>
      <c r="S26" s="99">
        <v>0</v>
      </c>
      <c r="T26" s="100">
        <v>0</v>
      </c>
      <c r="U26" s="86">
        <v>0</v>
      </c>
      <c r="V26" s="99">
        <v>0</v>
      </c>
      <c r="W26" s="100">
        <v>0</v>
      </c>
      <c r="X26" s="86">
        <v>0</v>
      </c>
      <c r="Y26" s="99">
        <v>0</v>
      </c>
      <c r="Z26" s="100">
        <v>0</v>
      </c>
      <c r="AA26" s="86">
        <v>0</v>
      </c>
      <c r="AB26" s="99">
        <v>0</v>
      </c>
      <c r="AC26" s="100">
        <v>0</v>
      </c>
      <c r="AD26" s="86">
        <v>0</v>
      </c>
      <c r="AE26" s="99">
        <v>0</v>
      </c>
      <c r="AF26" s="100">
        <v>0</v>
      </c>
      <c r="AG26" s="86">
        <v>0</v>
      </c>
      <c r="AH26" s="99">
        <v>0</v>
      </c>
      <c r="AI26" s="100">
        <v>0</v>
      </c>
      <c r="AJ26" s="86">
        <v>881</v>
      </c>
      <c r="AK26" s="99">
        <v>21.52</v>
      </c>
      <c r="AL26" s="100">
        <v>18959.12</v>
      </c>
    </row>
    <row r="27" spans="1:38" ht="12.75" customHeight="1">
      <c r="A27" s="9" t="s">
        <v>158</v>
      </c>
      <c r="B27" s="42" t="s">
        <v>249</v>
      </c>
      <c r="C27" s="51">
        <f t="shared" si="3"/>
        <v>1</v>
      </c>
      <c r="D27" s="35">
        <f t="shared" si="4"/>
        <v>21.52</v>
      </c>
      <c r="E27" s="43">
        <f t="shared" si="5"/>
        <v>21.52</v>
      </c>
      <c r="F27" s="86">
        <v>0</v>
      </c>
      <c r="G27" s="99">
        <v>0</v>
      </c>
      <c r="H27" s="100">
        <v>0</v>
      </c>
      <c r="I27" s="86">
        <v>0</v>
      </c>
      <c r="J27" s="99">
        <v>0</v>
      </c>
      <c r="K27" s="100">
        <v>0</v>
      </c>
      <c r="L27" s="86">
        <v>0</v>
      </c>
      <c r="M27" s="99">
        <v>0</v>
      </c>
      <c r="N27" s="100">
        <v>0</v>
      </c>
      <c r="O27" s="86">
        <v>0</v>
      </c>
      <c r="P27" s="99">
        <v>0</v>
      </c>
      <c r="Q27" s="100">
        <v>0</v>
      </c>
      <c r="R27" s="86">
        <v>0</v>
      </c>
      <c r="S27" s="99">
        <v>0</v>
      </c>
      <c r="T27" s="100">
        <v>0</v>
      </c>
      <c r="U27" s="86">
        <v>0</v>
      </c>
      <c r="V27" s="99">
        <v>0</v>
      </c>
      <c r="W27" s="100">
        <v>0</v>
      </c>
      <c r="X27" s="86">
        <v>0</v>
      </c>
      <c r="Y27" s="99">
        <v>0</v>
      </c>
      <c r="Z27" s="100">
        <v>0</v>
      </c>
      <c r="AA27" s="86">
        <v>0</v>
      </c>
      <c r="AB27" s="99">
        <v>0</v>
      </c>
      <c r="AC27" s="100">
        <v>0</v>
      </c>
      <c r="AD27" s="86">
        <v>0</v>
      </c>
      <c r="AE27" s="99">
        <v>0</v>
      </c>
      <c r="AF27" s="100">
        <v>0</v>
      </c>
      <c r="AG27" s="86">
        <v>0</v>
      </c>
      <c r="AH27" s="99">
        <v>0</v>
      </c>
      <c r="AI27" s="100">
        <v>0</v>
      </c>
      <c r="AJ27" s="86">
        <v>1</v>
      </c>
      <c r="AK27" s="99">
        <v>21.52</v>
      </c>
      <c r="AL27" s="100">
        <v>21.52</v>
      </c>
    </row>
    <row r="28" spans="1:38" ht="12.75" customHeight="1">
      <c r="A28" s="9" t="s">
        <v>159</v>
      </c>
      <c r="B28" s="42" t="s">
        <v>250</v>
      </c>
      <c r="C28" s="51">
        <f t="shared" si="3"/>
        <v>21</v>
      </c>
      <c r="D28" s="35">
        <f t="shared" si="4"/>
        <v>21.52</v>
      </c>
      <c r="E28" s="43">
        <f t="shared" si="5"/>
        <v>451.92</v>
      </c>
      <c r="F28" s="86">
        <v>0</v>
      </c>
      <c r="G28" s="99">
        <v>0</v>
      </c>
      <c r="H28" s="100">
        <v>0</v>
      </c>
      <c r="I28" s="86">
        <v>0</v>
      </c>
      <c r="J28" s="99">
        <v>0</v>
      </c>
      <c r="K28" s="100">
        <v>0</v>
      </c>
      <c r="L28" s="86">
        <v>0</v>
      </c>
      <c r="M28" s="99">
        <v>0</v>
      </c>
      <c r="N28" s="100">
        <v>0</v>
      </c>
      <c r="O28" s="86">
        <v>0</v>
      </c>
      <c r="P28" s="99">
        <v>0</v>
      </c>
      <c r="Q28" s="100">
        <v>0</v>
      </c>
      <c r="R28" s="86">
        <v>0</v>
      </c>
      <c r="S28" s="99">
        <v>0</v>
      </c>
      <c r="T28" s="100">
        <v>0</v>
      </c>
      <c r="U28" s="86">
        <v>0</v>
      </c>
      <c r="V28" s="99">
        <v>0</v>
      </c>
      <c r="W28" s="100">
        <v>0</v>
      </c>
      <c r="X28" s="86">
        <v>0</v>
      </c>
      <c r="Y28" s="99">
        <v>0</v>
      </c>
      <c r="Z28" s="100">
        <v>0</v>
      </c>
      <c r="AA28" s="86">
        <v>0</v>
      </c>
      <c r="AB28" s="99">
        <v>0</v>
      </c>
      <c r="AC28" s="100">
        <v>0</v>
      </c>
      <c r="AD28" s="86">
        <v>0</v>
      </c>
      <c r="AE28" s="99">
        <v>0</v>
      </c>
      <c r="AF28" s="100">
        <v>0</v>
      </c>
      <c r="AG28" s="86">
        <v>0</v>
      </c>
      <c r="AH28" s="99">
        <v>0</v>
      </c>
      <c r="AI28" s="100">
        <v>0</v>
      </c>
      <c r="AJ28" s="86">
        <v>21</v>
      </c>
      <c r="AK28" s="99">
        <v>21.52</v>
      </c>
      <c r="AL28" s="100">
        <v>451.92</v>
      </c>
    </row>
    <row r="29" spans="1:38" ht="12.75" customHeight="1">
      <c r="A29" s="9" t="s">
        <v>133</v>
      </c>
      <c r="B29" s="42" t="s">
        <v>251</v>
      </c>
      <c r="C29" s="51">
        <f>F29+I29+L29+O29+R29+U29+X29+AA29+AD29+AG29+AJ29</f>
        <v>9057</v>
      </c>
      <c r="D29" s="35">
        <f>E29/C29</f>
        <v>35.740938500607264</v>
      </c>
      <c r="E29" s="43">
        <f>H29+K29+N29+Q29+T29+W29+Z29+AC29+AF29+AI29+AL29</f>
        <v>323705.68</v>
      </c>
      <c r="F29" s="86">
        <v>0</v>
      </c>
      <c r="G29" s="99">
        <v>0</v>
      </c>
      <c r="H29" s="100">
        <v>0</v>
      </c>
      <c r="I29" s="86">
        <v>0</v>
      </c>
      <c r="J29" s="99">
        <v>0</v>
      </c>
      <c r="K29" s="100">
        <v>0</v>
      </c>
      <c r="L29" s="86">
        <v>0</v>
      </c>
      <c r="M29" s="99">
        <v>0</v>
      </c>
      <c r="N29" s="100">
        <v>0</v>
      </c>
      <c r="O29" s="86">
        <v>0</v>
      </c>
      <c r="P29" s="99">
        <v>0</v>
      </c>
      <c r="Q29" s="100">
        <v>0</v>
      </c>
      <c r="R29" s="86">
        <v>0</v>
      </c>
      <c r="S29" s="99">
        <v>0</v>
      </c>
      <c r="T29" s="100">
        <v>0</v>
      </c>
      <c r="U29" s="86">
        <v>0</v>
      </c>
      <c r="V29" s="99">
        <v>0</v>
      </c>
      <c r="W29" s="100">
        <v>0</v>
      </c>
      <c r="X29" s="86">
        <v>0</v>
      </c>
      <c r="Y29" s="99">
        <v>0</v>
      </c>
      <c r="Z29" s="100">
        <v>0</v>
      </c>
      <c r="AA29" s="86">
        <v>9057</v>
      </c>
      <c r="AB29" s="99">
        <v>35.7409385006073</v>
      </c>
      <c r="AC29" s="100">
        <v>323705.68</v>
      </c>
      <c r="AD29" s="86">
        <v>0</v>
      </c>
      <c r="AE29" s="99">
        <v>0</v>
      </c>
      <c r="AF29" s="100">
        <v>0</v>
      </c>
      <c r="AG29" s="86">
        <v>0</v>
      </c>
      <c r="AH29" s="99">
        <v>0</v>
      </c>
      <c r="AI29" s="100">
        <v>0</v>
      </c>
      <c r="AJ29" s="86">
        <v>0</v>
      </c>
      <c r="AK29" s="99">
        <v>0</v>
      </c>
      <c r="AL29" s="100">
        <v>0</v>
      </c>
    </row>
    <row r="30" spans="1:38" ht="12.75" customHeight="1">
      <c r="A30" s="9" t="s">
        <v>134</v>
      </c>
      <c r="B30" s="42" t="s">
        <v>252</v>
      </c>
      <c r="C30" s="51">
        <f>F30+I30+L30+O30+R30+U30+X30+AA30+AD30+AG30+AJ30</f>
        <v>94</v>
      </c>
      <c r="D30" s="35">
        <f>E30/C30</f>
        <v>1.58</v>
      </c>
      <c r="E30" s="43">
        <f>H30+K30+N30+Q30+T30+W30+Z30+AC30+AF30+AI30+AL30</f>
        <v>148.52</v>
      </c>
      <c r="F30" s="86">
        <v>0</v>
      </c>
      <c r="G30" s="99">
        <v>0</v>
      </c>
      <c r="H30" s="100">
        <v>0</v>
      </c>
      <c r="I30" s="86">
        <v>0</v>
      </c>
      <c r="J30" s="99">
        <v>0</v>
      </c>
      <c r="K30" s="100">
        <v>0</v>
      </c>
      <c r="L30" s="86">
        <v>0</v>
      </c>
      <c r="M30" s="99">
        <v>0</v>
      </c>
      <c r="N30" s="100">
        <v>0</v>
      </c>
      <c r="O30" s="86">
        <v>0</v>
      </c>
      <c r="P30" s="99">
        <v>0</v>
      </c>
      <c r="Q30" s="100">
        <v>0</v>
      </c>
      <c r="R30" s="86">
        <v>0</v>
      </c>
      <c r="S30" s="99">
        <v>0</v>
      </c>
      <c r="T30" s="100">
        <v>0</v>
      </c>
      <c r="U30" s="86">
        <v>0</v>
      </c>
      <c r="V30" s="99">
        <v>0</v>
      </c>
      <c r="W30" s="100">
        <v>0</v>
      </c>
      <c r="X30" s="86">
        <v>0</v>
      </c>
      <c r="Y30" s="99">
        <v>0</v>
      </c>
      <c r="Z30" s="100">
        <v>0</v>
      </c>
      <c r="AA30" s="86">
        <v>94</v>
      </c>
      <c r="AB30" s="99">
        <v>1.58</v>
      </c>
      <c r="AC30" s="100">
        <v>148.52</v>
      </c>
      <c r="AD30" s="86">
        <v>0</v>
      </c>
      <c r="AE30" s="99">
        <v>0</v>
      </c>
      <c r="AF30" s="100">
        <v>0</v>
      </c>
      <c r="AG30" s="86">
        <v>0</v>
      </c>
      <c r="AH30" s="99">
        <v>0</v>
      </c>
      <c r="AI30" s="100">
        <v>0</v>
      </c>
      <c r="AJ30" s="86">
        <v>0</v>
      </c>
      <c r="AK30" s="99">
        <v>0</v>
      </c>
      <c r="AL30" s="100">
        <v>0</v>
      </c>
    </row>
    <row r="31" spans="1:38" ht="12.75" customHeight="1">
      <c r="A31" s="9" t="s">
        <v>135</v>
      </c>
      <c r="B31" s="42" t="s">
        <v>253</v>
      </c>
      <c r="C31" s="51">
        <f>F31+I31+L31+O31+R31+U31+X31+AA31+AD31+AG31+AJ31</f>
        <v>99</v>
      </c>
      <c r="D31" s="35">
        <f>E31/C31</f>
        <v>74.39727272727272</v>
      </c>
      <c r="E31" s="43">
        <f>H31+K31+N31+Q31+T31+W31+Z31+AC31+AF31+AI31+AL31</f>
        <v>7365.33</v>
      </c>
      <c r="F31" s="86">
        <v>0</v>
      </c>
      <c r="G31" s="99">
        <v>0</v>
      </c>
      <c r="H31" s="100">
        <v>0</v>
      </c>
      <c r="I31" s="86">
        <v>0</v>
      </c>
      <c r="J31" s="99">
        <v>0</v>
      </c>
      <c r="K31" s="100">
        <v>0</v>
      </c>
      <c r="L31" s="86">
        <v>0</v>
      </c>
      <c r="M31" s="99">
        <v>0</v>
      </c>
      <c r="N31" s="100">
        <v>0</v>
      </c>
      <c r="O31" s="86">
        <v>0</v>
      </c>
      <c r="P31" s="99">
        <v>0</v>
      </c>
      <c r="Q31" s="100">
        <v>0</v>
      </c>
      <c r="R31" s="86">
        <v>0</v>
      </c>
      <c r="S31" s="99">
        <v>0</v>
      </c>
      <c r="T31" s="100">
        <v>0</v>
      </c>
      <c r="U31" s="86">
        <v>0</v>
      </c>
      <c r="V31" s="99">
        <v>0</v>
      </c>
      <c r="W31" s="100">
        <v>0</v>
      </c>
      <c r="X31" s="86">
        <v>0</v>
      </c>
      <c r="Y31" s="99">
        <v>0</v>
      </c>
      <c r="Z31" s="100">
        <v>0</v>
      </c>
      <c r="AA31" s="86">
        <v>99</v>
      </c>
      <c r="AB31" s="99">
        <v>74.3972727272727</v>
      </c>
      <c r="AC31" s="100">
        <v>7365.33</v>
      </c>
      <c r="AD31" s="86">
        <v>0</v>
      </c>
      <c r="AE31" s="99">
        <v>0</v>
      </c>
      <c r="AF31" s="100">
        <v>0</v>
      </c>
      <c r="AG31" s="86">
        <v>0</v>
      </c>
      <c r="AH31" s="99">
        <v>0</v>
      </c>
      <c r="AI31" s="100">
        <v>0</v>
      </c>
      <c r="AJ31" s="86">
        <v>0</v>
      </c>
      <c r="AK31" s="99">
        <v>0</v>
      </c>
      <c r="AL31" s="100">
        <v>0</v>
      </c>
    </row>
    <row r="32" spans="1:38" ht="12.75" customHeight="1">
      <c r="A32" s="54" t="s">
        <v>141</v>
      </c>
      <c r="B32" s="46" t="s">
        <v>254</v>
      </c>
      <c r="C32" s="55">
        <f>F32+I32+L32+O32+R32+U32+X32+AA32+AD32+AG32+AJ32</f>
        <v>1755</v>
      </c>
      <c r="D32" s="48">
        <f>E32/C32</f>
        <v>26.52516809116809</v>
      </c>
      <c r="E32" s="49">
        <f>H32+K32+N32+Q32+T32+W32+Z32+AC32+AF32+AI32+AL32</f>
        <v>46551.67</v>
      </c>
      <c r="F32" s="93">
        <v>0</v>
      </c>
      <c r="G32" s="101">
        <v>0</v>
      </c>
      <c r="H32" s="102">
        <v>0</v>
      </c>
      <c r="I32" s="93">
        <v>0</v>
      </c>
      <c r="J32" s="101">
        <v>0</v>
      </c>
      <c r="K32" s="102">
        <v>0</v>
      </c>
      <c r="L32" s="93">
        <v>0</v>
      </c>
      <c r="M32" s="101">
        <v>0</v>
      </c>
      <c r="N32" s="102">
        <v>0</v>
      </c>
      <c r="O32" s="93">
        <v>0</v>
      </c>
      <c r="P32" s="101">
        <v>0</v>
      </c>
      <c r="Q32" s="102">
        <v>0</v>
      </c>
      <c r="R32" s="93">
        <v>0</v>
      </c>
      <c r="S32" s="101">
        <v>0</v>
      </c>
      <c r="T32" s="102">
        <v>0</v>
      </c>
      <c r="U32" s="93">
        <v>0</v>
      </c>
      <c r="V32" s="101">
        <v>0</v>
      </c>
      <c r="W32" s="102">
        <v>0</v>
      </c>
      <c r="X32" s="93">
        <v>0</v>
      </c>
      <c r="Y32" s="101">
        <v>0</v>
      </c>
      <c r="Z32" s="102">
        <v>0</v>
      </c>
      <c r="AA32" s="93">
        <v>0</v>
      </c>
      <c r="AB32" s="101">
        <v>0</v>
      </c>
      <c r="AC32" s="102">
        <v>0</v>
      </c>
      <c r="AD32" s="93">
        <v>1755</v>
      </c>
      <c r="AE32" s="101">
        <v>26.525168091168098</v>
      </c>
      <c r="AF32" s="102">
        <v>46551.67</v>
      </c>
      <c r="AG32" s="93">
        <v>0</v>
      </c>
      <c r="AH32" s="101">
        <v>0</v>
      </c>
      <c r="AI32" s="102">
        <v>0</v>
      </c>
      <c r="AJ32" s="93">
        <v>0</v>
      </c>
      <c r="AK32" s="101">
        <v>0</v>
      </c>
      <c r="AL32" s="102">
        <v>0</v>
      </c>
    </row>
  </sheetData>
  <mergeCells count="13">
    <mergeCell ref="O3:Q3"/>
    <mergeCell ref="R3:T3"/>
    <mergeCell ref="U3:W3"/>
    <mergeCell ref="B1:E1"/>
    <mergeCell ref="AJ3:AL3"/>
    <mergeCell ref="AA3:AC3"/>
    <mergeCell ref="AD3:AF3"/>
    <mergeCell ref="AG3:AI3"/>
    <mergeCell ref="C3:E3"/>
    <mergeCell ref="F3:H3"/>
    <mergeCell ref="X3:Z3"/>
    <mergeCell ref="I3:K3"/>
    <mergeCell ref="L3:N3"/>
  </mergeCells>
  <hyperlinks>
    <hyperlink ref="A1" location="Index" display="Back to Index"/>
  </hyperlink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18"/>
  <sheetViews>
    <sheetView workbookViewId="0" topLeftCell="A1">
      <pane xSplit="1" ySplit="9" topLeftCell="B10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201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28</v>
      </c>
      <c r="B9" s="7" t="s">
        <v>29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 t="s">
        <v>34</v>
      </c>
      <c r="B10" s="3" t="s">
        <v>220</v>
      </c>
      <c r="C10" s="4">
        <v>100</v>
      </c>
      <c r="D10" s="5">
        <v>104.29</v>
      </c>
      <c r="E10" s="5">
        <v>104.29</v>
      </c>
      <c r="F10" s="5">
        <v>104.29</v>
      </c>
      <c r="G10" s="6">
        <v>1</v>
      </c>
    </row>
    <row r="11" spans="1:7" ht="12.75" customHeight="1">
      <c r="A11" s="3" t="s">
        <v>35</v>
      </c>
      <c r="B11" s="3" t="s">
        <v>221</v>
      </c>
      <c r="C11" s="4">
        <v>59</v>
      </c>
      <c r="D11" s="5">
        <v>174.97</v>
      </c>
      <c r="E11" s="5">
        <v>174.97</v>
      </c>
      <c r="F11" s="5">
        <v>174.97</v>
      </c>
      <c r="G11" s="6">
        <v>1</v>
      </c>
    </row>
    <row r="12" spans="1:7" ht="12.75" customHeight="1">
      <c r="A12" s="3" t="s">
        <v>36</v>
      </c>
      <c r="B12" s="3" t="s">
        <v>222</v>
      </c>
      <c r="C12" s="4">
        <v>2</v>
      </c>
      <c r="D12" s="5">
        <v>179.56</v>
      </c>
      <c r="E12" s="5">
        <v>179.56</v>
      </c>
      <c r="F12" s="5">
        <v>179.56</v>
      </c>
      <c r="G12" s="6">
        <v>1</v>
      </c>
    </row>
    <row r="13" spans="1:7" ht="12.75" customHeight="1">
      <c r="A13" s="3" t="s">
        <v>37</v>
      </c>
      <c r="B13" s="3" t="s">
        <v>223</v>
      </c>
      <c r="C13" s="4">
        <v>184</v>
      </c>
      <c r="D13" s="5">
        <v>39.38</v>
      </c>
      <c r="E13" s="5">
        <v>39.38</v>
      </c>
      <c r="F13" s="5">
        <v>39.38</v>
      </c>
      <c r="G13" s="6">
        <v>1</v>
      </c>
    </row>
    <row r="14" spans="1:7" ht="12.75" customHeight="1">
      <c r="A14" s="3" t="s">
        <v>38</v>
      </c>
      <c r="B14" s="3" t="s">
        <v>224</v>
      </c>
      <c r="C14" s="4">
        <v>6</v>
      </c>
      <c r="D14" s="5">
        <v>178.69</v>
      </c>
      <c r="E14" s="5">
        <v>178.69</v>
      </c>
      <c r="F14" s="5">
        <v>178.69</v>
      </c>
      <c r="G14" s="6">
        <v>1</v>
      </c>
    </row>
    <row r="15" spans="1:7" ht="12.75" customHeight="1">
      <c r="A15" s="3" t="s">
        <v>39</v>
      </c>
      <c r="B15" s="3" t="s">
        <v>225</v>
      </c>
      <c r="C15" s="4">
        <v>195</v>
      </c>
      <c r="D15" s="5">
        <v>66.01</v>
      </c>
      <c r="E15" s="5">
        <v>66.01</v>
      </c>
      <c r="F15" s="5">
        <v>66.01</v>
      </c>
      <c r="G15" s="6">
        <v>1</v>
      </c>
    </row>
    <row r="16" spans="1:7" ht="12.75" customHeight="1">
      <c r="A16" s="3" t="s">
        <v>40</v>
      </c>
      <c r="B16" s="3" t="s">
        <v>226</v>
      </c>
      <c r="C16" s="4">
        <v>9</v>
      </c>
      <c r="D16" s="5">
        <v>393</v>
      </c>
      <c r="E16" s="5">
        <v>393</v>
      </c>
      <c r="F16" s="5">
        <v>393</v>
      </c>
      <c r="G16" s="6">
        <v>1</v>
      </c>
    </row>
    <row r="17" spans="1:7" ht="12.75" customHeight="1">
      <c r="A17" s="3" t="s">
        <v>41</v>
      </c>
      <c r="B17" s="3" t="s">
        <v>228</v>
      </c>
      <c r="C17" s="4">
        <v>3</v>
      </c>
      <c r="D17" s="5">
        <v>168</v>
      </c>
      <c r="E17" s="5">
        <v>168</v>
      </c>
      <c r="F17" s="5">
        <v>168</v>
      </c>
      <c r="G17" s="6">
        <v>1</v>
      </c>
    </row>
    <row r="18" spans="1:7" ht="12.75" customHeight="1">
      <c r="A18" s="3" t="s">
        <v>42</v>
      </c>
      <c r="B18" s="3" t="s">
        <v>229</v>
      </c>
      <c r="C18" s="4">
        <v>180</v>
      </c>
      <c r="D18" s="5">
        <v>43.9</v>
      </c>
      <c r="E18" s="5">
        <v>43.9</v>
      </c>
      <c r="F18" s="5">
        <v>43.9</v>
      </c>
      <c r="G18" s="6">
        <v>1</v>
      </c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2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202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169</v>
      </c>
      <c r="B9" s="7" t="s">
        <v>170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>
        <v>410</v>
      </c>
      <c r="B10" s="3" t="s">
        <v>259</v>
      </c>
      <c r="C10" s="4">
        <v>8325</v>
      </c>
      <c r="D10" s="5">
        <v>125.97</v>
      </c>
      <c r="E10" s="5">
        <v>125.97</v>
      </c>
      <c r="F10" s="5">
        <v>125.97</v>
      </c>
      <c r="G10" s="6">
        <v>1</v>
      </c>
    </row>
    <row r="11" spans="1:7" ht="12.75" customHeight="1">
      <c r="A11" s="3">
        <v>502</v>
      </c>
      <c r="B11" s="3" t="s">
        <v>261</v>
      </c>
      <c r="C11" s="4">
        <v>65</v>
      </c>
      <c r="D11" s="5">
        <v>58</v>
      </c>
      <c r="E11" s="5">
        <v>58</v>
      </c>
      <c r="F11" s="5">
        <v>58</v>
      </c>
      <c r="G11" s="6">
        <v>1</v>
      </c>
    </row>
    <row r="12" spans="1:7" ht="12.75" customHeight="1">
      <c r="A12" s="3" t="s">
        <v>167</v>
      </c>
      <c r="B12" s="3" t="s">
        <v>262</v>
      </c>
      <c r="C12" s="4">
        <v>9372</v>
      </c>
      <c r="D12" s="5">
        <v>87.25854673495519</v>
      </c>
      <c r="E12" s="5">
        <v>87.23</v>
      </c>
      <c r="F12" s="5">
        <v>87.23</v>
      </c>
      <c r="G12" s="6">
        <v>2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3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203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169</v>
      </c>
      <c r="B9" s="7" t="s">
        <v>170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>
        <v>410</v>
      </c>
      <c r="B10" s="3" t="s">
        <v>259</v>
      </c>
      <c r="C10" s="4">
        <v>2094</v>
      </c>
      <c r="D10" s="5">
        <v>284.25</v>
      </c>
      <c r="E10" s="5">
        <v>284.25</v>
      </c>
      <c r="F10" s="5">
        <v>284.25</v>
      </c>
      <c r="G10" s="6">
        <v>1</v>
      </c>
    </row>
    <row r="11" spans="1:7" ht="12.75" customHeight="1">
      <c r="A11" s="3">
        <v>430</v>
      </c>
      <c r="B11" s="3" t="s">
        <v>260</v>
      </c>
      <c r="C11" s="4">
        <v>54</v>
      </c>
      <c r="D11" s="5">
        <v>100.44</v>
      </c>
      <c r="E11" s="5">
        <v>100.44</v>
      </c>
      <c r="F11" s="5">
        <v>100.44</v>
      </c>
      <c r="G11" s="6">
        <v>1</v>
      </c>
    </row>
    <row r="12" spans="1:7" ht="12.75" customHeight="1">
      <c r="A12" s="3">
        <v>502</v>
      </c>
      <c r="B12" s="3" t="s">
        <v>261</v>
      </c>
      <c r="C12" s="4">
        <v>35</v>
      </c>
      <c r="D12" s="5">
        <v>61</v>
      </c>
      <c r="E12" s="5">
        <v>61</v>
      </c>
      <c r="F12" s="5">
        <v>61</v>
      </c>
      <c r="G12" s="6">
        <v>1</v>
      </c>
    </row>
    <row r="13" spans="1:7" ht="12.75" customHeight="1">
      <c r="A13" s="3" t="s">
        <v>167</v>
      </c>
      <c r="B13" s="3" t="s">
        <v>262</v>
      </c>
      <c r="C13" s="4">
        <v>6560</v>
      </c>
      <c r="D13" s="5">
        <v>162.366303353659</v>
      </c>
      <c r="E13" s="5">
        <v>162.76</v>
      </c>
      <c r="F13" s="5">
        <v>162.76</v>
      </c>
      <c r="G13" s="6">
        <v>2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4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204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169</v>
      </c>
      <c r="B9" s="7" t="s">
        <v>170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>
        <v>191</v>
      </c>
      <c r="B10" s="3" t="s">
        <v>255</v>
      </c>
      <c r="C10" s="4">
        <v>210</v>
      </c>
      <c r="D10" s="5">
        <v>60.28</v>
      </c>
      <c r="E10" s="5">
        <v>60.28</v>
      </c>
      <c r="F10" s="5">
        <v>60.28</v>
      </c>
      <c r="G10" s="6">
        <v>1</v>
      </c>
    </row>
    <row r="11" spans="1:7" ht="12.75" customHeight="1">
      <c r="A11" s="3">
        <v>300</v>
      </c>
      <c r="B11" s="3" t="s">
        <v>256</v>
      </c>
      <c r="C11" s="4">
        <v>44</v>
      </c>
      <c r="D11" s="5">
        <v>14.52</v>
      </c>
      <c r="E11" s="5">
        <v>14.52</v>
      </c>
      <c r="F11" s="5">
        <v>14.52</v>
      </c>
      <c r="G11" s="6">
        <v>1</v>
      </c>
    </row>
    <row r="12" spans="1:7" ht="12.75" customHeight="1">
      <c r="A12" s="3">
        <v>307</v>
      </c>
      <c r="B12" s="3" t="s">
        <v>257</v>
      </c>
      <c r="C12" s="4">
        <v>800</v>
      </c>
      <c r="D12" s="5">
        <v>11</v>
      </c>
      <c r="E12" s="5">
        <v>11</v>
      </c>
      <c r="F12" s="5">
        <v>11</v>
      </c>
      <c r="G12" s="6">
        <v>1</v>
      </c>
    </row>
    <row r="13" spans="1:7" ht="12.75" customHeight="1">
      <c r="A13" s="3">
        <v>324</v>
      </c>
      <c r="B13" s="3" t="s">
        <v>258</v>
      </c>
      <c r="C13" s="4">
        <v>4200</v>
      </c>
      <c r="D13" s="5">
        <v>16.2919476190476</v>
      </c>
      <c r="E13" s="5">
        <v>11</v>
      </c>
      <c r="F13" s="5">
        <v>15.61</v>
      </c>
      <c r="G13" s="6">
        <v>6</v>
      </c>
    </row>
    <row r="14" spans="1:7" ht="12.75" customHeight="1">
      <c r="A14" s="3">
        <v>430</v>
      </c>
      <c r="B14" s="3" t="s">
        <v>260</v>
      </c>
      <c r="C14" s="4">
        <v>391</v>
      </c>
      <c r="D14" s="5">
        <v>103.43</v>
      </c>
      <c r="E14" s="5">
        <v>103.43</v>
      </c>
      <c r="F14" s="5">
        <v>103.43</v>
      </c>
      <c r="G14" s="6">
        <v>1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14"/>
  <sheetViews>
    <sheetView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5.140625" style="1" customWidth="1"/>
    <col min="2" max="2" width="118.8515625" style="1" customWidth="1"/>
    <col min="3" max="7" width="13.7109375" style="1" customWidth="1"/>
    <col min="8" max="16384" width="9.140625" style="1" customWidth="1"/>
  </cols>
  <sheetData>
    <row r="1" spans="1:9" ht="25.5" customHeight="1">
      <c r="A1" s="109" t="s">
        <v>175</v>
      </c>
      <c r="B1" s="118" t="s">
        <v>205</v>
      </c>
      <c r="C1" s="119"/>
      <c r="G1" s="2"/>
      <c r="I1" s="83"/>
    </row>
    <row r="2" ht="12.75" customHeight="1"/>
    <row r="3" ht="12.75" customHeight="1">
      <c r="A3" s="1" t="s">
        <v>171</v>
      </c>
    </row>
    <row r="4" spans="1:3" ht="12.75" customHeight="1">
      <c r="A4" s="120" t="s">
        <v>172</v>
      </c>
      <c r="B4" s="120"/>
      <c r="C4" s="120"/>
    </row>
    <row r="5" spans="1:3" s="110" customFormat="1" ht="25.5" customHeight="1">
      <c r="A5" s="121" t="s">
        <v>173</v>
      </c>
      <c r="B5" s="121"/>
      <c r="C5" s="121"/>
    </row>
    <row r="6" spans="1:3" ht="12.75" customHeight="1">
      <c r="A6" s="120" t="s">
        <v>174</v>
      </c>
      <c r="B6" s="120"/>
      <c r="C6" s="120"/>
    </row>
    <row r="7" ht="12.75" customHeight="1"/>
    <row r="8" ht="12.75" customHeight="1"/>
    <row r="9" spans="1:7" ht="31.5" customHeight="1">
      <c r="A9" s="7" t="s">
        <v>169</v>
      </c>
      <c r="B9" s="7" t="s">
        <v>170</v>
      </c>
      <c r="C9" s="8" t="s">
        <v>166</v>
      </c>
      <c r="D9" s="8" t="s">
        <v>30</v>
      </c>
      <c r="E9" s="8" t="s">
        <v>31</v>
      </c>
      <c r="F9" s="8" t="s">
        <v>32</v>
      </c>
      <c r="G9" s="8" t="s">
        <v>33</v>
      </c>
    </row>
    <row r="10" spans="1:7" ht="12.75" customHeight="1">
      <c r="A10" s="3">
        <v>191</v>
      </c>
      <c r="B10" s="3" t="s">
        <v>255</v>
      </c>
      <c r="C10" s="4">
        <v>43</v>
      </c>
      <c r="D10" s="5">
        <v>60.28</v>
      </c>
      <c r="E10" s="5">
        <v>60.28</v>
      </c>
      <c r="F10" s="5">
        <v>60.28</v>
      </c>
      <c r="G10" s="6">
        <v>1</v>
      </c>
    </row>
    <row r="11" spans="1:7" ht="12.75" customHeight="1">
      <c r="A11" s="3">
        <v>300</v>
      </c>
      <c r="B11" s="3" t="s">
        <v>256</v>
      </c>
      <c r="C11" s="4">
        <v>53</v>
      </c>
      <c r="D11" s="5">
        <v>29.08</v>
      </c>
      <c r="E11" s="5">
        <v>29.08</v>
      </c>
      <c r="F11" s="5">
        <v>29.08</v>
      </c>
      <c r="G11" s="6">
        <v>1</v>
      </c>
    </row>
    <row r="12" spans="1:7" ht="12.75" customHeight="1">
      <c r="A12" s="3">
        <v>307</v>
      </c>
      <c r="B12" s="3" t="s">
        <v>257</v>
      </c>
      <c r="C12" s="4">
        <v>33</v>
      </c>
      <c r="D12" s="5">
        <v>31</v>
      </c>
      <c r="E12" s="5">
        <v>31</v>
      </c>
      <c r="F12" s="5">
        <v>31</v>
      </c>
      <c r="G12" s="6">
        <v>1</v>
      </c>
    </row>
    <row r="13" spans="1:7" ht="12.75" customHeight="1">
      <c r="A13" s="3">
        <v>324</v>
      </c>
      <c r="B13" s="3" t="s">
        <v>258</v>
      </c>
      <c r="C13" s="4">
        <v>29</v>
      </c>
      <c r="D13" s="5">
        <v>21.395172413793098</v>
      </c>
      <c r="E13" s="5">
        <v>15.61</v>
      </c>
      <c r="F13" s="5">
        <v>24.99</v>
      </c>
      <c r="G13" s="6">
        <v>5</v>
      </c>
    </row>
    <row r="14" spans="1:7" ht="12.75" customHeight="1">
      <c r="A14" s="3">
        <v>430</v>
      </c>
      <c r="B14" s="3" t="s">
        <v>260</v>
      </c>
      <c r="C14" s="4">
        <v>16</v>
      </c>
      <c r="D14" s="5">
        <v>103.43</v>
      </c>
      <c r="E14" s="5">
        <v>103.43</v>
      </c>
      <c r="F14" s="5">
        <v>103.43</v>
      </c>
      <c r="G14" s="6">
        <v>1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mergeCells count="4">
    <mergeCell ref="B1:C1"/>
    <mergeCell ref="A4:C4"/>
    <mergeCell ref="A5:C5"/>
    <mergeCell ref="A6:C6"/>
  </mergeCells>
  <hyperlinks>
    <hyperlink ref="A1" location="Index" display="Back to Index"/>
  </hyperlinks>
  <printOptions/>
  <pageMargins left="0.75" right="0.75" top="1" bottom="1" header="0.5" footer="0.5"/>
  <pageSetup fitToHeight="1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Bulwinder Singh</cp:lastModifiedBy>
  <cp:lastPrinted>2011-11-07T14:25:06Z</cp:lastPrinted>
  <dcterms:created xsi:type="dcterms:W3CDTF">2011-11-02T15:12:58Z</dcterms:created>
  <dcterms:modified xsi:type="dcterms:W3CDTF">2011-11-11T14:08:34Z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