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66925"/>
  <mc:AlternateContent xmlns:mc="http://schemas.openxmlformats.org/markup-compatibility/2006">
    <mc:Choice Requires="x15">
      <x15ac:absPath xmlns:x15ac="http://schemas.microsoft.com/office/spreadsheetml/2010/11/ac" url="https://beisgov-my.sharepoint.com/personal/oliver_wright_beis_gov_uk/Documents/Desktop/LSBS update/"/>
    </mc:Choice>
  </mc:AlternateContent>
  <xr:revisionPtr revIDLastSave="0" documentId="8_{61E0A52A-49FE-48A9-86F4-8B29243DCEBC}" xr6:coauthVersionLast="47" xr6:coauthVersionMax="47" xr10:uidLastSave="{00000000-0000-0000-0000-000000000000}"/>
  <bookViews>
    <workbookView xWindow="28680" yWindow="-120" windowWidth="29040" windowHeight="15840" firstSheet="1" activeTab="1" xr2:uid="{00000000-000D-0000-FFFF-FFFF00000000}"/>
  </bookViews>
  <sheets>
    <sheet name="Contents" sheetId="1" r:id="rId1"/>
    <sheet name="Tables" sheetId="2" r:id="rId2"/>
    <sheet name="Tables (2)" sheetId="3" r:id="rId3"/>
  </sheets>
  <externalReferences>
    <externalReference r:id="rId4"/>
  </externalReferences>
  <definedNames>
    <definedName name="_xlnm._FilterDatabase" localSheetId="1" hidden="1">Tables!$A$1:$V$265</definedName>
    <definedName name="_xlnm._FilterDatabase" localSheetId="2" hidden="1">'Tables (2)'!$A$1:$V$265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7" i="3" l="1"/>
  <c r="B108" i="3"/>
  <c r="B109" i="3"/>
  <c r="B110" i="3"/>
  <c r="B111" i="3"/>
  <c r="B106" i="3"/>
  <c r="B95" i="3"/>
  <c r="B96" i="3"/>
  <c r="B97" i="3"/>
  <c r="B98" i="3"/>
  <c r="B99" i="3"/>
  <c r="B100" i="3"/>
  <c r="B101" i="3"/>
  <c r="B102" i="3"/>
  <c r="B94" i="3"/>
  <c r="C7" i="3"/>
  <c r="D7" i="3"/>
  <c r="E7" i="3"/>
  <c r="F7" i="3"/>
  <c r="G7" i="3"/>
  <c r="H7" i="3"/>
  <c r="I7" i="3"/>
  <c r="J7" i="3"/>
  <c r="K7" i="3"/>
  <c r="L7" i="3"/>
  <c r="M7" i="3"/>
  <c r="N7" i="3"/>
  <c r="O7" i="3"/>
  <c r="P7" i="3"/>
  <c r="Q7" i="3"/>
  <c r="R7" i="3"/>
  <c r="S7" i="3"/>
  <c r="B7" i="3"/>
</calcChain>
</file>

<file path=xl/sharedStrings.xml><?xml version="1.0" encoding="utf-8"?>
<sst xmlns="http://schemas.openxmlformats.org/spreadsheetml/2006/main" count="1645" uniqueCount="199">
  <si>
    <t>Longitudinal Small Business Survey 2022</t>
  </si>
  <si>
    <t>Contents: List of tables</t>
  </si>
  <si>
    <t>This worksheet contains one table</t>
  </si>
  <si>
    <t>This table includes a list of tables with links to those tables</t>
  </si>
  <si>
    <t>Some acronyms are used in this table, SME = Small and Medium Enterprises, MEG= Minority Ethnic Lead, SIC 2007= Standard Industrial Classification 2007</t>
  </si>
  <si>
    <t>Contents</t>
  </si>
  <si>
    <t>Description</t>
  </si>
  <si>
    <t>Base information</t>
  </si>
  <si>
    <t>Table 1</t>
  </si>
  <si>
    <t>Table 1 C4. How many years has your business been selling goods and services or licensing its products overseas?</t>
  </si>
  <si>
    <t>Base: All Businesses Without Employees that export goods or services in Cohort C</t>
  </si>
  <si>
    <t>Table 2</t>
  </si>
  <si>
    <t>Table 2 C4. How many years has your business been selling goods and services or licensing its products overseas?</t>
  </si>
  <si>
    <t>Base: All Businesses Without Employees in Cohort C</t>
  </si>
  <si>
    <t>Table 3</t>
  </si>
  <si>
    <t>Table 3 C5. During the time you have been selling or licensing products overseas, have you had overseas sales every year or have there been some years where you haven't made any sales at all to overseas customers?</t>
  </si>
  <si>
    <t>Table 4</t>
  </si>
  <si>
    <t>Table 4 C5. During the time you have been selling or licensing products overseas, have you had overseas sales every year or have there been some years where you haven't made any sales at all to overseas customers?</t>
  </si>
  <si>
    <t>Table 5</t>
  </si>
  <si>
    <t>Table 5 C5a. Why have there have been some years with no overseas sales?</t>
  </si>
  <si>
    <t>Base: All Businesses Without Employees exporters with some years with no exports</t>
  </si>
  <si>
    <t>Table 6</t>
  </si>
  <si>
    <t>Table 6 C4/a. Whether they have a formal written export strategy or plan.</t>
  </si>
  <si>
    <t>Base: All Businesses Without Employees exporters in Cohort C</t>
  </si>
  <si>
    <t>Table 7</t>
  </si>
  <si>
    <t>Table 7 C4A. Do you plan to increase your levels of exports over the next few years?</t>
  </si>
  <si>
    <t>Table 8</t>
  </si>
  <si>
    <t>Table 8 C7. Do you have plans to start exporting or licensing your goods or services outside the UK?</t>
  </si>
  <si>
    <t>Base: All Businesses Without Employees that do not export but have a suitable product in Cohort C</t>
  </si>
  <si>
    <t>Table 9</t>
  </si>
  <si>
    <t>Table 9 C1toC7. Summary of exporting and plans to export</t>
  </si>
  <si>
    <t>Table 10</t>
  </si>
  <si>
    <t>Table 10 F8A. In which of these ways does your business keep records for VAT?</t>
  </si>
  <si>
    <t>Base: All Businesses Without Employees that pay VAT in Cohort C</t>
  </si>
  <si>
    <t>Table 11</t>
  </si>
  <si>
    <t>Table 11 F8D. Do you make your VAT submissions via 'Making Tax Digital for VAT'?</t>
  </si>
  <si>
    <t>Base: All Businesses Without Employees that pay VAT but not through accountant in Cohort C</t>
  </si>
  <si>
    <t>Table 12</t>
  </si>
  <si>
    <t>Table 12 F8D. Do you make your VAT submissions via 'Making Tax Digital for VAT'?</t>
  </si>
  <si>
    <t>Table 13</t>
  </si>
  <si>
    <t>Table 13 F8E. Have you experienced any of the following benefits since using your software for 'Making Tax Digital for VAT'?</t>
  </si>
  <si>
    <t>Table 14</t>
  </si>
  <si>
    <t>Table 14 F8B. In which of these ways does your business keep records for income tax self-assessment?</t>
  </si>
  <si>
    <t>Base: All Businesses Without Employees that pay tax via self-assessment in Cohort C</t>
  </si>
  <si>
    <t>Table 15</t>
  </si>
  <si>
    <t>Table 15 F8C. In which of these ways does your business keep records for company tax?</t>
  </si>
  <si>
    <t>Base: All Businesses Without Employees that pay company tax in Cohort C</t>
  </si>
  <si>
    <t>Table 16</t>
  </si>
  <si>
    <t>Table 16 F10. Do you use any technologies or web-based software to sell to customers, or for use in the management of your business?</t>
  </si>
  <si>
    <t>Table 17</t>
  </si>
  <si>
    <t>Table 17 F11. Which of the following, if any, do you use?</t>
  </si>
  <si>
    <t>Base: All Businesses Without Employees that use technologies in Cohort C</t>
  </si>
  <si>
    <t>Table 18</t>
  </si>
  <si>
    <t>Table 18 F11A. Has your business started selling online as a result of the Coronavirus COVID-19 pandemic or were you selling online prior to this?</t>
  </si>
  <si>
    <t>Base: All Businesses Without Employees that sell to customers online in Cohort C</t>
  </si>
  <si>
    <t>Table 19</t>
  </si>
  <si>
    <t>Table 19 J3. Has your business introduced any new or significantly improved processes for producing or supplying goods or services in the last three years?</t>
  </si>
  <si>
    <t>Table 20</t>
  </si>
  <si>
    <t>Table 20 J4. Whether processes new to the business.</t>
  </si>
  <si>
    <t>Base: All Businesses Without Employees that introduced new or significantly improved processes in Cohort C</t>
  </si>
  <si>
    <t>Table 21</t>
  </si>
  <si>
    <t>Table 21 J5. Has you business invested in R&amp;D in the last three years?</t>
  </si>
  <si>
    <t>Table 22</t>
  </si>
  <si>
    <t>Table 22 J5a/c. Amount invested in R&amp;D in the last 12 months?</t>
  </si>
  <si>
    <t>Base: All Businesses Without Employees that invested in R&amp;D in the last 3 years in Cohort C</t>
  </si>
  <si>
    <t>Table 23</t>
  </si>
  <si>
    <t>Table 23 J6. Have you applied for or received R&amp;D tax credits in the last 3 years?</t>
  </si>
  <si>
    <t>Table 24</t>
  </si>
  <si>
    <t>Table 24 J6A. Have you applied for or received an R&amp;D grant from any of the following at any time? - UK Research and Innovation</t>
  </si>
  <si>
    <t>Base: All Businesses Without Employees that applied for or received R&amp;D tax credits in Cohort C</t>
  </si>
  <si>
    <t>Table 25</t>
  </si>
  <si>
    <t>Table 25 J6A. Have you applied for or received an R&amp;D grant from any of the following at any time? - UK government department</t>
  </si>
  <si>
    <t>Table 26</t>
  </si>
  <si>
    <t>Table 26 J6A. Have you applied for or received an R&amp;D grant from any of the following at any time? - European Union</t>
  </si>
  <si>
    <t>Table 27</t>
  </si>
  <si>
    <t>Table 27 J6A. Have you applied for or received an R&amp;D grant from any of the following at any time? - Local Enterprise Partnership/Growth Hubs</t>
  </si>
  <si>
    <t>Longitudinal Small Business Survey tables by Nation, Business size and Sector (2022)</t>
  </si>
  <si>
    <t>This worksheet contains all tables, arranged vertically and separated by 1 blank row</t>
  </si>
  <si>
    <t>Shorthand is used in this table [low] = values less than 0.5</t>
  </si>
  <si>
    <t>Table 1 C4. How many years has your business been selling goods and services or licensing its products overseas? (Base: All Businesses Without Employees that export goods or services in Cohort C)</t>
  </si>
  <si>
    <t>Sample size, business type</t>
  </si>
  <si>
    <t>Total</t>
  </si>
  <si>
    <t>Nation England</t>
  </si>
  <si>
    <t>Nation Scotland</t>
  </si>
  <si>
    <t>Nation Wales</t>
  </si>
  <si>
    <t>Nation Northern Ireland</t>
  </si>
  <si>
    <t>Size Zero unreg</t>
  </si>
  <si>
    <t>Size Zero reg</t>
  </si>
  <si>
    <t>Sector ABDE</t>
  </si>
  <si>
    <t>Sector C</t>
  </si>
  <si>
    <t>Sector F</t>
  </si>
  <si>
    <t>Sector G</t>
  </si>
  <si>
    <t>Sector H</t>
  </si>
  <si>
    <t>Sector J</t>
  </si>
  <si>
    <t>Sector M</t>
  </si>
  <si>
    <t>Sector N</t>
  </si>
  <si>
    <t>Sector P</t>
  </si>
  <si>
    <t>Sector R</t>
  </si>
  <si>
    <t>Sector S</t>
  </si>
  <si>
    <t>Unweighted Bases</t>
  </si>
  <si>
    <t>Weighted Bases</t>
  </si>
  <si>
    <t>In the last five years (%)</t>
  </si>
  <si>
    <t>6 - 10 years ago (%)</t>
  </si>
  <si>
    <t>11 - 20 years ago (%)</t>
  </si>
  <si>
    <t>More than 20 years ago (%)</t>
  </si>
  <si>
    <t>Don't know (%)</t>
  </si>
  <si>
    <t>Table 2 C4. How many years has your business been selling goods and services or licensing its products overseas? (Base: All Businesses Without Employees in Cohort C)</t>
  </si>
  <si>
    <t>Sector I</t>
  </si>
  <si>
    <t>Sector KL</t>
  </si>
  <si>
    <t>Sector Q</t>
  </si>
  <si>
    <t>low</t>
  </si>
  <si>
    <t>Never exported (%)</t>
  </si>
  <si>
    <t>Table 3 C5. During the time you have been selling or licensing products overseas, have you had overseas sales every year or have there been some years where you haven't made any sales at all to overseas customers? (Base: All Businesses Without Employees that export goods or services in Cohort C)</t>
  </si>
  <si>
    <t>Overseas sales every year (since started doing business overseas) (%)</t>
  </si>
  <si>
    <t>Some years with no overseas sales (%)</t>
  </si>
  <si>
    <t>Table 4 C5. During the time you have been selling or licensing products overseas, have you had overseas sales every year or have there been some years where you haven't made any sales at all to overseas customers? (Base: All Businesses Without Employees that export goods or services in Cohort C)</t>
  </si>
  <si>
    <t>Table 5 C5a. Why have there have been some years with no overseas sales? (Base: All Businesses Without Employees exporters with some years with no exports)</t>
  </si>
  <si>
    <t>Don't have the time to pursue exporting (%)</t>
  </si>
  <si>
    <t>Lack knowledge of how best to export (%)</t>
  </si>
  <si>
    <t>Exporting is too risky (%)</t>
  </si>
  <si>
    <t>Exporting is not profitable (%)</t>
  </si>
  <si>
    <t>Prefer to concentrate on UK markets (%)</t>
  </si>
  <si>
    <t>Only have occasional one-off orders from overseas (%)</t>
  </si>
  <si>
    <t>Other (%)</t>
  </si>
  <si>
    <t>Table 6 C4/a. Whether they have a formal written export strategy or plan. (Base: All Businesses Without Employees exporters in Cohort C)</t>
  </si>
  <si>
    <t>Yes (%)</t>
  </si>
  <si>
    <t>No (%)</t>
  </si>
  <si>
    <t>Table 7 C4A. Do you plan to increase your levels of exports over the next few years? (Base: All Businesses Without Employees exporters in Cohort C)</t>
  </si>
  <si>
    <t>Table 8 C7. Do you have plans to start exporting or licensing your goods or services outside the UK? (Base: All Businesses Without Employees that do not export but have a suitable product in Cohort C)</t>
  </si>
  <si>
    <t>Yes - next 12 months (%)</t>
  </si>
  <si>
    <t>Yes - further in the future (%)</t>
  </si>
  <si>
    <t>Table 9 C1toC7. Summary of exporting and plans to export (Base: All Businesses Without Employees in Cohort C)</t>
  </si>
  <si>
    <t>Export (%)</t>
  </si>
  <si>
    <t>Export with plans to increase level of exports (%)</t>
  </si>
  <si>
    <t>Export with no plans to increase level of exports (%)</t>
  </si>
  <si>
    <t>Do not export (%)</t>
  </si>
  <si>
    <t>Do not export and do not have a suitable product to export (%)</t>
  </si>
  <si>
    <t>Do not export and have plans to start exporting (%)</t>
  </si>
  <si>
    <t>Do not export and do not have plans to start exporting (%)</t>
  </si>
  <si>
    <t>Don't know whether will increase exporting (%)</t>
  </si>
  <si>
    <t>Table 10 F8A. In which of these ways does your business keep records for VAT? (Base: All Businesses Without Employees that pay VAT in Cohort C)</t>
  </si>
  <si>
    <t>Record keeping software (%)</t>
  </si>
  <si>
    <t>Spreadsheets e.g. excel (%)</t>
  </si>
  <si>
    <t>Paper-based records (%)</t>
  </si>
  <si>
    <t>Don't know, accountant handles this for them (%)</t>
  </si>
  <si>
    <t>Do not keep records for tax (%)</t>
  </si>
  <si>
    <t>Refused (%)</t>
  </si>
  <si>
    <t>Table 11 F8D. Do you make your VAT submissions via 'Making Tax Digital for VAT'? (Base: All Businesses Without Employees that pay VAT but not through accountant in Cohort C)</t>
  </si>
  <si>
    <t>Yes - use MTD for VAT (%)</t>
  </si>
  <si>
    <t>Table 12 F8D. Do you make your VAT submissions via 'Making Tax Digital for VAT'? (Base: All Businesses Without Employees that pay VAT in Cohort C)</t>
  </si>
  <si>
    <t>Accountant handles this (%)</t>
  </si>
  <si>
    <t>Table 13 F8E. Have you experienced any of the following benefits since using your software for 'Making Tax Digital for VAT'? (Base: All Businesses Without Employees that make VAT submissions via MTD in Cohort C)</t>
  </si>
  <si>
    <t>Use more digital tools for the business (%)</t>
  </si>
  <si>
    <t>You are more digitally confident (%)</t>
  </si>
  <si>
    <t>You are more confident of getting tax right (%)</t>
  </si>
  <si>
    <t>Improved oversight of business finances (%)</t>
  </si>
  <si>
    <t>Spend less time on financial management (%)</t>
  </si>
  <si>
    <t>No benefits since using it (%)</t>
  </si>
  <si>
    <t>Table 14 F8B. In which of these ways does your business keep records for income tax self-assessment? (Base: All Businesses Without Employees that pay tax via self-assessment in Cohort C)</t>
  </si>
  <si>
    <t>Table 15 F8C. In which of these ways does your business keep records for company tax? (Base: All Businesses Without Employees that pay company tax in Cohort C)</t>
  </si>
  <si>
    <t>Table 16 F10. Do you use any technologies or web-based software to sell to customers, or for use in the management of your business? (Base: All Businesses Without Employees in Cohort C)</t>
  </si>
  <si>
    <t>Sell to customers online (%)</t>
  </si>
  <si>
    <t>Manage the business (%)</t>
  </si>
  <si>
    <t>Neither (%)</t>
  </si>
  <si>
    <t>Use any technologies or web-based software (%)</t>
  </si>
  <si>
    <t>Table 17 F11. Which of the following, if any, do you use? (Base: All Businesses Without Employees that use technologies in Cohort C)</t>
  </si>
  <si>
    <t>Accountancy software (%)</t>
  </si>
  <si>
    <t>HR management software (%)</t>
  </si>
  <si>
    <t>Enterprise Resource Planning (ERP) software (%)</t>
  </si>
  <si>
    <t>Customer relationship management (CRM) (%)</t>
  </si>
  <si>
    <t>Electronic invoicing (e-invoicing) (%)</t>
  </si>
  <si>
    <t>Videoconferencing software (%)</t>
  </si>
  <si>
    <t>None of these (%)</t>
  </si>
  <si>
    <t>Table 18 F11A. Has your business started selling online as a result of the Coronavirus COVID-19 pandemic or were you selling online prior to this? (Base: All Businesses Without Employees that sell to customers online in Cohort C)</t>
  </si>
  <si>
    <t>As a result of COVID-19 (%)</t>
  </si>
  <si>
    <t>Selling online previously (%)</t>
  </si>
  <si>
    <t>Table 19 J3. Has your business introduced any new or significantly improved processes for producing or supplying goods or services in the last three years? (Base: All Businesses Without Employees in Cohort C)</t>
  </si>
  <si>
    <t>Table 20 J4. Whether processes new to the business. (Base: All Businesses Without Employees that introduced new or significantly improved processes in Cohort C)</t>
  </si>
  <si>
    <t>At least some new to the industry (%)</t>
  </si>
  <si>
    <t>All just new to the business (%)</t>
  </si>
  <si>
    <t>Table 21 J5. Has you business invested in R&amp;D in the last three years? (Base: All Businesses Without Employees in Cohort C)</t>
  </si>
  <si>
    <t>Table 22 J5a/c. Amount invested in R&amp;D in the last 12 months? (Base: All Businesses Without Employees that invested in R&amp;D in the last 3 years in Cohort C)</t>
  </si>
  <si>
    <t>Less than £5,000 (%)</t>
  </si>
  <si>
    <t>£5,000 to £24,999 (%)</t>
  </si>
  <si>
    <t>£25,000 to £99,999 (%)</t>
  </si>
  <si>
    <t>£100,000 to £499,999 (%)</t>
  </si>
  <si>
    <t>Median</t>
  </si>
  <si>
    <t>Base for stats</t>
  </si>
  <si>
    <t>Mean (£'s)</t>
  </si>
  <si>
    <t>Standard error</t>
  </si>
  <si>
    <t>Table 23 J6. Have you applied for or received R&amp;D tax credits in the last 3 years? (Base: All Businesses Without Employees in Cohort C)</t>
  </si>
  <si>
    <t>Applied for, not received (%)</t>
  </si>
  <si>
    <t>Received (%)</t>
  </si>
  <si>
    <t>Neither applied for nor received (%)</t>
  </si>
  <si>
    <t>Table 24 J6A. Have you applied for or received an R&amp;D grant from any of the following at any time? - UK Research and Innovation (Base: All Businesses Without Employees that applied for or received R&amp;D tax credits in Cohort C)</t>
  </si>
  <si>
    <t>Applied for but not received (%)</t>
  </si>
  <si>
    <t>Table 25 J6A. Have you applied for or received an R&amp;D grant from any of the following at any time? - UK government department (Base: All Businesses Without Employees that applied for or received R&amp;D tax credits in Cohort C)</t>
  </si>
  <si>
    <t>Table 26 J6A. Have you applied for or received an R&amp;D grant from any of the following at any time? - European Union (Base: All Businesses Without Employees that applied for or received R&amp;D tax credits in Cohort C)</t>
  </si>
  <si>
    <t>Table 27 J6A. Have you applied for or received an R&amp;D grant from any of the following at any time? - Local Enterprise Partnership/Growth Hubs (Base: All Businesses Without Employees that applied for or received R&amp;D tax credits in Cohort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</si>
</sst>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0"/>
      <color theme="1"/>
      <name val="arial"/>
    </font>
    <font>
      <sz val="12"/>
      <color theme="1"/>
      <name val="Arial"/>
      <family val="2"/>
    </font>
    <font>
      <b/>
      <u/>
      <sz val="10"/>
      <color rgb="FF0000FF"/>
      <name val="Arial"/>
      <family val="2"/>
    </font>
    <font>
      <b/>
      <sz val="10"/>
      <color theme="1"/>
      <name val="Arial"/>
      <family val="2"/>
    </font>
    <font>
      <sz val="10"/>
      <color theme="1"/>
      <name val="Arial"/>
      <family val="2"/>
    </font>
    <font>
      <b/>
      <sz val="12"/>
      <color theme="1"/>
      <name val="Arial"/>
      <family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64"/>
      </bottom>
      <diagonal/>
    </border>
  </borders>
  <cellStyleXfs count="1">
    <xf numFmtId="0" fontId="0" fillId="0" borderId="0">
      <alignment horizontal="right"/>
    </xf>
  </cellStyleXfs>
  <cellXfs count="12">
    <xf numFmtId="0" fontId="0" fillId="0" borderId="0" xfId="0">
      <alignment horizontal="right"/>
    </xf>
    <xf numFmtId="0" fontId="1"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3" fillId="0" borderId="0" xfId="0" applyFont="1">
      <alignment horizontal="right"/>
    </xf>
    <xf numFmtId="0" fontId="4" fillId="0" borderId="0" xfId="0" applyFont="1">
      <alignment horizontal="right"/>
    </xf>
    <xf numFmtId="0" fontId="3" fillId="0" borderId="0" xfId="0" applyFont="1" applyAlignment="1">
      <alignment horizontal="left" wrapText="1"/>
    </xf>
    <xf numFmtId="0" fontId="2" fillId="0" borderId="0" xfId="0" applyFont="1" applyAlignment="1">
      <alignment horizontal="left" vertical="top"/>
    </xf>
    <xf numFmtId="0" fontId="3" fillId="0" borderId="3" xfId="0" applyFont="1" applyBorder="1" applyAlignment="1">
      <alignment horizontal="left"/>
    </xf>
    <xf numFmtId="0" fontId="4" fillId="0" borderId="0" xfId="0" applyFont="1" applyAlignment="1">
      <alignment horizontal="right" wrapText="1"/>
    </xf>
    <xf numFmtId="0" fontId="3" fillId="0" borderId="1" xfId="0" applyFont="1" applyBorder="1" applyAlignment="1">
      <alignment horizontal="right" wrapText="1"/>
    </xf>
    <xf numFmtId="0" fontId="3" fillId="0" borderId="2" xfId="0" applyFont="1" applyBorder="1" applyAlignment="1">
      <alignment horizontal="right" wrapText="1"/>
    </xf>
  </cellXfs>
  <cellStyles count="1">
    <cellStyle name="Normal" xfId="0" builtinId="0" customBuiltin="1"/>
  </cellStyles>
  <dxfs count="1191">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fill>
        <patternFill patternType="none">
          <fgColor rgb="FF000000"/>
          <bgColor rgb="FFFFFFFF"/>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right" vertical="bottom" textRotation="0" wrapText="1" indent="0" justifyLastLine="0" shrinkToFit="0" readingOrder="0"/>
    </dxf>
    <dxf>
      <font>
        <b/>
        <i val="0"/>
        <strike val="0"/>
        <condense val="0"/>
        <extend val="0"/>
        <outline val="0"/>
        <shadow val="0"/>
        <u val="none"/>
        <vertAlign val="baseline"/>
        <sz val="10"/>
        <color theme="1"/>
        <name val="Arial"/>
        <family val="2"/>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dxf>
    <dxf>
      <font>
        <b/>
        <i val="0"/>
        <strike val="0"/>
        <condense val="0"/>
        <extend val="0"/>
        <outline val="0"/>
        <shadow val="0"/>
        <u val="none"/>
        <vertAlign val="baseline"/>
        <sz val="10"/>
        <color theme="1"/>
        <name val="Arial"/>
        <family val="2"/>
        <scheme val="none"/>
      </font>
      <fill>
        <patternFill patternType="none">
          <fgColor indexed="64"/>
          <bgColor indexed="65"/>
        </patternFill>
      </fill>
    </dxf>
    <dxf>
      <border>
        <left style="thin">
          <color auto="1"/>
        </left>
        <right style="thin">
          <color auto="1"/>
        </right>
        <top style="thin">
          <color auto="1"/>
        </top>
        <bottom style="thin">
          <color auto="1"/>
        </bottom>
        <vertical style="thin">
          <color auto="1"/>
        </vertical>
      </border>
    </dxf>
  </dxfs>
  <tableStyles count="1" defaultTableStyle="Table Style 1" defaultPivotStyle="PivotStyleLight16">
    <tableStyle name="Table Style 1" pivot="0" count="1" xr9:uid="{88533865-A53A-4A02-B953-B7F9F8E97086}">
      <tableStyleElement type="wholeTable" dxfId="119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beisgov.sharepoint.com/sites/BusinessStats/Shared%20Documents/LSBS/reports%20for%20publication%202022/Reports%20and%20tables%20for%20publication/LSBS_Year_8__2022__Businesses_with_no_employees_Data_Tables___cohort_C.xlsx" TargetMode="External"/><Relationship Id="rId2" Type="http://schemas.microsoft.com/office/2019/04/relationships/externalLinkLongPath" Target="https://beisgov.sharepoint.com/sites/BusinessStats/Shared%20Documents/LSBS/reports%20for%20publication%202022/Reports%20and%20tables%20for%20publication/Reports%20and%20tables%20for%20publication/LSBS_Year_8__2022__Businesses_with_no_employees_Data_Tables___cohort_C.xlsx?E0CABC7C" TargetMode="External"/><Relationship Id="rId1" Type="http://schemas.openxmlformats.org/officeDocument/2006/relationships/externalLinkPath" Target="file:///\\E0CABC7C\LSBS_Year_8__2022__Businesses_with_no_employees_Data_Tables___cohort_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Contents"/>
      <sheetName val="Tables"/>
      <sheetName val="LSBS_Year_8__2022__Businesses_w"/>
    </sheetNames>
    <sheetDataSet>
      <sheetData sheetId="0" refreshError="1"/>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8313338-3350-4057-AF9F-A0401EA83084}" name="Table27_J6A._Have_you_applied_for_or_received_an_R_D_grant_from_any_of_the_following_at_any_time?_Local_Enterprise_Partnership_Growth_Hubs" displayName="Table27_J6A._Have_you_applied_for_or_received_an_R_D_grant_from_any_of_the_following_at_any_time?_Local_Enterprise_Partnership_Growth_Hubs" ref="A262:M265" totalsRowShown="0" headerRowDxfId="1189" dataDxfId="1188">
  <tableColumns count="13">
    <tableColumn id="1" xr3:uid="{B8FC4F1A-0D67-4000-B604-817143CBB93F}" name="Sample size, business type" dataDxfId="1187"/>
    <tableColumn id="2" xr3:uid="{2D0D586D-7B19-4364-822A-B39BE568D96A}" name="Total" dataDxfId="1186"/>
    <tableColumn id="3" xr3:uid="{0BA2858C-DA34-4DC1-A025-969B0EFA273B}" name="Nation England" dataDxfId="1185"/>
    <tableColumn id="4" xr3:uid="{C34BB0BA-5C20-448C-94AF-B50823D8F22A}" name="Nation Wales" dataDxfId="1184"/>
    <tableColumn id="5" xr3:uid="{F76940E6-42F9-49F1-9738-5E1324DCBA7C}" name="Nation Northern Ireland" dataDxfId="1183"/>
    <tableColumn id="6" xr3:uid="{05E43AF9-152A-4F03-811D-AC72B2EAA11C}" name="Size Zero unreg" dataDxfId="1182"/>
    <tableColumn id="7" xr3:uid="{B7710C57-DF30-4325-B37F-C897975AD1E0}" name="Size Zero reg" dataDxfId="1181"/>
    <tableColumn id="8" xr3:uid="{23526C4B-0924-42A9-9319-B4344276CCC3}" name="Sector C" dataDxfId="1180"/>
    <tableColumn id="9" xr3:uid="{551A364C-141B-48CB-8AE7-FEC45CEBB8A3}" name="Sector G" dataDxfId="1179"/>
    <tableColumn id="10" xr3:uid="{7E8772BC-4508-4417-A21D-6D69823C242F}" name="Sector H" dataDxfId="1178"/>
    <tableColumn id="11" xr3:uid="{9CA3E033-09BA-4858-8B97-AA3E1CF08D0E}" name="Sector J" dataDxfId="1177"/>
    <tableColumn id="12" xr3:uid="{5AD7C312-7457-4B36-A2AB-030A794E07A5}" name="Sector M" dataDxfId="1176"/>
    <tableColumn id="13" xr3:uid="{96689860-FB9D-4913-B93D-142C987E5AD5}" name="Sector S" dataDxfId="1175"/>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930E73A-AFFA-4EC1-A0A5-B7E96D19AF54}" name="Table18_F11A._Has_your_business_started_selling_online_as_a_result_of_the_Coronavirus_COVID_19_pandemic_or_were_you_selling_online_prior_to_this?" displayName="Table18_F11A._Has_your_business_started_selling_online_as_a_result_of_the_Coronavirus_COVID_19_pandemic_or_were_you_selling_online_prior_to_this?" ref="A183:V188" totalsRowShown="0" headerRowDxfId="1013" dataDxfId="1012">
  <tableColumns count="22">
    <tableColumn id="1" xr3:uid="{B67E35E7-74BD-4A44-9F4A-20CBAA3F195F}" name="Sample size, business type" dataDxfId="1011"/>
    <tableColumn id="2" xr3:uid="{EA304B1B-6C8E-44DF-B1FC-7986F5775DF6}" name="Total" dataDxfId="1010"/>
    <tableColumn id="3" xr3:uid="{DC28E066-6504-4F25-8738-6F35C8B7B03A}" name="Nation England" dataDxfId="1009"/>
    <tableColumn id="4" xr3:uid="{4275E13D-0868-40CF-B7A1-63E39A6B7744}" name="Nation Scotland" dataDxfId="1008"/>
    <tableColumn id="5" xr3:uid="{DC4B0219-DC63-4A9A-B551-27100EAF9993}" name="Nation Wales" dataDxfId="1007"/>
    <tableColumn id="6" xr3:uid="{BF232081-66A9-4920-A336-A21D5388CB56}" name="Nation Northern Ireland" dataDxfId="1006"/>
    <tableColumn id="7" xr3:uid="{C1C6B05C-D7FC-4C7A-9CC4-51E52C2C2E2C}" name="Size Zero unreg" dataDxfId="1005"/>
    <tableColumn id="8" xr3:uid="{659D9099-1202-4202-AADC-0A66D21CE7D0}" name="Size Zero reg" dataDxfId="1004"/>
    <tableColumn id="9" xr3:uid="{454AE4DC-937A-4D76-8542-FA4BBD1310C2}" name="Sector ABDE" dataDxfId="1003"/>
    <tableColumn id="10" xr3:uid="{75063832-5F7B-43D5-8F00-EACDEBCCFBBF}" name="Sector C" dataDxfId="1002"/>
    <tableColumn id="11" xr3:uid="{FE7620C7-DF8B-4776-9727-07F7223679B3}" name="Sector F" dataDxfId="1001"/>
    <tableColumn id="12" xr3:uid="{27813513-9BFD-45F5-8F4D-F36B3E027BC3}" name="Sector G" dataDxfId="1000"/>
    <tableColumn id="13" xr3:uid="{E20260B6-665C-41F6-AF3A-5EF9E36B9F19}" name="Sector H" dataDxfId="999"/>
    <tableColumn id="14" xr3:uid="{E869891E-656C-4F9B-8FA4-4A8A5D83E52D}" name="Sector I" dataDxfId="998"/>
    <tableColumn id="15" xr3:uid="{E6AD0839-C029-4793-84B4-41F82F7E9F3D}" name="Sector J" dataDxfId="997"/>
    <tableColumn id="16" xr3:uid="{F7AB7CAC-1A0D-4889-8591-6594EB7586E1}" name="Sector KL" dataDxfId="996"/>
    <tableColumn id="17" xr3:uid="{D232B357-04C9-457E-83A9-360D194639D2}" name="Sector M" dataDxfId="995"/>
    <tableColumn id="18" xr3:uid="{631DDD61-A4A6-464F-B6E0-D382E50D92C9}" name="Sector N" dataDxfId="994"/>
    <tableColumn id="19" xr3:uid="{E3BF92D2-738C-4B76-B05C-5F0195BB999F}" name="Sector P" dataDxfId="993"/>
    <tableColumn id="20" xr3:uid="{A040A713-7BFE-4B58-962E-2C079DFC5788}" name="Sector Q" dataDxfId="992"/>
    <tableColumn id="21" xr3:uid="{AAB1F26D-6534-4F12-9AFE-7912CFD9335C}" name="Sector R" dataDxfId="991"/>
    <tableColumn id="22" xr3:uid="{58246D75-456C-466E-9E44-41A57A811FC0}" name="Sector S" dataDxfId="99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B86400E-0B6A-49A0-BADA-636EB699E147}" name="Table17_F11._Which_of_the_following_if_any_do_you_use?" displayName="Table17_F11._Which_of_the_following_if_any_do_you_use?" ref="A171:V180" totalsRowShown="0" headerRowDxfId="989" dataDxfId="988">
  <tableColumns count="22">
    <tableColumn id="1" xr3:uid="{8B22AE8C-12D9-4F3E-8CAF-4B2CBCB97B60}" name="Sample size, business type" dataDxfId="987"/>
    <tableColumn id="2" xr3:uid="{DE9AE2EB-09BB-4916-8624-6807C87B2D24}" name="Total" dataDxfId="986"/>
    <tableColumn id="3" xr3:uid="{31038173-D645-42AD-A73F-F4E3ED248D71}" name="Nation England" dataDxfId="985"/>
    <tableColumn id="4" xr3:uid="{766D72E4-F562-4597-B773-8AA1C4BE96F9}" name="Nation Scotland" dataDxfId="984"/>
    <tableColumn id="5" xr3:uid="{38990CCE-C26E-4E12-9988-81D006E5C250}" name="Nation Wales" dataDxfId="983"/>
    <tableColumn id="6" xr3:uid="{A65EC4D7-BA1C-46F4-8050-42D7DDEE9C07}" name="Nation Northern Ireland" dataDxfId="982"/>
    <tableColumn id="7" xr3:uid="{BEBFFA13-31A3-4AE9-8E6D-A6595CF5ADCB}" name="Size Zero unreg" dataDxfId="981"/>
    <tableColumn id="8" xr3:uid="{6B9AB2B9-DB02-45BD-B2F2-31BB271F018A}" name="Size Zero reg" dataDxfId="980"/>
    <tableColumn id="9" xr3:uid="{8F3B364C-D46E-419F-8DC7-6039A9349191}" name="Sector ABDE" dataDxfId="979"/>
    <tableColumn id="10" xr3:uid="{67DC0B74-8A17-4686-98BB-10DA87896A90}" name="Sector C" dataDxfId="978"/>
    <tableColumn id="11" xr3:uid="{9699DA9E-D7C9-404D-9CFA-3193867F3C89}" name="Sector F" dataDxfId="977"/>
    <tableColumn id="12" xr3:uid="{78636670-1093-473C-B350-93ADE550DEC0}" name="Sector G" dataDxfId="976"/>
    <tableColumn id="13" xr3:uid="{E1FB6BC9-027C-4692-AD9B-A0FCC48423E6}" name="Sector H" dataDxfId="975"/>
    <tableColumn id="14" xr3:uid="{920778F2-8EE1-4B20-A736-38E12BA35C3B}" name="Sector I" dataDxfId="974"/>
    <tableColumn id="15" xr3:uid="{FFB241E7-FEBA-46A2-83D7-AA4A0DA6C3D4}" name="Sector J" dataDxfId="973"/>
    <tableColumn id="16" xr3:uid="{FCE01985-2C2E-4DD6-B798-3FB93ABFBBBE}" name="Sector KL" dataDxfId="972"/>
    <tableColumn id="17" xr3:uid="{6D37C633-089A-4B84-A1D1-770BAC7DEEF6}" name="Sector M" dataDxfId="971"/>
    <tableColumn id="18" xr3:uid="{D0E79BEA-3A66-4D81-ACB8-B489624BC857}" name="Sector N" dataDxfId="970"/>
    <tableColumn id="19" xr3:uid="{34F13A9D-41D6-48F7-BA6B-BA6F1DDB1F4A}" name="Sector P" dataDxfId="969"/>
    <tableColumn id="20" xr3:uid="{5A86D99B-1706-4245-8910-64F6ADDE8288}" name="Sector Q" dataDxfId="968"/>
    <tableColumn id="21" xr3:uid="{03DA2854-CAFE-4504-BA55-15D9D6676283}" name="Sector R" dataDxfId="967"/>
    <tableColumn id="22" xr3:uid="{0A1D3A7A-B41F-4CC2-954B-47ED97EFCEB0}" name="Sector S" dataDxfId="96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F4D575E-92E1-4C63-B4D5-7B5CB79BE5CC}" name="Table16_F10._Do_you_use_any_technologies_or_web_based_software_to_sell_to_customers_or_for_use_in_the_management_of_your_business?" displayName="Table16_F10._Do_you_use_any_technologies_or_web_based_software_to_sell_to_customers_or_for_use_in_the_management_of_your_business?" ref="A160:V168" totalsRowShown="0" headerRowDxfId="965" dataDxfId="964">
  <tableColumns count="22">
    <tableColumn id="1" xr3:uid="{8B211050-E0DF-4115-A86E-3902554A2F53}" name="Sample size, business type" dataDxfId="963"/>
    <tableColumn id="2" xr3:uid="{D9122A7D-8591-428B-A703-F1B01D7AF07A}" name="Total" dataDxfId="962"/>
    <tableColumn id="3" xr3:uid="{C415DA56-A384-4363-9F91-476169C646DC}" name="Nation England" dataDxfId="961"/>
    <tableColumn id="4" xr3:uid="{EA02505B-A1D1-424F-91F9-0204E91B47B4}" name="Nation Scotland" dataDxfId="960"/>
    <tableColumn id="5" xr3:uid="{3D81E60A-6EBD-4CF8-9598-359A657C4674}" name="Nation Wales" dataDxfId="959"/>
    <tableColumn id="6" xr3:uid="{115170C6-878B-4FCD-85A7-AE9B34E62AD1}" name="Nation Northern Ireland" dataDxfId="958"/>
    <tableColumn id="7" xr3:uid="{2082CD79-B7AB-4647-BBC5-894712E90A25}" name="Size Zero unreg" dataDxfId="957"/>
    <tableColumn id="8" xr3:uid="{1C67E82E-99FA-428F-AD11-FF3D6930970D}" name="Size Zero reg" dataDxfId="956"/>
    <tableColumn id="9" xr3:uid="{4A33D335-B2BB-4930-81F0-3820A327E2B8}" name="Sector ABDE" dataDxfId="955"/>
    <tableColumn id="10" xr3:uid="{0034E969-B6F6-4CD1-B101-08EE990518B9}" name="Sector C" dataDxfId="954"/>
    <tableColumn id="11" xr3:uid="{9E6A1B3A-2243-4C8F-925B-16E89280C441}" name="Sector F" dataDxfId="953"/>
    <tableColumn id="12" xr3:uid="{9010FBBB-C0A2-45E7-83F9-2FB37219C26C}" name="Sector G" dataDxfId="952"/>
    <tableColumn id="13" xr3:uid="{ABA4792B-75E3-4B4D-93BE-4AE4BE78F81D}" name="Sector H" dataDxfId="951"/>
    <tableColumn id="14" xr3:uid="{00FA3B05-DC40-4597-A90C-B5C04AE990B7}" name="Sector I" dataDxfId="950"/>
    <tableColumn id="15" xr3:uid="{013D96BF-3F3C-45ED-A188-EA274C7C5BE6}" name="Sector J" dataDxfId="949"/>
    <tableColumn id="16" xr3:uid="{6151A719-C937-4344-8F21-B3194BBF1DE2}" name="Sector KL" dataDxfId="948"/>
    <tableColumn id="17" xr3:uid="{8E501169-D047-45E5-AE39-6325077B4E12}" name="Sector M" dataDxfId="947"/>
    <tableColumn id="18" xr3:uid="{EDEF845B-481B-4E1B-9084-D517AF83E042}" name="Sector N" dataDxfId="946"/>
    <tableColumn id="19" xr3:uid="{2614EE48-9721-4100-80D6-6D73FBDDDE60}" name="Sector P" dataDxfId="945"/>
    <tableColumn id="20" xr3:uid="{1B14A111-B2D4-4E9C-9FFA-638D1EA930EB}" name="Sector Q" dataDxfId="944"/>
    <tableColumn id="21" xr3:uid="{7ADBB503-BFD8-47C5-85B1-B9810EDF7C80}" name="Sector R" dataDxfId="943"/>
    <tableColumn id="22" xr3:uid="{0F31385B-041D-4F8B-AFA2-691704DCD1F9}" name="Sector S" dataDxfId="94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9E274D9-05DC-43A7-95FD-ECBC4CF1D52D}" name="Table15_F8C._In_which_of_these_ways_does_your_business_keep_records_for_company_tax?" displayName="Table15_F8C._In_which_of_these_ways_does_your_business_keep_records_for_company_tax?" ref="A149:V157" totalsRowShown="0" headerRowDxfId="941" dataDxfId="940">
  <tableColumns count="22">
    <tableColumn id="1" xr3:uid="{7850493C-C468-4CCC-BF75-6CE9123ACCD6}" name="Sample size, business type" dataDxfId="939"/>
    <tableColumn id="2" xr3:uid="{00509052-6DBF-4C9E-B02D-119D55C33AD7}" name="Total" dataDxfId="938"/>
    <tableColumn id="3" xr3:uid="{65873307-D2E6-4A97-9618-056A9133007F}" name="Nation England" dataDxfId="937"/>
    <tableColumn id="4" xr3:uid="{0C1548CA-92A1-4B85-84AA-B495EF7BC13F}" name="Nation Scotland" dataDxfId="936"/>
    <tableColumn id="5" xr3:uid="{7C35CA32-FD34-4D98-8CCB-8709FE51BC4A}" name="Nation Wales" dataDxfId="935"/>
    <tableColumn id="6" xr3:uid="{21FF6493-2129-4399-9E9E-A7115BB5BF8C}" name="Nation Northern Ireland" dataDxfId="934"/>
    <tableColumn id="7" xr3:uid="{974AE14B-ABC2-4D7F-9A89-750D884D7B23}" name="Size Zero unreg" dataDxfId="933"/>
    <tableColumn id="8" xr3:uid="{7C4A1B50-224F-4C3C-A98A-F2905FF7452E}" name="Size Zero reg" dataDxfId="932"/>
    <tableColumn id="9" xr3:uid="{7CDD1772-2AF7-4083-9DD3-883D21F1B7A1}" name="Sector ABDE" dataDxfId="931"/>
    <tableColumn id="10" xr3:uid="{5A5D6155-0FDC-46C1-B149-628139507C1D}" name="Sector C" dataDxfId="930"/>
    <tableColumn id="11" xr3:uid="{0874703E-EB5C-41C5-87B5-C6E9EA5E4B9D}" name="Sector F" dataDxfId="929"/>
    <tableColumn id="12" xr3:uid="{EC51262A-EEFA-4F3D-A005-BFB20C161A06}" name="Sector G" dataDxfId="928"/>
    <tableColumn id="13" xr3:uid="{4E0A4DD1-8EE4-4142-8709-29056973CA21}" name="Sector H" dataDxfId="927"/>
    <tableColumn id="14" xr3:uid="{7A438CF6-9780-46C7-BBD0-A203E4F553D3}" name="Sector I" dataDxfId="926"/>
    <tableColumn id="15" xr3:uid="{4A2A8D6C-517E-449F-98D0-9A4D2D7289D9}" name="Sector J" dataDxfId="925"/>
    <tableColumn id="16" xr3:uid="{831B52A8-2774-42EC-A96B-2BB7B0C64297}" name="Sector KL" dataDxfId="924"/>
    <tableColumn id="17" xr3:uid="{16B6ED10-F9AF-4522-BD61-E6E9751D4F65}" name="Sector M" dataDxfId="923"/>
    <tableColumn id="18" xr3:uid="{D5C4596E-16B4-47B7-B204-1D1FECCDE183}" name="Sector N" dataDxfId="922"/>
    <tableColumn id="19" xr3:uid="{2A34D503-4294-497B-9279-715BAEECF631}" name="Sector P" dataDxfId="921"/>
    <tableColumn id="20" xr3:uid="{9E8F252B-8839-4B39-AF83-557658363C70}" name="Sector Q" dataDxfId="920"/>
    <tableColumn id="21" xr3:uid="{91BC6327-3C3A-468D-8339-CE395BA2F521}" name="Sector R" dataDxfId="919"/>
    <tableColumn id="22" xr3:uid="{DD68DCD4-5C38-4124-9AEB-76B4BDAECD6C}" name="Sector S" dataDxfId="918"/>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7A8ECF3-74BC-473E-B104-CCF4C30F597E}" name="Table14_F8B._In_which_of_these_ways_does_your_business_keep_records_for_income_tax_self_assessment?" displayName="Table14_F8B._In_which_of_these_ways_does_your_business_keep_records_for_income_tax_self_assessment?" ref="A137:V146" totalsRowShown="0" headerRowDxfId="917" dataDxfId="916">
  <tableColumns count="22">
    <tableColumn id="1" xr3:uid="{C8E7E748-6D20-4620-BFFE-54FAC5C904F7}" name="Sample size, business type" dataDxfId="915"/>
    <tableColumn id="2" xr3:uid="{31F10822-1E46-4AE3-84E2-3B44903BC9DE}" name="Total" dataDxfId="914"/>
    <tableColumn id="3" xr3:uid="{1EA5CBD6-32CB-43F2-B66E-255A80B8B488}" name="Nation England" dataDxfId="913"/>
    <tableColumn id="4" xr3:uid="{2934D7B1-53C6-4033-AFF3-76445DACBF70}" name="Nation Scotland" dataDxfId="912"/>
    <tableColumn id="5" xr3:uid="{8DB46599-2028-427B-95BC-C54535F4B480}" name="Nation Wales" dataDxfId="911"/>
    <tableColumn id="6" xr3:uid="{AEC08D35-9C79-4CD3-AEAB-CC2820EA8BDB}" name="Nation Northern Ireland" dataDxfId="910"/>
    <tableColumn id="7" xr3:uid="{DCBC3236-39FD-485C-A89F-2894E1558A31}" name="Size Zero unreg" dataDxfId="909"/>
    <tableColumn id="8" xr3:uid="{850ACC23-C52D-45CD-9F5E-CC266EC4D2B5}" name="Size Zero reg" dataDxfId="908"/>
    <tableColumn id="9" xr3:uid="{D406CCED-8D08-4983-9E76-D05491D3ECAA}" name="Sector ABDE" dataDxfId="907"/>
    <tableColumn id="10" xr3:uid="{49561F2D-5DC4-48F4-8B49-A8C5EA011C65}" name="Sector C" dataDxfId="906"/>
    <tableColumn id="11" xr3:uid="{3B4BF64E-A17A-4569-A8BC-F6DED03F8FA9}" name="Sector F" dataDxfId="905"/>
    <tableColumn id="12" xr3:uid="{1BDC037C-0A8B-4576-BB8F-99B2290669F6}" name="Sector G" dataDxfId="904"/>
    <tableColumn id="13" xr3:uid="{48DD461D-73EF-4A11-8A89-3C777E70F925}" name="Sector H" dataDxfId="903"/>
    <tableColumn id="14" xr3:uid="{AE9AE19D-3987-4570-9F5D-FA2E2E58ACD1}" name="Sector I" dataDxfId="902"/>
    <tableColumn id="15" xr3:uid="{10F31287-E1C2-4F56-83B1-1542CBD6F192}" name="Sector J" dataDxfId="901"/>
    <tableColumn id="16" xr3:uid="{64F4F534-2C37-480F-9AEE-6B443FD3BCFF}" name="Sector KL" dataDxfId="900"/>
    <tableColumn id="17" xr3:uid="{042E8774-F700-4A74-89E1-0910C9DEF123}" name="Sector M" dataDxfId="899"/>
    <tableColumn id="18" xr3:uid="{9C8EC3A3-3D2F-4D1F-84F6-933293CA2602}" name="Sector N" dataDxfId="898"/>
    <tableColumn id="19" xr3:uid="{8C5FF671-ECD9-4EE9-96AB-5291E84C7D01}" name="Sector P" dataDxfId="897"/>
    <tableColumn id="20" xr3:uid="{70C610E4-3824-4199-BA18-0E43958798CC}" name="Sector Q" dataDxfId="896"/>
    <tableColumn id="21" xr3:uid="{A7221995-8D43-4113-8881-F1ECF3491BE1}" name="Sector R" dataDxfId="895"/>
    <tableColumn id="22" xr3:uid="{3E334DB3-C02D-4B58-B8B1-B896B1E30B58}" name="Sector S" dataDxfId="89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D76ACA1-189E-4678-A35C-93A3AA7843AB}" name="Table13_F8E._Have_you_experienced_any_of_the_following_benefits_since_using_your_software_for_Making_Tax_Digital_for_VAT?" displayName="Table13_F8E._Have_you_experienced_any_of_the_following_benefits_since_using_your_software_for_Making_Tax_Digital_for_VAT?" ref="A124:V134" totalsRowShown="0" headerRowDxfId="893" dataDxfId="892">
  <tableColumns count="22">
    <tableColumn id="1" xr3:uid="{8F8C97EA-1A83-4C8C-8D7A-7A5649569429}" name="Sample size, business type" dataDxfId="891"/>
    <tableColumn id="2" xr3:uid="{8BB33523-0FE3-4A98-9E1C-5353424953EE}" name="Total" dataDxfId="890"/>
    <tableColumn id="3" xr3:uid="{2CEA8DF6-8D2F-48D1-BFEC-ECE3B30213DB}" name="Nation England" dataDxfId="889"/>
    <tableColumn id="4" xr3:uid="{978AF890-01C6-487D-BF7E-449527476865}" name="Nation Scotland" dataDxfId="888"/>
    <tableColumn id="5" xr3:uid="{A53BFDE1-3D50-43A8-BA51-C97C9640F3FD}" name="Nation Wales" dataDxfId="887"/>
    <tableColumn id="6" xr3:uid="{C1E807C2-8FC0-4ABC-A4D8-86C645A6B5B7}" name="Nation Northern Ireland" dataDxfId="886"/>
    <tableColumn id="7" xr3:uid="{92357918-B0A1-431A-8C5B-06FDA5D6DE90}" name="Size Zero unreg" dataDxfId="885"/>
    <tableColumn id="8" xr3:uid="{A0F54B81-ADC8-4A98-90E0-61AAC0EF861E}" name="Size Zero reg" dataDxfId="884"/>
    <tableColumn id="9" xr3:uid="{8BF7FEBC-DB61-424C-89C7-67C055B3F03D}" name="Sector ABDE" dataDxfId="883"/>
    <tableColumn id="10" xr3:uid="{56F4EE62-DDD8-4091-8F6D-AF6BA55CE6E8}" name="Sector C" dataDxfId="882"/>
    <tableColumn id="11" xr3:uid="{8EB5E65B-61A0-473D-949D-8990FD215AB9}" name="Sector F" dataDxfId="881"/>
    <tableColumn id="12" xr3:uid="{25F46FD3-FC07-4492-B7FA-E7312F6CF146}" name="Sector G" dataDxfId="880"/>
    <tableColumn id="13" xr3:uid="{7E0BEB09-40F7-429E-83EA-B4A4E213BF8D}" name="Sector H" dataDxfId="879"/>
    <tableColumn id="14" xr3:uid="{238A63CD-6525-45A9-A68E-8BA98B8D8CE8}" name="Sector I" dataDxfId="878"/>
    <tableColumn id="15" xr3:uid="{8B763025-8C7E-45D8-A429-DA2F29DDFDC3}" name="Sector J" dataDxfId="877"/>
    <tableColumn id="16" xr3:uid="{5F9EF9B5-9D97-47E6-B251-A3713F75D458}" name="Sector KL" dataDxfId="876"/>
    <tableColumn id="17" xr3:uid="{BFC98204-818D-41C3-9A79-BCAAABAE7D06}" name="Sector M" dataDxfId="875"/>
    <tableColumn id="18" xr3:uid="{5DB13C93-4646-4C58-9CFA-7F92580671AF}" name="Sector N" dataDxfId="874"/>
    <tableColumn id="19" xr3:uid="{DD7E9A58-0CF1-4651-9E91-ECEAE94E31D0}" name="Sector P" dataDxfId="873"/>
    <tableColumn id="20" xr3:uid="{3A4741C0-3D4B-4F04-BCAD-63F6F83AD2D0}" name="Sector Q" dataDxfId="872"/>
    <tableColumn id="21" xr3:uid="{B0166CE7-AE7D-401B-856F-6349E2D56A66}" name="Sector R" dataDxfId="871"/>
    <tableColumn id="22" xr3:uid="{35622DB7-AB9E-4D99-A039-9A25AD141FDD}" name="Sector S" dataDxfId="87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2172469-E9FC-4530-A8EF-2ED32979CF0B}" name="Table12_F8D._Do_you_make_your_VAT_submissions_via_Making_Tax_Digital_for_VAT?" displayName="Table12_F8D._Do_you_make_your_VAT_submissions_via_Making_Tax_Digital_for_VAT?" ref="A114:V121" totalsRowShown="0" headerRowDxfId="869" dataDxfId="868">
  <tableColumns count="22">
    <tableColumn id="1" xr3:uid="{09962862-91AB-405F-A3A1-5232C4BF1107}" name="Sample size, business type" dataDxfId="867"/>
    <tableColumn id="2" xr3:uid="{3C8C27FE-1102-4225-9660-10FC7F56F23E}" name="Total" dataDxfId="866"/>
    <tableColumn id="3" xr3:uid="{4C2AD469-CD45-4276-8048-BF7D20C05755}" name="Nation England" dataDxfId="865"/>
    <tableColumn id="4" xr3:uid="{EF41DF6B-0B0A-4ECA-9C97-7EEF63B385F6}" name="Nation Scotland" dataDxfId="864"/>
    <tableColumn id="5" xr3:uid="{DB426617-7425-4A81-A145-A0129F6FB0C9}" name="Nation Wales" dataDxfId="863"/>
    <tableColumn id="6" xr3:uid="{18809F86-10C6-47AA-87A8-FCA62CD50BCE}" name="Nation Northern Ireland" dataDxfId="862"/>
    <tableColumn id="7" xr3:uid="{0FC5349E-6C5E-42E6-AF37-20150C639CF6}" name="Size Zero unreg" dataDxfId="861"/>
    <tableColumn id="8" xr3:uid="{351EDFE0-2871-4C1F-84B0-01B35A543F80}" name="Size Zero reg" dataDxfId="860"/>
    <tableColumn id="9" xr3:uid="{3224A2AE-B78A-4D2B-A467-42EE5767E328}" name="Sector ABDE" dataDxfId="859"/>
    <tableColumn id="10" xr3:uid="{9B18743D-1C41-43E7-9969-06BFF6F5500C}" name="Sector C" dataDxfId="858"/>
    <tableColumn id="11" xr3:uid="{81423566-FFE4-44C0-BB4C-AEE24083EBD5}" name="Sector F" dataDxfId="857"/>
    <tableColumn id="12" xr3:uid="{30769F68-E795-4D7C-A38D-B7D676ADD40D}" name="Sector G" dataDxfId="856"/>
    <tableColumn id="13" xr3:uid="{9C4A426D-8B68-495E-B2A1-60FEC0051710}" name="Sector H" dataDxfId="855"/>
    <tableColumn id="14" xr3:uid="{58E28801-90D8-4329-AFC6-5F03407F5611}" name="Sector I" dataDxfId="854"/>
    <tableColumn id="15" xr3:uid="{F95662A5-17A5-4076-A7D8-90CC2682F3BE}" name="Sector J" dataDxfId="853"/>
    <tableColumn id="16" xr3:uid="{E9BB4FAA-2693-4570-AC48-1CECDAFE6C61}" name="Sector KL" dataDxfId="852"/>
    <tableColumn id="17" xr3:uid="{6A881978-8B3F-4FB0-B011-06D998CAE47E}" name="Sector M" dataDxfId="851"/>
    <tableColumn id="18" xr3:uid="{894929C9-682C-420F-81F1-E291C1ACB47B}" name="Sector N" dataDxfId="850"/>
    <tableColumn id="19" xr3:uid="{633B2826-B899-48A3-AADB-D76966BB9382}" name="Sector P" dataDxfId="849"/>
    <tableColumn id="20" xr3:uid="{5590C276-C2DA-4686-A627-A5C3D6C0F642}" name="Sector Q" dataDxfId="848"/>
    <tableColumn id="21" xr3:uid="{50F7A4AC-B22D-46A4-9BF5-91C601537322}" name="Sector R" dataDxfId="847"/>
    <tableColumn id="22" xr3:uid="{ED850A32-5FDC-4161-A4BC-E4489B76DE66}" name="Sector S" dataDxfId="846"/>
  </tableColumns>
  <tableStyleInfo name="Table Style 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494A2BD-E633-48F4-80B8-65D8101CC7E9}" name="Table11_F8D._Do_you_make_your_VAT_submissions_via_Making_Tax_Digital_for_VAT?" displayName="Table11_F8D._Do_you_make_your_VAT_submissions_via_Making_Tax_Digital_for_VAT?" ref="A105:V111" totalsRowShown="0" headerRowDxfId="845" dataDxfId="844">
  <tableColumns count="22">
    <tableColumn id="1" xr3:uid="{E0CBBDAD-ABBE-4647-8E7C-EBBBB4BB4013}" name="Sample size, business type" dataDxfId="843"/>
    <tableColumn id="2" xr3:uid="{ECC0AD22-A78D-4350-A726-B38279195482}" name="Total" dataDxfId="842"/>
    <tableColumn id="3" xr3:uid="{C1C6101A-339B-402F-B391-8561E776418D}" name="Nation England" dataDxfId="841"/>
    <tableColumn id="4" xr3:uid="{135252FD-547A-4E72-9861-5EDBCB700B45}" name="Nation Scotland" dataDxfId="840"/>
    <tableColumn id="5" xr3:uid="{6C388B52-8417-43D6-88D9-2B6543B7E4F4}" name="Nation Wales" dataDxfId="839"/>
    <tableColumn id="6" xr3:uid="{A50C5F9F-6F33-46B8-9DEF-2C4ACA3EEA0D}" name="Nation Northern Ireland" dataDxfId="838"/>
    <tableColumn id="7" xr3:uid="{0D23F219-CF4C-43B0-8D8F-7FD252BA0C64}" name="Size Zero unreg" dataDxfId="837"/>
    <tableColumn id="8" xr3:uid="{D9E7762B-6590-4134-A8BE-4DA55098A3FB}" name="Size Zero reg" dataDxfId="836"/>
    <tableColumn id="9" xr3:uid="{50A86BD3-5C7A-4E4E-990A-6533303178A0}" name="Sector ABDE" dataDxfId="835"/>
    <tableColumn id="10" xr3:uid="{1A29FB62-812F-4585-B2D8-646C347FCA87}" name="Sector C" dataDxfId="834"/>
    <tableColumn id="11" xr3:uid="{D5AAB7A6-BE22-4C03-A8A8-0BD04E3A68BF}" name="Sector F" dataDxfId="833"/>
    <tableColumn id="12" xr3:uid="{06E8E50E-F236-40FE-8AFA-FD25A4C5FF72}" name="Sector G" dataDxfId="832"/>
    <tableColumn id="13" xr3:uid="{FEE3D776-8CA2-413A-92DB-C65C8A695DB7}" name="Sector H" dataDxfId="831"/>
    <tableColumn id="14" xr3:uid="{0E09AEFB-DB37-43DD-A80E-DA3F784AE4F7}" name="Sector I" dataDxfId="830"/>
    <tableColumn id="15" xr3:uid="{5CF1DACF-5346-425A-9AEE-CDA90172EA94}" name="Sector J" dataDxfId="829"/>
    <tableColumn id="16" xr3:uid="{0DB346D6-69A6-4552-AF85-28557C44F7D9}" name="Sector KL" dataDxfId="828"/>
    <tableColumn id="17" xr3:uid="{4850FE98-0DC7-4BBC-85B9-B720D7FB7C3B}" name="Sector M" dataDxfId="827"/>
    <tableColumn id="18" xr3:uid="{68B47C9F-1B86-4ABB-9C3E-2CC76DDC2325}" name="Sector N" dataDxfId="826"/>
    <tableColumn id="19" xr3:uid="{CD1E1147-9740-4E13-9133-1134094A4323}" name="Sector P" dataDxfId="825"/>
    <tableColumn id="20" xr3:uid="{3699D65C-5B87-4D7C-8EBF-F7DB68E77553}" name="Sector Q" dataDxfId="824"/>
    <tableColumn id="21" xr3:uid="{9852EDCE-3FE0-4C1C-90F8-3ABDEDCC0923}" name="Sector R" dataDxfId="823"/>
    <tableColumn id="22" xr3:uid="{6ECC9CF2-D44B-4904-A170-0ABFFEAE6A83}" name="Sector S" dataDxfId="822"/>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5F2056FE-3E31-432F-B1B1-4060BCB72F66}" name="Table10_F8A._In_which_of_these_ways_does_your_business_keep_records_for_VAT?" displayName="Table10_F8A._In_which_of_these_ways_does_your_business_keep_records_for_VAT?" ref="A93:V102" totalsRowShown="0" headerRowDxfId="821" dataDxfId="820">
  <tableColumns count="22">
    <tableColumn id="1" xr3:uid="{CAE7AD4D-C145-47D8-BBA7-96EA3390F4D4}" name="Sample size, business type" dataDxfId="819"/>
    <tableColumn id="2" xr3:uid="{D9FB8294-274B-4391-9071-41A3E3595E56}" name="Total" dataDxfId="818"/>
    <tableColumn id="3" xr3:uid="{2EE5213C-6A43-4D45-852E-8FE6A55AB978}" name="Nation England" dataDxfId="817"/>
    <tableColumn id="4" xr3:uid="{53A5F524-D334-49D3-8935-548F126CA4AA}" name="Nation Scotland" dataDxfId="816"/>
    <tableColumn id="5" xr3:uid="{D1A3C1DC-BAE2-4C16-A8C6-72EF778C2351}" name="Nation Wales" dataDxfId="815"/>
    <tableColumn id="6" xr3:uid="{A3A5A48B-49F1-4BDE-AB5E-C09A8852D58B}" name="Nation Northern Ireland" dataDxfId="814"/>
    <tableColumn id="7" xr3:uid="{706F93B1-A574-4D9E-ADE3-53990E6A00E7}" name="Size Zero unreg" dataDxfId="813"/>
    <tableColumn id="8" xr3:uid="{61CB4AED-6A2C-4E58-B9FF-7D339D1BF806}" name="Size Zero reg" dataDxfId="812"/>
    <tableColumn id="9" xr3:uid="{349FD699-62B1-42BD-A155-794B73FFE1D2}" name="Sector ABDE" dataDxfId="811"/>
    <tableColumn id="10" xr3:uid="{768C2EB6-0C25-4DD6-BADD-33142E7200CF}" name="Sector C" dataDxfId="810"/>
    <tableColumn id="11" xr3:uid="{6BA79D86-0FD5-4768-8308-EEDED06115FB}" name="Sector F" dataDxfId="809"/>
    <tableColumn id="12" xr3:uid="{17B3C07C-D2D5-4B56-B55D-B4C9ADF51F52}" name="Sector G" dataDxfId="808"/>
    <tableColumn id="13" xr3:uid="{6BBD3290-FCAA-49F6-9089-7EF5EE886273}" name="Sector H" dataDxfId="807"/>
    <tableColumn id="14" xr3:uid="{566C4C19-63A4-43D7-B4DA-311D01296C61}" name="Sector I" dataDxfId="806"/>
    <tableColumn id="15" xr3:uid="{1C8F4154-B9F2-462D-B6E8-4776A44B3D25}" name="Sector J" dataDxfId="805"/>
    <tableColumn id="16" xr3:uid="{574CBD9D-802C-4DA2-917C-AA4DC936C8E3}" name="Sector KL" dataDxfId="804"/>
    <tableColumn id="17" xr3:uid="{55DE002C-1A6D-47E2-9652-8F79FF3F53D8}" name="Sector M" dataDxfId="803"/>
    <tableColumn id="18" xr3:uid="{F62EBA42-DDEF-46EC-8134-DA4BD2C35F9D}" name="Sector N" dataDxfId="802"/>
    <tableColumn id="19" xr3:uid="{F976A073-4BB9-4203-BC54-281CBF4BF518}" name="Sector P" dataDxfId="801"/>
    <tableColumn id="20" xr3:uid="{3B91E333-C706-4D5C-9D5D-22D3F1BDE860}" name="Sector Q" dataDxfId="800"/>
    <tableColumn id="21" xr3:uid="{689F64D8-54FE-42A1-9772-5B745901C834}" name="Sector R" dataDxfId="799"/>
    <tableColumn id="22" xr3:uid="{0796436A-69FE-401C-BCE5-972E0A9B09E1}" name="Sector S" dataDxfId="798"/>
  </tableColumns>
  <tableStyleInfo name="Table Style 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348A406-0F18-4861-946D-02CE941D4A9E}" name="Table9_C1toC7._Summary_of_exporting_and_plans_to_export" displayName="Table9_C1toC7._Summary_of_exporting_and_plans_to_export" ref="A80:V90" totalsRowShown="0" headerRowDxfId="797" dataDxfId="796">
  <tableColumns count="22">
    <tableColumn id="1" xr3:uid="{CDEC0F35-CB0E-4596-8C62-BEB314714F74}" name="Sample size, business type" dataDxfId="795"/>
    <tableColumn id="2" xr3:uid="{22513937-C76E-4097-A001-15D9F812C619}" name="Total" dataDxfId="794"/>
    <tableColumn id="3" xr3:uid="{F51CD450-74B7-4E8F-B5BF-32625C1A7329}" name="Nation England" dataDxfId="793"/>
    <tableColumn id="4" xr3:uid="{AD112FC0-141F-406E-845E-50E58ECDE1F5}" name="Nation Scotland" dataDxfId="792"/>
    <tableColumn id="5" xr3:uid="{72F47FD9-FFA2-48ED-9EC7-39D0363EC30F}" name="Nation Wales" dataDxfId="791"/>
    <tableColumn id="6" xr3:uid="{07651542-0CC2-4812-891B-C6332DF46FD6}" name="Nation Northern Ireland" dataDxfId="790"/>
    <tableColumn id="7" xr3:uid="{8FBEBFAC-77C4-463D-8224-7DE343F8F835}" name="Size Zero unreg" dataDxfId="789"/>
    <tableColumn id="8" xr3:uid="{42729FC6-8F2F-40B1-8935-B7274531A56B}" name="Size Zero reg" dataDxfId="788"/>
    <tableColumn id="9" xr3:uid="{F3BB077A-F846-4EC2-9B16-FE2A1A9EB6E0}" name="Sector ABDE" dataDxfId="787"/>
    <tableColumn id="10" xr3:uid="{756A30B0-94BD-424F-A9E0-39124FC60FA7}" name="Sector C" dataDxfId="786"/>
    <tableColumn id="11" xr3:uid="{CB1A9BBE-9F07-4203-A98F-E7BD7D2CBA26}" name="Sector F" dataDxfId="785"/>
    <tableColumn id="12" xr3:uid="{A6CA5984-D93F-4801-A9D2-248C4922E385}" name="Sector G" dataDxfId="784"/>
    <tableColumn id="13" xr3:uid="{129C1896-64CF-4391-8D3F-E38277D10820}" name="Sector H" dataDxfId="783"/>
    <tableColumn id="14" xr3:uid="{E2CF20CE-CC6F-48FF-837F-FB44A833CD16}" name="Sector I" dataDxfId="782"/>
    <tableColumn id="15" xr3:uid="{749CEF7C-3D6D-4B26-9155-2169F4280BFC}" name="Sector J" dataDxfId="781"/>
    <tableColumn id="16" xr3:uid="{AAC442AC-FAD2-4EE3-8535-06AC2A4A569F}" name="Sector KL" dataDxfId="780"/>
    <tableColumn id="17" xr3:uid="{8C83DFB3-7F5E-42A9-A49B-51A05E18828D}" name="Sector M" dataDxfId="779"/>
    <tableColumn id="18" xr3:uid="{3279DABA-AB95-499D-B6E3-EE31C195EEDD}" name="Sector N" dataDxfId="778"/>
    <tableColumn id="19" xr3:uid="{F91DDA11-17BD-430C-951E-6082E24D05D2}" name="Sector P" dataDxfId="777"/>
    <tableColumn id="20" xr3:uid="{45574451-00D9-4E9F-90DA-BCC62017547A}" name="Sector Q" dataDxfId="776"/>
    <tableColumn id="21" xr3:uid="{BAFCD439-C1F4-4A80-AF96-1B6C3954CA64}" name="Sector R" dataDxfId="775"/>
    <tableColumn id="22" xr3:uid="{8871ABE6-4F1E-45B2-AD8A-01F6A21B9FED}" name="Sector S" dataDxfId="77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2CE13AA-3659-4E47-B3B8-E57A0EE2B070}" name="Table26_J6A._Have_you_applied_for_or_received_an_R_D_grant_from_any_of_the_following_at_any_time?_European_Union" displayName="Table26_J6A._Have_you_applied_for_or_received_an_R_D_grant_from_any_of_the_following_at_any_time?_European_Union" ref="A255:M259" totalsRowShown="0" headerRowDxfId="1174" dataDxfId="1173">
  <tableColumns count="13">
    <tableColumn id="1" xr3:uid="{D4340275-FC65-4DEA-BEB4-02022645C4CE}" name="Sample size, business type" dataDxfId="1172"/>
    <tableColumn id="2" xr3:uid="{D42AF1F3-8DA7-4044-828C-FE3E76D546AB}" name="Total" dataDxfId="1171"/>
    <tableColumn id="3" xr3:uid="{2CAB9128-804F-4A5C-A0DA-8C0D6950B279}" name="Nation England" dataDxfId="1170"/>
    <tableColumn id="4" xr3:uid="{32AEFFE5-9B5A-4A19-8DA1-BF87C1F0A810}" name="Nation Wales" dataDxfId="1169"/>
    <tableColumn id="5" xr3:uid="{FA06690C-4D29-4FCC-803C-289737E8C1CD}" name="Nation Northern Ireland" dataDxfId="1168"/>
    <tableColumn id="6" xr3:uid="{490C840E-33BD-4773-9FCB-53BBD031FF3A}" name="Size Zero unreg" dataDxfId="1167"/>
    <tableColumn id="7" xr3:uid="{F8FB88D8-042E-4BF6-BEEE-83E9A07F2EE2}" name="Size Zero reg" dataDxfId="1166"/>
    <tableColumn id="8" xr3:uid="{EB4AAF18-20DE-473E-BFAD-1E8AAA6C8D66}" name="Sector C" dataDxfId="1165"/>
    <tableColumn id="9" xr3:uid="{5DDB6D9A-23C8-4ECE-8A86-5346DF9BF332}" name="Sector G" dataDxfId="1164"/>
    <tableColumn id="10" xr3:uid="{C4FAC15F-C3D3-4B31-A0CA-3F1E9D0CCFF8}" name="Sector H" dataDxfId="1163"/>
    <tableColumn id="11" xr3:uid="{469DD2A8-E367-4E0E-8496-FA1D8F19E8B2}" name="Sector J" dataDxfId="1162"/>
    <tableColumn id="12" xr3:uid="{C6EB2B6E-517E-4C09-A29E-237FCF74CF1D}" name="Sector M" dataDxfId="1161"/>
    <tableColumn id="13" xr3:uid="{5B884C0D-DDFA-4BBC-A2E3-F28957FB3F1F}" name="Sector S" dataDxfId="1160"/>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0E9C27F-E11E-4063-BC56-CE70E57BBCDC}" name="Table8_C7._Do_you_have_plans_to_start_exporting_or_licensing_your_goods_or_services_outside_the_UK?" displayName="Table8_C7._Do_you_have_plans_to_start_exporting_or_licensing_your_goods_or_services_outside_the_UK?" ref="A72:T77" totalsRowShown="0" headerRowDxfId="773" dataDxfId="772">
  <tableColumns count="20">
    <tableColumn id="1" xr3:uid="{192A2E50-0104-4C87-B1CA-254F2F8B598C}" name="Sample size, business type" dataDxfId="771"/>
    <tableColumn id="2" xr3:uid="{A757BEB9-BB00-4DFC-B8C9-9D2C0D20678B}" name="Total" dataDxfId="770"/>
    <tableColumn id="3" xr3:uid="{C250BEEA-6008-40EA-AB85-03D835F9E06B}" name="Nation England" dataDxfId="769"/>
    <tableColumn id="4" xr3:uid="{BB3DA384-BF9B-4FB9-89E0-89794BBB86E6}" name="Nation Scotland" dataDxfId="768"/>
    <tableColumn id="5" xr3:uid="{B37ABE12-9279-48AF-8240-AFFC3F3DE104}" name="Nation Wales" dataDxfId="767"/>
    <tableColumn id="6" xr3:uid="{BDB005D6-64F9-4858-8652-308CAB272CD5}" name="Nation Northern Ireland" dataDxfId="766"/>
    <tableColumn id="7" xr3:uid="{DE0A53AC-7E92-4243-B059-95941FD20EE4}" name="Size Zero unreg" dataDxfId="765"/>
    <tableColumn id="8" xr3:uid="{172ED6CA-BED1-404F-BAF7-DBB740CC364E}" name="Size Zero reg" dataDxfId="764"/>
    <tableColumn id="9" xr3:uid="{96EEF585-FAC7-496A-BA48-7718C8BE19E6}" name="Sector ABDE" dataDxfId="763"/>
    <tableColumn id="10" xr3:uid="{70C261A0-E988-4E65-B8D7-D1DAF91538C9}" name="Sector C" dataDxfId="762"/>
    <tableColumn id="11" xr3:uid="{47BFDE5F-2072-4573-AC04-2C4E541B1355}" name="Sector F" dataDxfId="761"/>
    <tableColumn id="12" xr3:uid="{0FBAC8DC-A45C-4AC6-AC19-19858E31A972}" name="Sector G" dataDxfId="760"/>
    <tableColumn id="13" xr3:uid="{0E351EE3-AF8A-4477-A75F-27AB997AE49D}" name="Sector J" dataDxfId="759"/>
    <tableColumn id="14" xr3:uid="{467C305A-220F-42D8-8A6B-1C8A717EE50A}" name="Sector KL" dataDxfId="758"/>
    <tableColumn id="15" xr3:uid="{6C88D5E0-A4B2-405B-969E-5A1F18C09927}" name="Sector M" dataDxfId="757"/>
    <tableColumn id="16" xr3:uid="{9BCD4584-AEA9-4D17-859F-51A79F34244D}" name="Sector N" dataDxfId="756"/>
    <tableColumn id="17" xr3:uid="{C37FE2AD-CC05-4404-A3C8-17A6B59FC9AF}" name="Sector P" dataDxfId="755"/>
    <tableColumn id="18" xr3:uid="{F4AB07CA-9D91-4F19-BA32-89D3D2E38A9D}" name="Sector Q" dataDxfId="754"/>
    <tableColumn id="19" xr3:uid="{A4F31454-E7C4-4950-B2E1-278E9CA5D3DE}" name="Sector R" dataDxfId="753"/>
    <tableColumn id="20" xr3:uid="{6198EB32-52F3-497E-8025-21F883E9F2B6}" name="Sector S" dataDxfId="752"/>
  </tableColumns>
  <tableStyleInfo name="Table Style 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787340E-0D62-408F-8B5A-D1E91B4E21FC}" name="Table7_C4A._Do_you_plan_to_increase_your_levels_of_exports_over_the_next_few_years?" displayName="Table7_C4A._Do_you_plan_to_increase_your_levels_of_exports_over_the_next_few_years?" ref="A64:S69" totalsRowShown="0" headerRowDxfId="751" dataDxfId="750">
  <tableColumns count="19">
    <tableColumn id="1" xr3:uid="{797AD90C-C1B0-4F0C-AF45-8A3E49DD60F3}" name="Sample size, business type" dataDxfId="749"/>
    <tableColumn id="2" xr3:uid="{83054135-86F0-428F-BBF2-C0B061BCD430}" name="Total" dataDxfId="748"/>
    <tableColumn id="3" xr3:uid="{3118E6B4-4A6C-4CEE-8DB0-9C57E115E15D}" name="Nation England" dataDxfId="747"/>
    <tableColumn id="4" xr3:uid="{45B8EDCA-A844-4FF4-87FD-DB2A2010CE9A}" name="Nation Scotland" dataDxfId="746"/>
    <tableColumn id="5" xr3:uid="{FB6C96C0-8758-4355-A9D2-F41153B85751}" name="Nation Wales" dataDxfId="745"/>
    <tableColumn id="6" xr3:uid="{BAD9E277-4056-4398-BCB6-4B951F82D49A}" name="Nation Northern Ireland" dataDxfId="744"/>
    <tableColumn id="7" xr3:uid="{DEA6D727-1D06-4BFC-AB2D-503F969DF7DA}" name="Size Zero unreg" dataDxfId="743"/>
    <tableColumn id="8" xr3:uid="{242A8501-4854-4217-A6A0-6CC8F3E1137C}" name="Size Zero reg" dataDxfId="742"/>
    <tableColumn id="9" xr3:uid="{40196986-F5A2-4E85-BB06-38D43411B7F5}" name="Sector ABDE" dataDxfId="741"/>
    <tableColumn id="10" xr3:uid="{25B254A5-0F9C-4949-8496-8F32F864C851}" name="Sector C" dataDxfId="740"/>
    <tableColumn id="11" xr3:uid="{4D98B06B-366A-4745-A84E-64F63E17DAC1}" name="Sector F" dataDxfId="739"/>
    <tableColumn id="12" xr3:uid="{CBBFD2E2-5EC9-42ED-B76A-150832C632B5}" name="Sector G" dataDxfId="738"/>
    <tableColumn id="13" xr3:uid="{C08A1CBD-74CA-44D1-9294-0A12F05C48A2}" name="Sector H" dataDxfId="737"/>
    <tableColumn id="14" xr3:uid="{619A8BF8-E242-4BB2-BD54-38B94302C683}" name="Sector J" dataDxfId="736"/>
    <tableColumn id="15" xr3:uid="{E98A5572-A779-4428-899D-5F1AA3214E8C}" name="Sector M" dataDxfId="735"/>
    <tableColumn id="16" xr3:uid="{7D2472B7-2CAD-4FD1-AADD-1F4EFDC137D5}" name="Sector N" dataDxfId="734"/>
    <tableColumn id="17" xr3:uid="{379C3A72-B3A8-472F-B610-E6A41816673D}" name="Sector P" dataDxfId="733"/>
    <tableColumn id="18" xr3:uid="{948D3A19-A31B-4C5C-A56A-8486DC5BB8BD}" name="Sector R" dataDxfId="732"/>
    <tableColumn id="19" xr3:uid="{26E99B3A-98F2-4AC6-921E-80499F8E6DBC}" name="Sector S" dataDxfId="731"/>
  </tableColumns>
  <tableStyleInfo name="Table Style 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6B3CAFE-4368-4234-896D-B50BE73B4A84}" name="Table6_C4_a._Whether_they_have_a_formal_written_export_strategy_or_plan." displayName="Table6_C4_a._Whether_they_have_a_formal_written_export_strategy_or_plan." ref="A56:U61" totalsRowShown="0" headerRowDxfId="730" dataDxfId="729">
  <tableColumns count="21">
    <tableColumn id="1" xr3:uid="{F81BE25E-BDA2-4485-9300-44B4F33385E5}" name="Sample size, business type" dataDxfId="728"/>
    <tableColumn id="2" xr3:uid="{86C1EE62-335B-4548-8B54-C2617D058C41}" name="Total" dataDxfId="727"/>
    <tableColumn id="3" xr3:uid="{610473AC-629E-45C2-83B7-B24AB5DDD03A}" name="Nation England" dataDxfId="726"/>
    <tableColumn id="4" xr3:uid="{BB4DAE22-61C1-4D72-86C3-7DF40FCD8F5A}" name="Nation Scotland" dataDxfId="725"/>
    <tableColumn id="5" xr3:uid="{18E65949-6187-4DEE-845D-D881308E9564}" name="Nation Wales" dataDxfId="724"/>
    <tableColumn id="6" xr3:uid="{D7C2D52F-810D-4D39-A0DE-FB2A7E70CDB6}" name="Nation Northern Ireland" dataDxfId="723"/>
    <tableColumn id="7" xr3:uid="{D8A6D457-4933-44F7-9C98-5480F5322E54}" name="Size Zero unreg" dataDxfId="722"/>
    <tableColumn id="8" xr3:uid="{DAF39DAC-9C33-46B1-9FB6-0BBB485D123E}" name="Size Zero reg" dataDxfId="721"/>
    <tableColumn id="9" xr3:uid="{56E5A3EF-DEDA-49D1-A596-79DA93FA2C3C}" name="Sector ABDE" dataDxfId="720"/>
    <tableColumn id="10" xr3:uid="{AA455011-75E2-4E83-A1DB-31120783101F}" name="Sector C" dataDxfId="719"/>
    <tableColumn id="11" xr3:uid="{28F0B57F-05DB-4B47-8DA2-8F4D9FE07A9A}" name="Sector F" dataDxfId="718"/>
    <tableColumn id="12" xr3:uid="{B2E61491-EA5D-4F72-BC05-531EE39DAD0B}" name="Sector G" dataDxfId="717"/>
    <tableColumn id="13" xr3:uid="{2115875B-5144-4A3F-B8C9-EE3D4009AC10}" name="Sector H" dataDxfId="716"/>
    <tableColumn id="14" xr3:uid="{9F228992-3CB5-4622-B6E0-ACFB1CC7B79F}" name="Sector J" dataDxfId="715"/>
    <tableColumn id="15" xr3:uid="{4311C52A-B5F7-4AB2-B485-D4132398D800}" name="Sector KL" dataDxfId="714"/>
    <tableColumn id="16" xr3:uid="{1052C3DA-53CD-4412-9FFB-C83AA58BABE4}" name="Sector M" dataDxfId="713"/>
    <tableColumn id="17" xr3:uid="{EE8A284C-93E2-4A8B-8C81-B454A076679A}" name="Sector N" dataDxfId="712"/>
    <tableColumn id="18" xr3:uid="{0B819355-0ADF-4202-8DC0-DC8F098598BD}" name="Sector P" dataDxfId="711"/>
    <tableColumn id="19" xr3:uid="{27B69E69-5B6B-4D3A-8810-F2102A1C13FD}" name="Sector Q" dataDxfId="710"/>
    <tableColumn id="20" xr3:uid="{079EF22C-B6E1-41AD-B652-226409A9474C}" name="Sector R" dataDxfId="709"/>
    <tableColumn id="21" xr3:uid="{AB99321C-975F-4C8C-98B7-53967505C90F}" name="Sector S" dataDxfId="708"/>
  </tableColumns>
  <tableStyleInfo name="Table Style 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11FB9C7F-9C82-4A73-8127-72ECE3DDC009}" name="Table5_C5a._Why_have_there_have_been_some_years_with_no_overseas_sales?" displayName="Table5_C5a._Why_have_there_have_been_some_years_with_no_overseas_sales?" ref="A43:U53" totalsRowShown="0" headerRowDxfId="707" dataDxfId="706">
  <tableColumns count="21">
    <tableColumn id="1" xr3:uid="{991D3DBE-F333-48BE-A4DA-493EE74AF937}" name="Sample size, business type" dataDxfId="705"/>
    <tableColumn id="2" xr3:uid="{8FAFFB14-BDFF-4F7A-98BF-1CA68092F08F}" name="Total" dataDxfId="704"/>
    <tableColumn id="3" xr3:uid="{0AD09C1B-ECDA-4D9B-806C-D100BB92C333}" name="Nation England" dataDxfId="703"/>
    <tableColumn id="4" xr3:uid="{F289D98D-D68C-412D-AABA-F0C65D7A81BF}" name="Nation Scotland" dataDxfId="702"/>
    <tableColumn id="5" xr3:uid="{B3B24BDC-3F27-4C86-98FF-56EABB5360FE}" name="Nation Wales" dataDxfId="701"/>
    <tableColumn id="6" xr3:uid="{F1E7C31C-B867-4DDE-A800-BA68308CDC68}" name="Nation Northern Ireland" dataDxfId="700"/>
    <tableColumn id="7" xr3:uid="{28C2E3C4-512D-493F-ABAC-590B15D32E5E}" name="Size Zero unreg" dataDxfId="699"/>
    <tableColumn id="8" xr3:uid="{FC213FFD-EB0C-4A41-B63D-E303E364785B}" name="Size Zero reg" dataDxfId="698"/>
    <tableColumn id="9" xr3:uid="{7EEA995E-70CA-4760-9C53-081D17E4D4ED}" name="Sector ABDE" dataDxfId="697"/>
    <tableColumn id="10" xr3:uid="{427D0C19-5C55-43B5-B524-F3CB239846B7}" name="Sector C" dataDxfId="696"/>
    <tableColumn id="11" xr3:uid="{D7D206AD-B91B-4DAC-A1BB-6A5E73A89B2D}" name="Sector F" dataDxfId="695"/>
    <tableColumn id="12" xr3:uid="{0FD609BB-16D9-4F3F-A00D-350C8C9437C7}" name="Sector G" dataDxfId="694"/>
    <tableColumn id="13" xr3:uid="{D7F938B0-18B8-497D-8B23-134040B9F25F}" name="Sector H" dataDxfId="693"/>
    <tableColumn id="14" xr3:uid="{3EAAC627-9729-471D-BE95-DB4BAF6A2036}" name="Sector J" dataDxfId="692"/>
    <tableColumn id="15" xr3:uid="{06831435-A8FC-4EEE-9DEA-59E8820E0589}" name="Sector KL" dataDxfId="691"/>
    <tableColumn id="16" xr3:uid="{05B69BDF-9017-4541-821A-7684839C824A}" name="Sector M" dataDxfId="690"/>
    <tableColumn id="17" xr3:uid="{8ECCC2B9-D66F-46EA-8E42-393626531BF3}" name="Sector N" dataDxfId="689"/>
    <tableColumn id="18" xr3:uid="{20FE4E73-EF94-4559-9549-18DEF4509FD8}" name="Sector P" dataDxfId="688"/>
    <tableColumn id="19" xr3:uid="{F41770FF-C6AC-4919-A48E-2A989125CB9A}" name="Sector Q" dataDxfId="687"/>
    <tableColumn id="20" xr3:uid="{54538229-439E-4A9A-B07F-CA1C12C7D427}" name="Sector R" dataDxfId="686"/>
    <tableColumn id="21" xr3:uid="{52207D41-D177-4577-8EEB-3D858263FD0D}" name="Sector S" dataDxfId="685"/>
  </tableColumns>
  <tableStyleInfo name="Table Style 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DD64EFC1-FF53-46DB-AC20-61211839B87D}" name="Table4_C5._During_the_time_you_have_been_selling_or_licensing_products_overseas_have_you_had_overseas_sales_every_year_or_have_there_been_some_years_where_you_havent_made_any_sales_at_all_to_overseas_customers?" displayName="Table4_C5._During_the_time_you_have_been_selling_or_licensing_products_overseas_have_you_had_overseas_sales_every_year_or_have_there_been_some_years_where_you_havent_made_any_sales_at_all_to_overseas_customers?" ref="A35:V40" totalsRowShown="0" headerRowDxfId="684" dataDxfId="683">
  <tableColumns count="22">
    <tableColumn id="1" xr3:uid="{CA469ECC-3BB0-4533-B18C-900F344AF5C7}" name="Sample size, business type" dataDxfId="682"/>
    <tableColumn id="2" xr3:uid="{8AD1F667-055A-4148-953A-ACC0EDB90E5F}" name="Total" dataDxfId="681"/>
    <tableColumn id="3" xr3:uid="{3FA20A06-0B7F-4714-8B40-92C271F84315}" name="Nation England" dataDxfId="680"/>
    <tableColumn id="4" xr3:uid="{0CB62DAA-2461-41F2-9A63-822A0659DE55}" name="Nation Scotland" dataDxfId="679"/>
    <tableColumn id="5" xr3:uid="{879A0DF8-AC38-406D-88BE-42DDA11FAF45}" name="Nation Wales" dataDxfId="678"/>
    <tableColumn id="6" xr3:uid="{943D3A77-D968-49D3-A91C-7F3AA42E30A9}" name="Nation Northern Ireland" dataDxfId="677"/>
    <tableColumn id="7" xr3:uid="{844A0793-B980-4287-B0EB-DDADC77F005A}" name="Size Zero unreg" dataDxfId="676"/>
    <tableColumn id="8" xr3:uid="{0AD4C758-891B-4C7C-B7E2-8A4F7DE38D0A}" name="Size Zero reg" dataDxfId="675"/>
    <tableColumn id="9" xr3:uid="{09F27BDC-65EA-4BC9-B1B1-770404DB9FBA}" name="Sector ABDE" dataDxfId="674"/>
    <tableColumn id="10" xr3:uid="{F0D63C9C-7C3D-4BED-91BD-1AEF37045BB9}" name="Sector C" dataDxfId="673"/>
    <tableColumn id="11" xr3:uid="{0A0CAD69-D07E-4470-BE05-184FAA0094A9}" name="Sector F" dataDxfId="672"/>
    <tableColumn id="12" xr3:uid="{51397C2D-2B61-4A8A-8A4D-A2F50767B5CC}" name="Sector G" dataDxfId="671"/>
    <tableColumn id="13" xr3:uid="{9E436D76-A7AF-4AAE-89F4-0EDD527233E5}" name="Sector H" dataDxfId="670"/>
    <tableColumn id="14" xr3:uid="{0948E7E9-1987-4EB0-B27F-A01B1E804697}" name="Sector I" dataDxfId="669"/>
    <tableColumn id="15" xr3:uid="{3998D1DF-5812-4D1A-AC63-25928F36A002}" name="Sector J" dataDxfId="668"/>
    <tableColumn id="16" xr3:uid="{B064042A-02BA-4510-BC1B-A65E066AAAE0}" name="Sector KL" dataDxfId="667"/>
    <tableColumn id="17" xr3:uid="{C0AF1E4B-2022-43C6-AE66-2E13102E9121}" name="Sector M" dataDxfId="666"/>
    <tableColumn id="18" xr3:uid="{D344311D-A8FC-461F-B5BD-A9FF5900EE3A}" name="Sector N" dataDxfId="665"/>
    <tableColumn id="19" xr3:uid="{12850961-8359-437D-928D-D164852B6850}" name="Sector P" dataDxfId="664"/>
    <tableColumn id="20" xr3:uid="{1D9A2E13-3D03-4531-8857-3D22D3ECF2B4}" name="Sector Q" dataDxfId="663"/>
    <tableColumn id="21" xr3:uid="{AD4D11C2-2E58-475F-8ED9-31B8D3A035E0}" name="Sector R" dataDxfId="662"/>
    <tableColumn id="22" xr3:uid="{113A8982-440F-48AA-9FBD-F200B128EAA2}" name="Sector S" dataDxfId="661"/>
  </tableColumns>
  <tableStyleInfo name="Table Style 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61EC3CA2-3EE5-4EBE-988A-3F3616D528AA}" name="Table3_C5._During_the_time_you_have_been_selling_or_licensing_products_overseas_have_you_had_overseas_sales_every_year_or_have_there_been_some_years_where_you_havent_made_any_sales_at_all_to_overseas_customers?" displayName="Table3_C5._During_the_time_you_have_been_selling_or_licensing_products_overseas_have_you_had_overseas_sales_every_year_or_have_there_been_some_years_where_you_havent_made_any_sales_at_all_to_overseas_customers?" ref="A27:S32" totalsRowShown="0" headerRowDxfId="660" dataDxfId="659">
  <tableColumns count="19">
    <tableColumn id="1" xr3:uid="{37819917-459D-41F3-B164-899014DC88AD}" name="Sample size, business type" dataDxfId="658"/>
    <tableColumn id="2" xr3:uid="{5B99B269-8F21-49B4-A34D-CE9BAD19B0BF}" name="Total" dataDxfId="657"/>
    <tableColumn id="3" xr3:uid="{F50DEB6F-856F-4CBE-AED7-0CBD9964F9E7}" name="Nation England" dataDxfId="656"/>
    <tableColumn id="4" xr3:uid="{5A9F2EA3-695F-4B95-B934-ECF851AE421A}" name="Nation Scotland" dataDxfId="655"/>
    <tableColumn id="5" xr3:uid="{445E2264-E1FF-4AB8-8699-F22A27E684CC}" name="Nation Wales" dataDxfId="654"/>
    <tableColumn id="6" xr3:uid="{D5B9F4D3-9A04-4DF4-B79B-B4647F2BC841}" name="Nation Northern Ireland" dataDxfId="653"/>
    <tableColumn id="7" xr3:uid="{AB8FDDFF-417A-4D8E-BE35-2055B15AEEA6}" name="Size Zero unreg" dataDxfId="652"/>
    <tableColumn id="8" xr3:uid="{5682222A-A2EB-4E3C-A5B0-905A49F7370F}" name="Size Zero reg" dataDxfId="651"/>
    <tableColumn id="9" xr3:uid="{21C676A4-F80A-4A6A-A88D-31AB9BF1E448}" name="Sector ABDE" dataDxfId="650"/>
    <tableColumn id="10" xr3:uid="{FE6B6CD6-6C2A-494D-8B08-BBF784AE83C4}" name="Sector C" dataDxfId="649"/>
    <tableColumn id="11" xr3:uid="{3657D7DF-FD50-470B-B730-65DD4435DD54}" name="Sector F" dataDxfId="648"/>
    <tableColumn id="12" xr3:uid="{36A82A1F-DAB6-4F41-9BC4-AF3C44843FF3}" name="Sector G" dataDxfId="647"/>
    <tableColumn id="13" xr3:uid="{7729D2D7-FCCB-412C-811B-7B8FEB35185E}" name="Sector H" dataDxfId="646"/>
    <tableColumn id="14" xr3:uid="{02792987-79F6-4164-86A8-2205B62B9DED}" name="Sector J" dataDxfId="645"/>
    <tableColumn id="15" xr3:uid="{077D6B44-6DDB-41B8-ACD0-4DEA1C938CD2}" name="Sector M" dataDxfId="644"/>
    <tableColumn id="16" xr3:uid="{5EA05A65-1313-40D8-AB24-F0B678678FDD}" name="Sector N" dataDxfId="643"/>
    <tableColumn id="17" xr3:uid="{2C46BDF7-D67D-4DE3-81A1-A69D65967F40}" name="Sector P" dataDxfId="642"/>
    <tableColumn id="18" xr3:uid="{7408B02E-57DF-48A9-A619-42A3B996E745}" name="Sector R" dataDxfId="641"/>
    <tableColumn id="19" xr3:uid="{AD71A38A-61EC-409E-B7D6-B6EAE61CA82B}" name="Sector S" dataDxfId="640"/>
  </tableColumns>
  <tableStyleInfo name="Table Style 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331AE8F3-3483-4172-8D8F-A814C3538A9C}" name="Table2_C4._How_many_years_has_your_business_been_selling_goods_and_services_or_licensing_its_products_overseas?" displayName="Table2_C4._How_many_years_has_your_business_been_selling_goods_and_services_or_licensing_its_products_overseas?" ref="A16:V24" totalsRowShown="0" headerRowDxfId="639" dataDxfId="638">
  <tableColumns count="22">
    <tableColumn id="1" xr3:uid="{F86B11D4-9BCE-47FA-BBF3-4E92B5AF5F62}" name="Sample size, business type" dataDxfId="637"/>
    <tableColumn id="2" xr3:uid="{3B0D7A65-686E-48AB-BF3C-F412CF4FF7BA}" name="Total" dataDxfId="636"/>
    <tableColumn id="3" xr3:uid="{25B3605D-16C4-464A-9C5A-87FD486514C4}" name="Nation England" dataDxfId="635"/>
    <tableColumn id="4" xr3:uid="{59A47249-D603-4595-9B9F-91CF9CA52FE6}" name="Nation Scotland" dataDxfId="634"/>
    <tableColumn id="5" xr3:uid="{345C512C-4E3C-4A4F-AF0B-9533B0062A2B}" name="Nation Wales" dataDxfId="633"/>
    <tableColumn id="6" xr3:uid="{17C4A033-7995-4731-9BDD-2D3CF7E1DB5D}" name="Nation Northern Ireland" dataDxfId="632"/>
    <tableColumn id="7" xr3:uid="{B40C6176-E93B-4348-85A1-2C5199B0A343}" name="Size Zero unreg" dataDxfId="631"/>
    <tableColumn id="8" xr3:uid="{B93E95F5-0E09-4140-9AF3-3003293435CC}" name="Size Zero reg" dataDxfId="630"/>
    <tableColumn id="9" xr3:uid="{A1A89DB5-9BE5-4636-A59C-766EDB3F3BA2}" name="Sector ABDE" dataDxfId="629"/>
    <tableColumn id="10" xr3:uid="{40A140E1-4BE2-45FB-8C69-F921B7B02373}" name="Sector C" dataDxfId="628"/>
    <tableColumn id="11" xr3:uid="{3E87E3B3-0A3A-4403-A3E3-A2EF9FAED3C7}" name="Sector F" dataDxfId="627"/>
    <tableColumn id="12" xr3:uid="{74C3EB23-0DF7-4AC7-A5AC-223DB4FB55DF}" name="Sector G" dataDxfId="626"/>
    <tableColumn id="13" xr3:uid="{F6BE4677-2E7E-4B63-8835-049D7AC5B037}" name="Sector H" dataDxfId="625"/>
    <tableColumn id="14" xr3:uid="{8283FBF2-FA60-440B-A1DC-D29E4A8F922B}" name="Sector I" dataDxfId="624"/>
    <tableColumn id="15" xr3:uid="{3259EF05-0EAE-4BAF-9C48-EFFD1C1B4F88}" name="Sector J" dataDxfId="623"/>
    <tableColumn id="16" xr3:uid="{FA1DE2AB-4C58-4E7E-AB5C-2FF11C0DABC8}" name="Sector KL" dataDxfId="622"/>
    <tableColumn id="17" xr3:uid="{B005126D-E3F8-4E81-B8CF-68954B7D877B}" name="Sector M" dataDxfId="621"/>
    <tableColumn id="18" xr3:uid="{EA371F2F-E370-4E83-8A61-C5EB79C9FF33}" name="Sector N" dataDxfId="620"/>
    <tableColumn id="19" xr3:uid="{A7D6898E-D0E2-4C96-969C-3D3948C64063}" name="Sector P" dataDxfId="619"/>
    <tableColumn id="20" xr3:uid="{C5C8A17A-00B9-4077-AF02-334598D9BE16}" name="Sector Q" dataDxfId="618"/>
    <tableColumn id="21" xr3:uid="{19032BB6-BC7D-496C-BB6D-8998E467A73A}" name="Sector R" dataDxfId="617"/>
    <tableColumn id="22" xr3:uid="{4E6AE9FF-4380-4CE0-A40C-30BDA6CD4A9F}" name="Sector S" dataDxfId="616"/>
  </tableColumns>
  <tableStyleInfo name="Table Style 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3BDA2CF-8B56-43B0-BCD5-1C668AD35D67}" name="Table1_C4._How_many_years_has_your_business_been_selling_goods_and_services_or_licensing_its_products_overseas?" displayName="Table1_C4._How_many_years_has_your_business_been_selling_goods_and_services_or_licensing_its_products_overseas?" ref="A6:S13" totalsRowShown="0" headerRowDxfId="615" dataDxfId="614">
  <tableColumns count="19">
    <tableColumn id="1" xr3:uid="{93434C01-D4C2-49D8-80FB-9B39EF7F5CC9}" name="Sample size, business type" dataDxfId="613"/>
    <tableColumn id="2" xr3:uid="{C921E77B-9468-43B9-8BD9-4E76B3B36C97}" name="Total" dataDxfId="612"/>
    <tableColumn id="3" xr3:uid="{254036CC-C113-4068-AB63-F6815A2F217D}" name="Nation England" dataDxfId="611"/>
    <tableColumn id="4" xr3:uid="{1B38AC3C-4DE8-48FF-8365-D0023350D550}" name="Nation Scotland" dataDxfId="610"/>
    <tableColumn id="5" xr3:uid="{3A7908D9-6C9D-4654-8D8D-1442114449B3}" name="Nation Wales" dataDxfId="609"/>
    <tableColumn id="6" xr3:uid="{12FDAE45-C411-4376-AFBE-BFEF5C06AC84}" name="Nation Northern Ireland" dataDxfId="608"/>
    <tableColumn id="7" xr3:uid="{5560F9DE-6562-448B-9255-CE7CE347E3B7}" name="Size Zero unreg" dataDxfId="607"/>
    <tableColumn id="8" xr3:uid="{90F2CB40-C531-458B-8E02-67FD03C70C28}" name="Size Zero reg" dataDxfId="606"/>
    <tableColumn id="9" xr3:uid="{B360CEA7-7288-4DF3-AACE-BE3B47CF8421}" name="Sector ABDE" dataDxfId="605"/>
    <tableColumn id="10" xr3:uid="{DB3E5D94-7412-43EA-B51E-79DF8707A4F5}" name="Sector C" dataDxfId="604"/>
    <tableColumn id="11" xr3:uid="{8AEC0FB9-A6EC-471F-BEF4-1D79F27B40C7}" name="Sector F" dataDxfId="603"/>
    <tableColumn id="12" xr3:uid="{D9E1E5E1-54AF-458C-82AF-5F260B2DE041}" name="Sector G" dataDxfId="602"/>
    <tableColumn id="13" xr3:uid="{3B08C83E-E3FA-4C2F-A553-F0F666280B22}" name="Sector H" dataDxfId="601"/>
    <tableColumn id="14" xr3:uid="{8FB6285E-46CE-40C5-81EC-0774CBD0DBB5}" name="Sector J" dataDxfId="600"/>
    <tableColumn id="15" xr3:uid="{ADD0E9C9-AE04-449B-8C49-BE99E1748779}" name="Sector M" dataDxfId="599"/>
    <tableColumn id="16" xr3:uid="{9F643FFF-4F10-4B6F-92F9-8DB51CA36D17}" name="Sector N" dataDxfId="598"/>
    <tableColumn id="17" xr3:uid="{53BA512D-8B31-4227-B3E7-C7456AB35858}" name="Sector P" dataDxfId="597"/>
    <tableColumn id="18" xr3:uid="{CD279409-F1B0-405C-A3B8-46C1A7DFCB17}" name="Sector R" dataDxfId="596"/>
    <tableColumn id="19" xr3:uid="{C373D8E9-51C5-4509-9951-633B8EDF3662}" name="Sector S" dataDxfId="595"/>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EAAA94C-45FD-4F5E-BE47-9F9A3CEC0740}" name="Table27_J6A._Have_you_applied_for_or_received_an_R_D_grant_from_any_of_the_following_at_any_time?_Local_Enterprise_Partnership_Growth_Hubs29" displayName="Table27_J6A._Have_you_applied_for_or_received_an_R_D_grant_from_any_of_the_following_at_any_time?_Local_Enterprise_Partnership_Growth_Hubs29" ref="A262:M265" totalsRowShown="0" headerRowDxfId="594" dataDxfId="593">
  <tableColumns count="13">
    <tableColumn id="1" xr3:uid="{857A1944-8F0F-40DF-A32A-BF9731C7F0A0}" name="Sample size, business type" dataDxfId="592"/>
    <tableColumn id="2" xr3:uid="{4735BA4B-C5BC-4469-A6AE-6C801470D543}" name="Total" dataDxfId="591"/>
    <tableColumn id="3" xr3:uid="{F675C79A-FEDC-41D3-9541-BA4784400F5A}" name="Nation England" dataDxfId="590"/>
    <tableColumn id="4" xr3:uid="{C0813787-1DF9-47FE-97B8-8F0D9DB85380}" name="Nation Wales" dataDxfId="589"/>
    <tableColumn id="5" xr3:uid="{F01CE8B7-B283-42D1-8503-2BF6027A3156}" name="Nation Northern Ireland" dataDxfId="588"/>
    <tableColumn id="6" xr3:uid="{A5BDB0CC-6653-4AAB-8789-2102C83623A2}" name="Size Zero unreg" dataDxfId="587"/>
    <tableColumn id="7" xr3:uid="{46227627-28B8-4C59-9BB9-895F537FD5F8}" name="Size Zero reg" dataDxfId="586"/>
    <tableColumn id="8" xr3:uid="{3FEED3D6-0B50-4370-9B7A-26ED0CDE75D1}" name="Sector C" dataDxfId="585"/>
    <tableColumn id="9" xr3:uid="{11F3B5AF-780C-4D87-BB5C-4C1C2D631FF1}" name="Sector G" dataDxfId="584"/>
    <tableColumn id="10" xr3:uid="{6CBBF2BB-35A3-404E-A62B-A9CD679C7BC2}" name="Sector H" dataDxfId="583"/>
    <tableColumn id="11" xr3:uid="{4BC42F4F-80C3-4430-BFB4-A48A1469C969}" name="Sector J" dataDxfId="582"/>
    <tableColumn id="12" xr3:uid="{1B34D61C-DBEE-41BE-BCDE-6E3E9606FF81}" name="Sector M" dataDxfId="581"/>
    <tableColumn id="13" xr3:uid="{17574F28-87DB-45A5-9F1E-1FAAE3BCDBF3}" name="Sector S" dataDxfId="580"/>
  </tableColumns>
  <tableStyleInfo name="Table Style 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5C7CADEB-99BA-440E-AEF0-A93DCD574060}" name="Table26_J6A._Have_you_applied_for_or_received_an_R_D_grant_from_any_of_the_following_at_any_time?_European_Union30" displayName="Table26_J6A._Have_you_applied_for_or_received_an_R_D_grant_from_any_of_the_following_at_any_time?_European_Union30" ref="A255:M259" totalsRowShown="0" headerRowDxfId="579" dataDxfId="578">
  <tableColumns count="13">
    <tableColumn id="1" xr3:uid="{346D8DA9-101F-4123-8654-EFEF64D6E8AD}" name="Sample size, business type" dataDxfId="577"/>
    <tableColumn id="2" xr3:uid="{40E01C41-180E-424E-AA19-1D1F44EE64B6}" name="Total" dataDxfId="576"/>
    <tableColumn id="3" xr3:uid="{0B68081D-83D3-4AA2-BA17-6246F71F5BE0}" name="Nation England" dataDxfId="575"/>
    <tableColumn id="4" xr3:uid="{EB1CC86C-E178-4A09-A705-DB8A3B6C018F}" name="Nation Wales" dataDxfId="574"/>
    <tableColumn id="5" xr3:uid="{9744027E-47ED-48ED-BEBC-325F18E34399}" name="Nation Northern Ireland" dataDxfId="573"/>
    <tableColumn id="6" xr3:uid="{BA8FAFFA-64B4-4052-9C86-8F3849B1ED96}" name="Size Zero unreg" dataDxfId="572"/>
    <tableColumn id="7" xr3:uid="{99423C7B-C521-431F-BCB5-983F7253D60A}" name="Size Zero reg" dataDxfId="571"/>
    <tableColumn id="8" xr3:uid="{B799448C-FBD1-449D-9D58-8C50F46F1708}" name="Sector C" dataDxfId="570"/>
    <tableColumn id="9" xr3:uid="{78DAFE1A-3EFB-4096-B15B-8AC4F43E1BA1}" name="Sector G" dataDxfId="569"/>
    <tableColumn id="10" xr3:uid="{B555280F-3A76-4023-9C8E-C003326AC298}" name="Sector H" dataDxfId="568"/>
    <tableColumn id="11" xr3:uid="{85774810-33A4-4796-BCD2-32F9C4B99B75}" name="Sector J" dataDxfId="567"/>
    <tableColumn id="12" xr3:uid="{882ADF60-0911-4257-82EE-3E146DC0BFF6}" name="Sector M" dataDxfId="566"/>
    <tableColumn id="13" xr3:uid="{8F21B1B2-5C8F-4963-AD93-72C9FAA40DF4}" name="Sector S" dataDxfId="565"/>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C6D563B-B477-4DD4-B328-C246895CC4E1}" name="Table25_J6A._Have_you_applied_for_or_received_an_R_D_grant_from_any_of_the_following_at_any_time?_UK_government_department" displayName="Table25_J6A._Have_you_applied_for_or_received_an_R_D_grant_from_any_of_the_following_at_any_time?_UK_government_department" ref="A248:M252" totalsRowShown="0" headerRowDxfId="1159" dataDxfId="1158">
  <tableColumns count="13">
    <tableColumn id="1" xr3:uid="{A8976A47-B608-48F9-AD55-B0EFD17C1E00}" name="Sample size, business type" dataDxfId="1157"/>
    <tableColumn id="2" xr3:uid="{A583E0C5-000B-40A6-B866-4C73C6D913B8}" name="Total" dataDxfId="1156"/>
    <tableColumn id="3" xr3:uid="{B7AE3425-C910-44D5-99C3-6456C6263A26}" name="Nation England" dataDxfId="1155"/>
    <tableColumn id="4" xr3:uid="{5F2A2A45-8108-46DA-9BC2-2B7B5321D8CA}" name="Nation Wales" dataDxfId="1154"/>
    <tableColumn id="5" xr3:uid="{52491C83-2449-420E-83F2-6D2792D6D13B}" name="Nation Northern Ireland" dataDxfId="1153"/>
    <tableColumn id="6" xr3:uid="{D2271CCB-FB71-49FB-9E68-81E4746648D0}" name="Size Zero unreg" dataDxfId="1152"/>
    <tableColumn id="7" xr3:uid="{B7BAC823-9CA6-4E0D-AD79-F0AEE205FCF2}" name="Size Zero reg" dataDxfId="1151"/>
    <tableColumn id="8" xr3:uid="{2CC7D10D-1948-4611-87FB-E4F990F3147A}" name="Sector C" dataDxfId="1150"/>
    <tableColumn id="9" xr3:uid="{7EE06713-2D98-4C7A-8F86-B9167CFECF68}" name="Sector G" dataDxfId="1149"/>
    <tableColumn id="10" xr3:uid="{7A7664DA-2F3C-444F-AF1F-7DD7E29C0B11}" name="Sector H" dataDxfId="1148"/>
    <tableColumn id="11" xr3:uid="{1A7BED8D-BAD8-4A99-8B65-AA9A915A1320}" name="Sector J" dataDxfId="1147"/>
    <tableColumn id="12" xr3:uid="{CC98C89F-C07B-41E7-B030-7F49540A1334}" name="Sector M" dataDxfId="1146"/>
    <tableColumn id="13" xr3:uid="{C7442564-39E7-41C1-BC18-EC1C1863B46F}" name="Sector S" dataDxfId="1145"/>
  </tableColumns>
  <tableStyleInfo name="Table Style 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CD4CFF1-67F6-441C-96C7-A520590A6152}" name="Table25_J6A._Have_you_applied_for_or_received_an_R_D_grant_from_any_of_the_following_at_any_time?_UK_government_department31" displayName="Table25_J6A._Have_you_applied_for_or_received_an_R_D_grant_from_any_of_the_following_at_any_time?_UK_government_department31" ref="A248:M252" totalsRowShown="0" headerRowDxfId="564" dataDxfId="563">
  <tableColumns count="13">
    <tableColumn id="1" xr3:uid="{E6341047-4F3A-4DED-9989-D6393F30CCB1}" name="Sample size, business type" dataDxfId="562"/>
    <tableColumn id="2" xr3:uid="{DBFDAF77-FA4B-4D4D-8843-DBF603BF6634}" name="Total" dataDxfId="561"/>
    <tableColumn id="3" xr3:uid="{EEA89CB0-0DD4-4995-9E4F-8819459E14FD}" name="Nation England" dataDxfId="560"/>
    <tableColumn id="4" xr3:uid="{A0373D91-FAC3-487E-8B2D-2BC566E8881D}" name="Nation Wales" dataDxfId="559"/>
    <tableColumn id="5" xr3:uid="{88F404E6-48F3-47A2-9647-D40F2194580B}" name="Nation Northern Ireland" dataDxfId="558"/>
    <tableColumn id="6" xr3:uid="{AB20FE7C-CA13-4685-9FF0-3CCEDDE6BE1C}" name="Size Zero unreg" dataDxfId="557"/>
    <tableColumn id="7" xr3:uid="{7E26F1F6-87AF-4F87-8F36-E866670BD239}" name="Size Zero reg" dataDxfId="556"/>
    <tableColumn id="8" xr3:uid="{0552F398-321C-4A50-B80D-10799236F061}" name="Sector C" dataDxfId="555"/>
    <tableColumn id="9" xr3:uid="{8088F5FC-09C6-4A77-93D7-5905C4729BCF}" name="Sector G" dataDxfId="554"/>
    <tableColumn id="10" xr3:uid="{A4E3AF1E-3683-418A-8F88-F88825DD1B8F}" name="Sector H" dataDxfId="553"/>
    <tableColumn id="11" xr3:uid="{91AEC4FB-05BC-4258-86A2-A9AB5F531B05}" name="Sector J" dataDxfId="552"/>
    <tableColumn id="12" xr3:uid="{BDD18D0E-9F68-4A48-B8C1-08954F684470}" name="Sector M" dataDxfId="551"/>
    <tableColumn id="13" xr3:uid="{C542FD12-EE35-4D5F-B361-4FFC419B33B8}" name="Sector S" dataDxfId="550"/>
  </tableColumns>
  <tableStyleInfo name="Table Style 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478D792-8E5C-4A8A-B59F-8D1F147ED7B1}" name="Table24_J6A._Have_you_applied_for_or_received_an_R_D_grant_from_any_of_the_following_at_any_time?_UK_Research_and_Innovation32" displayName="Table24_J6A._Have_you_applied_for_or_received_an_R_D_grant_from_any_of_the_following_at_any_time?_UK_Research_and_Innovation32" ref="A240:M245" totalsRowShown="0" headerRowDxfId="549" dataDxfId="548">
  <tableColumns count="13">
    <tableColumn id="1" xr3:uid="{F0D96D7C-A2FF-4D74-B96C-9F315E19EFF9}" name="Sample size, business type" dataDxfId="547"/>
    <tableColumn id="2" xr3:uid="{06F4CF10-563F-41C6-91D5-D26391179648}" name="Total" dataDxfId="546"/>
    <tableColumn id="3" xr3:uid="{BA36EB5E-8922-4548-AB22-B62E56957C8A}" name="Nation England" dataDxfId="545"/>
    <tableColumn id="4" xr3:uid="{56B47F57-21D7-48BB-9AD0-D8F58BB08955}" name="Nation Wales" dataDxfId="544"/>
    <tableColumn id="5" xr3:uid="{5FFBAECB-E7FB-40C5-B139-08BEC010321D}" name="Nation Northern Ireland" dataDxfId="543"/>
    <tableColumn id="6" xr3:uid="{482378C8-C407-4F5F-851C-9F6D021D4464}" name="Size Zero unreg" dataDxfId="542"/>
    <tableColumn id="7" xr3:uid="{70062BEE-6185-4F82-8C5A-C1DC7AADD6EB}" name="Size Zero reg" dataDxfId="541"/>
    <tableColumn id="8" xr3:uid="{0BCC4EC4-8BD0-4000-B011-E48816099084}" name="Sector C" dataDxfId="540"/>
    <tableColumn id="9" xr3:uid="{59DF93EC-0113-4DBF-A7B6-FA0672EB697B}" name="Sector G" dataDxfId="539"/>
    <tableColumn id="10" xr3:uid="{7EA3C035-7A64-41A8-8347-029AD5074FE9}" name="Sector H" dataDxfId="538"/>
    <tableColumn id="11" xr3:uid="{A6DF5ABE-9CA5-492F-8DBA-4ECCB8111CE2}" name="Sector J" dataDxfId="537"/>
    <tableColumn id="12" xr3:uid="{531A855A-69E5-44F1-9397-1A25BE116DE6}" name="Sector M" dataDxfId="536"/>
    <tableColumn id="13" xr3:uid="{C0075529-47B8-472D-9CEA-B9013BBBA496}" name="Sector S" dataDxfId="535"/>
  </tableColumns>
  <tableStyleInfo name="Table Style 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8F51B7F7-97E1-4CA8-B699-2C8A5306577D}" name="Table23_J6._Have_you_applied_for_or_received_R_D_tax_credits_in_the_last_3_years?33" displayName="Table23_J6._Have_you_applied_for_or_received_R_D_tax_credits_in_the_last_3_years?33" ref="A230:V237" totalsRowShown="0" headerRowDxfId="534" dataDxfId="533">
  <tableColumns count="22">
    <tableColumn id="1" xr3:uid="{A9307BAE-A180-4ECD-BC61-2D91C4EFE389}" name="Sample size, business type" dataDxfId="532"/>
    <tableColumn id="2" xr3:uid="{A38FBC65-1CD3-47BC-A916-4D2F262C7487}" name="Total" dataDxfId="531"/>
    <tableColumn id="3" xr3:uid="{85FD2650-0008-49D6-8CB0-4AE08C79CD19}" name="Nation England" dataDxfId="530"/>
    <tableColumn id="4" xr3:uid="{9A2EB866-A94B-4CE2-B53F-7EF8541E1613}" name="Nation Scotland" dataDxfId="529"/>
    <tableColumn id="5" xr3:uid="{019932C1-F787-4440-BD96-B94B4506BA2D}" name="Nation Wales" dataDxfId="528"/>
    <tableColumn id="6" xr3:uid="{C83C6E74-506A-4DD4-9491-EDBB14C236F2}" name="Nation Northern Ireland" dataDxfId="527"/>
    <tableColumn id="7" xr3:uid="{8C6D0BD3-7182-4F5F-A682-35699D1438AF}" name="Size Zero unreg" dataDxfId="526"/>
    <tableColumn id="8" xr3:uid="{259AD3F1-7BA1-4D23-A1E7-B7F2E40D084D}" name="Size Zero reg" dataDxfId="525"/>
    <tableColumn id="9" xr3:uid="{05F37E42-7D07-424E-BE40-474258ED2298}" name="Sector ABDE" dataDxfId="524"/>
    <tableColumn id="10" xr3:uid="{FC2F7100-611A-48EE-B077-EA1DC19C6131}" name="Sector C" dataDxfId="523"/>
    <tableColumn id="11" xr3:uid="{7374CBCA-30F3-4C45-AF92-9A4B94DE11ED}" name="Sector F" dataDxfId="522"/>
    <tableColumn id="12" xr3:uid="{C2BFA57A-82B4-47B2-B52D-A73B4747F6C3}" name="Sector G" dataDxfId="521"/>
    <tableColumn id="13" xr3:uid="{CD854CC5-A3CF-4DEA-8E20-173E748E1D78}" name="Sector H" dataDxfId="520"/>
    <tableColumn id="14" xr3:uid="{A3DEBCA3-6B41-47EC-875C-74EB3D8C49B1}" name="Sector I" dataDxfId="519"/>
    <tableColumn id="15" xr3:uid="{6A93645F-3F11-411E-8C5D-848A0034692E}" name="Sector J" dataDxfId="518"/>
    <tableColumn id="16" xr3:uid="{FA7E22A4-0AEE-4689-BD04-B8D1727A1A9D}" name="Sector KL" dataDxfId="517"/>
    <tableColumn id="17" xr3:uid="{78F4DC32-ED42-4A90-B068-CA95C3AB90EF}" name="Sector M" dataDxfId="516"/>
    <tableColumn id="18" xr3:uid="{8E55F662-AC51-41BF-B5C3-ADCC23F39F68}" name="Sector N" dataDxfId="515"/>
    <tableColumn id="19" xr3:uid="{4077F4B3-BD78-4EC4-B4B2-0638ED6B4EAC}" name="Sector P" dataDxfId="514"/>
    <tableColumn id="20" xr3:uid="{3B956D9A-C50D-4F83-8F10-881666593FC3}" name="Sector Q" dataDxfId="513"/>
    <tableColumn id="21" xr3:uid="{93CA806D-994F-4840-9858-F5E4CD13998B}" name="Sector R" dataDxfId="512"/>
    <tableColumn id="22" xr3:uid="{204F11CB-B6A7-4F92-BBA6-9648DFC07F80}" name="Sector S" dataDxfId="511"/>
  </tableColumns>
  <tableStyleInfo name="Table Style 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B7028936-E72E-4BFF-BF97-E5D5FB5A83AD}" name="Table22_J5a_c._Amount_invested_in_R_D_in_the_last_12_months?34" displayName="Table22_J5a_c._Amount_invested_in_R_D_in_the_last_12_months?34" ref="A216:S227" totalsRowShown="0" headerRowDxfId="510" dataDxfId="509">
  <tableColumns count="19">
    <tableColumn id="1" xr3:uid="{5EFBA52C-DF5F-4BF6-9F34-1E7C55AE0713}" name="Sample size, business type" dataDxfId="508"/>
    <tableColumn id="2" xr3:uid="{CF7FBD2B-A751-44C3-A1FA-CD13A1588F89}" name="Total" dataDxfId="507"/>
    <tableColumn id="3" xr3:uid="{EAD68EFE-C173-4426-BCE8-DEB001DB4CF1}" name="Nation England" dataDxfId="506"/>
    <tableColumn id="4" xr3:uid="{1ABA48A4-37EE-444A-8936-5EBCB98AC550}" name="Nation Scotland" dataDxfId="505"/>
    <tableColumn id="5" xr3:uid="{88365E8C-501A-4360-9596-A76D599E1144}" name="Nation Wales" dataDxfId="504"/>
    <tableColumn id="6" xr3:uid="{29A3D2EB-AE0D-41CA-AD41-1D5F83F64287}" name="Nation Northern Ireland" dataDxfId="503"/>
    <tableColumn id="7" xr3:uid="{4D737C36-3072-41B8-818A-2BB404FAAF08}" name="Size Zero unreg" dataDxfId="502"/>
    <tableColumn id="8" xr3:uid="{14760122-5FB0-4884-9483-CC55988F8F97}" name="Size Zero reg" dataDxfId="501"/>
    <tableColumn id="9" xr3:uid="{7B2628BA-74C6-4ACD-BE13-4E376AE84037}" name="Sector ABDE" dataDxfId="500"/>
    <tableColumn id="10" xr3:uid="{3C479199-32FC-493D-BD58-B1EED4AD70CB}" name="Sector C" dataDxfId="499"/>
    <tableColumn id="11" xr3:uid="{A67FA569-E9A9-48EA-9113-2324F7FC35FF}" name="Sector F" dataDxfId="498"/>
    <tableColumn id="12" xr3:uid="{F9A7A809-F7AA-4686-B593-3CD7B9218FC8}" name="Sector G" dataDxfId="497"/>
    <tableColumn id="13" xr3:uid="{EEC30ACE-5AA3-4841-A631-35929217DABE}" name="Sector J" dataDxfId="496"/>
    <tableColumn id="14" xr3:uid="{8D6E54A7-4D39-479A-98ED-6B141F2425F2}" name="Sector KL" dataDxfId="495"/>
    <tableColumn id="15" xr3:uid="{49BAF9D8-B570-4C25-ACDD-9DF3F38AA980}" name="Sector M" dataDxfId="494"/>
    <tableColumn id="16" xr3:uid="{D28E3593-EB1A-4EFB-86E9-5864C453ED1D}" name="Sector N" dataDxfId="493"/>
    <tableColumn id="17" xr3:uid="{AD4AF97C-5F57-4223-A5EB-53E097049087}" name="Sector P" dataDxfId="492"/>
    <tableColumn id="18" xr3:uid="{A11BE965-3624-4AC3-9F65-824F177FA4EA}" name="Sector Q" dataDxfId="491"/>
    <tableColumn id="19" xr3:uid="{1D56357B-E1B8-4CB4-BBD9-0FABDFEB76BD}" name="Sector S" dataDxfId="490"/>
  </tableColumns>
  <tableStyleInfo name="Table Style 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B21A63EF-4A79-4918-B933-AA51D161503B}" name="Table21_J5._Has_you_business_invested_in_R_D_in_the_last_three_years?35" displayName="Table21_J5._Has_you_business_invested_in_R_D_in_the_last_three_years?35" ref="A207:V213" totalsRowShown="0" headerRowDxfId="489" dataDxfId="488">
  <tableColumns count="22">
    <tableColumn id="1" xr3:uid="{312DAC01-ADF8-4117-B0E0-F4620D5C9D63}" name="Sample size, business type" dataDxfId="487"/>
    <tableColumn id="2" xr3:uid="{5522CE20-B284-4108-A084-D4218D9B6B3D}" name="Total" dataDxfId="486"/>
    <tableColumn id="3" xr3:uid="{1E3ED0E0-08BD-46CA-B3B3-FAEB62D39A8D}" name="Nation England" dataDxfId="485"/>
    <tableColumn id="4" xr3:uid="{93054D6B-12E4-4D98-AE4D-15A77C4B2F17}" name="Nation Scotland" dataDxfId="484"/>
    <tableColumn id="5" xr3:uid="{CC09B870-ADC5-45AE-8BAB-8937DB79249D}" name="Nation Wales" dataDxfId="483"/>
    <tableColumn id="6" xr3:uid="{1C881592-FEC7-4676-B2D2-B1E042A6A91A}" name="Nation Northern Ireland" dataDxfId="482"/>
    <tableColumn id="7" xr3:uid="{E7464AEC-778F-4ACE-9017-67777552A3E7}" name="Size Zero unreg" dataDxfId="481"/>
    <tableColumn id="8" xr3:uid="{3AF5A6D3-9B6F-4ADC-B614-FB5800731FCC}" name="Size Zero reg" dataDxfId="480"/>
    <tableColumn id="9" xr3:uid="{59DDB4CC-B182-4186-BBF9-B90B3F232147}" name="Sector ABDE" dataDxfId="479"/>
    <tableColumn id="10" xr3:uid="{F2AC384E-C94A-4506-88B0-490B441CB939}" name="Sector C" dataDxfId="478"/>
    <tableColumn id="11" xr3:uid="{47B61676-E482-4B15-9922-0C778CCF5FC4}" name="Sector F" dataDxfId="477"/>
    <tableColumn id="12" xr3:uid="{C58D0FFE-13FC-4BF0-A894-D6DAA9BE5F79}" name="Sector G" dataDxfId="476"/>
    <tableColumn id="13" xr3:uid="{362377A3-329C-417E-8783-C29F51020D44}" name="Sector H" dataDxfId="475"/>
    <tableColumn id="14" xr3:uid="{CE7A1E01-E794-4C26-87E7-45E64BAC4E29}" name="Sector I" dataDxfId="474"/>
    <tableColumn id="15" xr3:uid="{A53B40A0-E381-48E9-BB7D-07B005A6C6CD}" name="Sector J" dataDxfId="473"/>
    <tableColumn id="16" xr3:uid="{89CDFDAD-CD31-40B8-9760-4A2CA5D0655B}" name="Sector KL" dataDxfId="472"/>
    <tableColumn id="17" xr3:uid="{157DE329-F00E-41EB-9BB0-D0BD4F90D4C7}" name="Sector M" dataDxfId="471"/>
    <tableColumn id="18" xr3:uid="{924D150D-5163-4D71-9A74-1B541F962A28}" name="Sector N" dataDxfId="470"/>
    <tableColumn id="19" xr3:uid="{70C3B202-C1EC-4026-8FB9-955C738B7BD0}" name="Sector P" dataDxfId="469"/>
    <tableColumn id="20" xr3:uid="{81DFD194-1127-404E-ACA2-AF98D9FC30DC}" name="Sector Q" dataDxfId="468"/>
    <tableColumn id="21" xr3:uid="{6FDBD8A3-4612-4323-8C84-2744EC2E6CB7}" name="Sector R" dataDxfId="467"/>
    <tableColumn id="22" xr3:uid="{3D33C366-3C43-4A20-8645-BE12D2590626}" name="Sector S" dataDxfId="466"/>
  </tableColumns>
  <tableStyleInfo name="Table Style 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CE711FDE-E601-4BF9-BA1F-8798F8EB92EB}" name="Table20_J4._Whether_processes_new_to_the_business.36" displayName="Table20_J4._Whether_processes_new_to_the_business.36" ref="A200:U204" totalsRowShown="0" headerRowDxfId="465" dataDxfId="464">
  <tableColumns count="21">
    <tableColumn id="1" xr3:uid="{D1B1122F-F239-4DC7-8231-DC17DDBA8A22}" name="Sample size, business type" dataDxfId="463"/>
    <tableColumn id="2" xr3:uid="{77CDA47F-2C62-4AD3-A9DD-7D1D15673C48}" name="Total" dataDxfId="462"/>
    <tableColumn id="3" xr3:uid="{46ED4F9B-5929-4A54-A57B-C189A32D775C}" name="Nation England" dataDxfId="461"/>
    <tableColumn id="4" xr3:uid="{E24FF6B5-7D19-45F1-98CF-3DCCE11A9773}" name="Nation Scotland" dataDxfId="460"/>
    <tableColumn id="5" xr3:uid="{7BBAF3CA-3994-4E92-8EA9-2C2811873B69}" name="Nation Wales" dataDxfId="459"/>
    <tableColumn id="6" xr3:uid="{83D06466-9390-4031-8586-F1617BDED2A1}" name="Nation Northern Ireland" dataDxfId="458"/>
    <tableColumn id="7" xr3:uid="{626FBFD5-41E7-4591-A2A6-B70BC656F2B7}" name="Size Zero unreg" dataDxfId="457"/>
    <tableColumn id="8" xr3:uid="{21E04714-1E26-4AAA-8BCC-A78F6E0E2D98}" name="Size Zero reg" dataDxfId="456"/>
    <tableColumn id="9" xr3:uid="{8128BE4C-EAAD-404A-B794-66B1B119677C}" name="Sector ABDE" dataDxfId="455"/>
    <tableColumn id="10" xr3:uid="{7A068B70-2C4E-4347-B68C-EA41C9D8B1E2}" name="Sector C" dataDxfId="454"/>
    <tableColumn id="11" xr3:uid="{06D77D97-C553-4FC8-A2E9-C599B287F5D5}" name="Sector F" dataDxfId="453"/>
    <tableColumn id="12" xr3:uid="{985ACCAD-A58D-4442-9BE2-E0E7E9AE9027}" name="Sector G" dataDxfId="452"/>
    <tableColumn id="13" xr3:uid="{D0295EF4-0061-40F1-9D8F-8F91C28BEC2D}" name="Sector H" dataDxfId="451"/>
    <tableColumn id="14" xr3:uid="{DC1C50E1-A90D-4ADE-99E8-4E032CD099E5}" name="Sector J" dataDxfId="450"/>
    <tableColumn id="15" xr3:uid="{61E3815A-0BAF-42CC-9051-5E86146CBC9B}" name="Sector KL" dataDxfId="449"/>
    <tableColumn id="16" xr3:uid="{7AE3598D-FF38-4930-8629-DFA6467BC4A7}" name="Sector M" dataDxfId="448"/>
    <tableColumn id="17" xr3:uid="{160F05EA-0660-40EE-B8CF-E9ECC92C994C}" name="Sector N" dataDxfId="447"/>
    <tableColumn id="18" xr3:uid="{E51D9769-096F-4EAA-97F7-9F6B8C35B6E8}" name="Sector P" dataDxfId="446"/>
    <tableColumn id="19" xr3:uid="{E411D920-88F7-4EA9-BC6A-5FA0D85CAB96}" name="Sector Q" dataDxfId="445"/>
    <tableColumn id="20" xr3:uid="{B2A3AE26-0B8D-4619-A5E7-0199E6990120}" name="Sector R" dataDxfId="444"/>
    <tableColumn id="21" xr3:uid="{1A5A19FD-C8EB-40CD-A736-F5996C69A884}" name="Sector S" dataDxfId="443"/>
  </tableColumns>
  <tableStyleInfo name="Table Style 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48FECE15-21B1-4418-A686-FC866DD27FA5}" name="Table19_J3._Has_your_business_introduced_any_new_or_significantly_improved_processes_for_producing_or_supplying_goods_or_services_in_the_last_three_years?37" displayName="Table19_J3._Has_your_business_introduced_any_new_or_significantly_improved_processes_for_producing_or_supplying_goods_or_services_in_the_last_three_years?37" ref="A191:V197" totalsRowShown="0" headerRowDxfId="442" dataDxfId="441">
  <tableColumns count="22">
    <tableColumn id="1" xr3:uid="{71F88D75-B27A-4FC2-B064-BB6679B94B7C}" name="Sample size, business type" dataDxfId="440"/>
    <tableColumn id="2" xr3:uid="{33ABE246-7284-4388-9642-38051DADBF58}" name="Total" dataDxfId="439"/>
    <tableColumn id="3" xr3:uid="{430E69FC-2948-4C80-AECB-7E8B6EF01B19}" name="Nation England" dataDxfId="438"/>
    <tableColumn id="4" xr3:uid="{AD046A15-60D2-4638-AA3F-F3C117F3904D}" name="Nation Scotland" dataDxfId="437"/>
    <tableColumn id="5" xr3:uid="{1573D104-0C98-4E72-8FAE-46CD553C6739}" name="Nation Wales" dataDxfId="436"/>
    <tableColumn id="6" xr3:uid="{92512E5F-9960-4A0C-B930-F9BE9FEF1DB2}" name="Nation Northern Ireland" dataDxfId="435"/>
    <tableColumn id="7" xr3:uid="{A34D6FDC-D3EB-47DD-88F6-C5D42BC3F91D}" name="Size Zero unreg" dataDxfId="434"/>
    <tableColumn id="8" xr3:uid="{3A68F48F-897E-4D7C-BB7F-82E200C41621}" name="Size Zero reg" dataDxfId="433"/>
    <tableColumn id="9" xr3:uid="{C1DF22C5-47AB-4290-A9E5-D83BF3F7FAB9}" name="Sector ABDE" dataDxfId="432"/>
    <tableColumn id="10" xr3:uid="{6C202CFE-19FC-4C25-BEFA-B7E148122C02}" name="Sector C" dataDxfId="431"/>
    <tableColumn id="11" xr3:uid="{BF32635F-F1B0-4EBF-9D35-2D967A7D19D2}" name="Sector F" dataDxfId="430"/>
    <tableColumn id="12" xr3:uid="{716BDF7B-9B85-4927-81CB-6B37A0088993}" name="Sector G" dataDxfId="429"/>
    <tableColumn id="13" xr3:uid="{2C09F9B9-DAE7-46D0-B335-560E211D2B34}" name="Sector H" dataDxfId="428"/>
    <tableColumn id="14" xr3:uid="{50A41D11-C465-4BC3-85FF-02DDC4E57A1D}" name="Sector I" dataDxfId="427"/>
    <tableColumn id="15" xr3:uid="{0D9C75AC-F4A1-482A-92F9-D7580A7CB35F}" name="Sector J" dataDxfId="426"/>
    <tableColumn id="16" xr3:uid="{E5553598-1355-4AF7-8434-C9CEC8CA1C1B}" name="Sector KL" dataDxfId="425"/>
    <tableColumn id="17" xr3:uid="{0AC3A286-E469-4C17-AAF6-8058E3BF3A8C}" name="Sector M" dataDxfId="424"/>
    <tableColumn id="18" xr3:uid="{FDDEB873-D7DD-43BE-A8FA-8417545E0E35}" name="Sector N" dataDxfId="423"/>
    <tableColumn id="19" xr3:uid="{8093379D-AC80-4FD0-AB45-647E45E72D89}" name="Sector P" dataDxfId="422"/>
    <tableColumn id="20" xr3:uid="{854C9921-FC3B-405C-818C-00B8CD288BAF}" name="Sector Q" dataDxfId="421"/>
    <tableColumn id="21" xr3:uid="{C70D4393-CB20-43D0-BF33-32522CEEA65C}" name="Sector R" dataDxfId="420"/>
    <tableColumn id="22" xr3:uid="{62ED3E24-9EA3-493E-9687-AC60E108696C}" name="Sector S" dataDxfId="419"/>
  </tableColumns>
  <tableStyleInfo name="Table Style 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10247733-3669-40F6-BB4F-FAA80C8EFD2A}" name="Table18_F11A._Has_your_business_started_selling_online_as_a_result_of_the_Coronavirus_COVID_19_pandemic_or_were_you_selling_online_prior_to_this?38" displayName="Table18_F11A._Has_your_business_started_selling_online_as_a_result_of_the_Coronavirus_COVID_19_pandemic_or_were_you_selling_online_prior_to_this?38" ref="A183:V188" totalsRowShown="0" headerRowDxfId="418" dataDxfId="417">
  <tableColumns count="22">
    <tableColumn id="1" xr3:uid="{B86AE08B-3D80-4D2C-83A5-CEA7950447CC}" name="Sample size, business type" dataDxfId="416"/>
    <tableColumn id="2" xr3:uid="{FB2F1B2D-4807-4304-919A-8AA9E311B948}" name="Total" dataDxfId="415"/>
    <tableColumn id="3" xr3:uid="{459E56E1-DA2B-4294-AF0A-65CF5F1E46DE}" name="Nation England" dataDxfId="414"/>
    <tableColumn id="4" xr3:uid="{1DF0DC76-E8D3-4B1B-BB9A-66755F617179}" name="Nation Scotland" dataDxfId="413"/>
    <tableColumn id="5" xr3:uid="{84C0A956-BA95-4F42-86E3-F65C24257482}" name="Nation Wales" dataDxfId="412"/>
    <tableColumn id="6" xr3:uid="{2DC429C0-C608-40A2-89CE-C385AC953151}" name="Nation Northern Ireland" dataDxfId="411"/>
    <tableColumn id="7" xr3:uid="{8071D30E-FC19-4CC8-8D0B-3EFDE0C754B4}" name="Size Zero unreg" dataDxfId="410"/>
    <tableColumn id="8" xr3:uid="{33CC4DAA-E348-47D1-A5DB-21869A225063}" name="Size Zero reg" dataDxfId="409"/>
    <tableColumn id="9" xr3:uid="{BEFA2696-6924-47D8-913D-59520ACFC7C9}" name="Sector ABDE" dataDxfId="408"/>
    <tableColumn id="10" xr3:uid="{1EA782DE-61FD-4C7C-A963-082C29C024F9}" name="Sector C" dataDxfId="407"/>
    <tableColumn id="11" xr3:uid="{6784771D-3833-409A-9B12-BBD87E4E9137}" name="Sector F" dataDxfId="406"/>
    <tableColumn id="12" xr3:uid="{42AC73C0-1519-4402-8921-F4B417264B0A}" name="Sector G" dataDxfId="405"/>
    <tableColumn id="13" xr3:uid="{05884D74-6E0E-43F9-9EC2-8F2EA2721603}" name="Sector H" dataDxfId="404"/>
    <tableColumn id="14" xr3:uid="{E1C8D896-EC87-4E89-9959-87C0638F8659}" name="Sector I" dataDxfId="403"/>
    <tableColumn id="15" xr3:uid="{A7FC249D-6A1B-4F54-9C89-1A942E585506}" name="Sector J" dataDxfId="402"/>
    <tableColumn id="16" xr3:uid="{D9AEB664-8D1E-419F-9BC5-A05FDF82F09E}" name="Sector KL" dataDxfId="401"/>
    <tableColumn id="17" xr3:uid="{FDBEC3B6-EEC0-4948-AD54-0AF605280938}" name="Sector M" dataDxfId="400"/>
    <tableColumn id="18" xr3:uid="{96DFFC0E-402E-4788-969E-6F77305D1FC6}" name="Sector N" dataDxfId="399"/>
    <tableColumn id="19" xr3:uid="{EA1A0338-B95D-47D9-B75E-F669E59BBFAF}" name="Sector P" dataDxfId="398"/>
    <tableColumn id="20" xr3:uid="{18C4D439-6391-440D-837E-9F9C435D1EB8}" name="Sector Q" dataDxfId="397"/>
    <tableColumn id="21" xr3:uid="{BC271A58-BDFD-4B01-B6DE-D7E9AB0BF876}" name="Sector R" dataDxfId="396"/>
    <tableColumn id="22" xr3:uid="{3F2C42B1-5A57-489F-B187-FB37BEB81CC3}" name="Sector S" dataDxfId="395"/>
  </tableColumns>
  <tableStyleInfo name="Table Style 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4FB6E33B-D906-4889-ABDC-70EDA0E535DE}" name="Table17_F11._Which_of_the_following_if_any_do_you_use?39" displayName="Table17_F11._Which_of_the_following_if_any_do_you_use?39" ref="A171:V180" totalsRowShown="0" headerRowDxfId="394" dataDxfId="393">
  <tableColumns count="22">
    <tableColumn id="1" xr3:uid="{8A0BE0B0-07BB-4D7B-8AE7-3FAC9886693F}" name="Sample size, business type" dataDxfId="392"/>
    <tableColumn id="2" xr3:uid="{40D4935C-5F8F-4261-A573-9969AC2475DE}" name="Total" dataDxfId="391"/>
    <tableColumn id="3" xr3:uid="{C39C6707-3CCC-44BC-A4BC-5A63E90EA177}" name="Nation England" dataDxfId="390"/>
    <tableColumn id="4" xr3:uid="{EC75DF90-F069-4721-AA87-0443C5564BB2}" name="Nation Scotland" dataDxfId="389"/>
    <tableColumn id="5" xr3:uid="{07A8F15B-6266-4E23-87DF-D27EA3AC009A}" name="Nation Wales" dataDxfId="388"/>
    <tableColumn id="6" xr3:uid="{C8D7CA21-B207-44C3-9876-A62C21B05776}" name="Nation Northern Ireland" dataDxfId="387"/>
    <tableColumn id="7" xr3:uid="{9313E182-749E-402D-A089-7FCFFA6BB1AB}" name="Size Zero unreg" dataDxfId="386"/>
    <tableColumn id="8" xr3:uid="{73E6944C-86CF-4273-AA01-5127884D9106}" name="Size Zero reg" dataDxfId="385"/>
    <tableColumn id="9" xr3:uid="{6FE2B2B6-93D9-4615-B29B-7F0DEF41666D}" name="Sector ABDE" dataDxfId="384"/>
    <tableColumn id="10" xr3:uid="{1C788614-2594-4D3F-909E-934ABF9400FF}" name="Sector C" dataDxfId="383"/>
    <tableColumn id="11" xr3:uid="{D969E5E3-465B-41F8-85F7-3A9A3BDC2C9E}" name="Sector F" dataDxfId="382"/>
    <tableColumn id="12" xr3:uid="{AEBACEF4-A856-41EF-93F1-389F80D2E02A}" name="Sector G" dataDxfId="381"/>
    <tableColumn id="13" xr3:uid="{1DDA3F5C-DD7A-4853-94CC-851BA10F0E3C}" name="Sector H" dataDxfId="380"/>
    <tableColumn id="14" xr3:uid="{C5CF05E4-12A5-4575-A800-B2567C320E17}" name="Sector I" dataDxfId="379"/>
    <tableColumn id="15" xr3:uid="{ADC5C33E-5AE7-4F6B-AA58-A990DFDB8345}" name="Sector J" dataDxfId="378"/>
    <tableColumn id="16" xr3:uid="{DB347091-2B6A-4EBF-834B-6D8ECF5168EC}" name="Sector KL" dataDxfId="377"/>
    <tableColumn id="17" xr3:uid="{C9AAE871-C1F4-457F-971E-01BAA240450F}" name="Sector M" dataDxfId="376"/>
    <tableColumn id="18" xr3:uid="{71C6337C-ABF9-47E1-9B11-24F01EAD3414}" name="Sector N" dataDxfId="375"/>
    <tableColumn id="19" xr3:uid="{22F1969E-7AE8-451D-A189-0F8FE1D12A59}" name="Sector P" dataDxfId="374"/>
    <tableColumn id="20" xr3:uid="{DB8BC509-7D6C-4267-9199-D0292FA58802}" name="Sector Q" dataDxfId="373"/>
    <tableColumn id="21" xr3:uid="{4350225E-D121-4B1F-815D-ABB8302D2852}" name="Sector R" dataDxfId="372"/>
    <tableColumn id="22" xr3:uid="{812E5B5B-E3AC-45D4-987D-9C3C5C00306B}" name="Sector S" dataDxfId="371"/>
  </tableColumns>
  <tableStyleInfo name="Table Style 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4D0A299D-8D98-48F6-88FB-D0A5D4FF7FBE}" name="Table16_F10._Do_you_use_any_technologies_or_web_based_software_to_sell_to_customers_or_for_use_in_the_management_of_your_business?40" displayName="Table16_F10._Do_you_use_any_technologies_or_web_based_software_to_sell_to_customers_or_for_use_in_the_management_of_your_business?40" ref="A160:V168" totalsRowShown="0" headerRowDxfId="370" dataDxfId="369">
  <tableColumns count="22">
    <tableColumn id="1" xr3:uid="{CEC251F6-5A6D-446D-85A0-468FDB8DC2AB}" name="Sample size, business type" dataDxfId="368"/>
    <tableColumn id="2" xr3:uid="{EDCE60CA-5690-4A7E-8D7C-344A71544298}" name="Total" dataDxfId="367"/>
    <tableColumn id="3" xr3:uid="{066B709B-2A99-40C7-9DDE-78905A2CA2D3}" name="Nation England" dataDxfId="366"/>
    <tableColumn id="4" xr3:uid="{7D4DF775-7CD8-4C87-B9AA-9301602D6262}" name="Nation Scotland" dataDxfId="365"/>
    <tableColumn id="5" xr3:uid="{F6F67220-2546-4002-B704-966638040D65}" name="Nation Wales" dataDxfId="364"/>
    <tableColumn id="6" xr3:uid="{79978EBA-F96D-4CE2-99EE-F5A3FBA17B4B}" name="Nation Northern Ireland" dataDxfId="363"/>
    <tableColumn id="7" xr3:uid="{F95874F3-C4A7-4CDC-9DEE-B6C8F120E389}" name="Size Zero unreg" dataDxfId="362"/>
    <tableColumn id="8" xr3:uid="{499C5629-5D8D-49A2-B02E-32ED5F1AFA09}" name="Size Zero reg" dataDxfId="361"/>
    <tableColumn id="9" xr3:uid="{291FEAA3-B7B0-4424-BD3F-F02C8BBEBF60}" name="Sector ABDE" dataDxfId="360"/>
    <tableColumn id="10" xr3:uid="{4AF8C978-F933-4C53-95C3-F7770326A89B}" name="Sector C" dataDxfId="359"/>
    <tableColumn id="11" xr3:uid="{A4988070-6AC4-4FD7-B43B-F303E54D4695}" name="Sector F" dataDxfId="358"/>
    <tableColumn id="12" xr3:uid="{AFD01F8F-4D13-46B9-BD3C-89D15DDCBEF7}" name="Sector G" dataDxfId="357"/>
    <tableColumn id="13" xr3:uid="{836426EB-7A50-4083-AD7B-324B09A3FC2C}" name="Sector H" dataDxfId="356"/>
    <tableColumn id="14" xr3:uid="{ED53951F-524B-4BB3-A76C-BCF4FB5F0A0C}" name="Sector I" dataDxfId="355"/>
    <tableColumn id="15" xr3:uid="{A822A7D5-F9F8-4BEF-A360-ED016F7F7D67}" name="Sector J" dataDxfId="354"/>
    <tableColumn id="16" xr3:uid="{B34B1847-A065-4E8D-9515-772BFF8A80FA}" name="Sector KL" dataDxfId="353"/>
    <tableColumn id="17" xr3:uid="{5DE87FEE-784B-4737-8B53-EC63905332C7}" name="Sector M" dataDxfId="352"/>
    <tableColumn id="18" xr3:uid="{2B30FA2C-8410-45EB-B716-99EFA1045A79}" name="Sector N" dataDxfId="351"/>
    <tableColumn id="19" xr3:uid="{FCEE6DFB-102E-470B-B295-3DA576EFE874}" name="Sector P" dataDxfId="350"/>
    <tableColumn id="20" xr3:uid="{C4802FA3-CBDC-4994-B814-11D7A9EBE279}" name="Sector Q" dataDxfId="349"/>
    <tableColumn id="21" xr3:uid="{8BD22167-F385-4CB6-8464-5CB7484E9FA2}" name="Sector R" dataDxfId="348"/>
    <tableColumn id="22" xr3:uid="{03882348-E4BE-492F-89DE-B9017AD3AA62}" name="Sector S" dataDxfId="34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B9CEC25-EB2B-4227-8471-D8C76B602DF3}" name="Table24_J6A._Have_you_applied_for_or_received_an_R_D_grant_from_any_of_the_following_at_any_time?_UK_Research_and_Innovation" displayName="Table24_J6A._Have_you_applied_for_or_received_an_R_D_grant_from_any_of_the_following_at_any_time?_UK_Research_and_Innovation" ref="A240:M245" totalsRowShown="0" headerRowDxfId="1144" dataDxfId="1143">
  <tableColumns count="13">
    <tableColumn id="1" xr3:uid="{3F3FA0E5-2A78-41BD-B598-35E5349BF167}" name="Sample size, business type" dataDxfId="1142"/>
    <tableColumn id="2" xr3:uid="{638C99BD-32D6-4BC1-83E9-D7DEC45941C9}" name="Total" dataDxfId="1141"/>
    <tableColumn id="3" xr3:uid="{81831266-CAE1-4D0B-B658-29690D940BE5}" name="Nation England" dataDxfId="1140"/>
    <tableColumn id="4" xr3:uid="{E4D58685-7E49-44C9-B8D0-2FD86A38783D}" name="Nation Wales" dataDxfId="1139"/>
    <tableColumn id="5" xr3:uid="{C2F8458C-F82F-47F2-9A9F-6A31FA7EE589}" name="Nation Northern Ireland" dataDxfId="1138"/>
    <tableColumn id="6" xr3:uid="{94723929-F082-4E14-9D70-634FC334AD8D}" name="Size Zero unreg" dataDxfId="1137"/>
    <tableColumn id="7" xr3:uid="{BF292E46-1C9E-498B-B8EC-072CAC9EB18F}" name="Size Zero reg" dataDxfId="1136"/>
    <tableColumn id="8" xr3:uid="{0F131432-529F-47E5-AF16-F3D368147B76}" name="Sector C" dataDxfId="1135"/>
    <tableColumn id="9" xr3:uid="{CFF0FA17-CACC-4DAA-9DBC-8B802EECEF50}" name="Sector G" dataDxfId="1134"/>
    <tableColumn id="10" xr3:uid="{FD557C89-D593-4DCB-9F4B-EE998092DB1C}" name="Sector H" dataDxfId="1133"/>
    <tableColumn id="11" xr3:uid="{4BBDE1C2-A0E7-4491-979B-9C8466ECD702}" name="Sector J" dataDxfId="1132"/>
    <tableColumn id="12" xr3:uid="{0A122ACE-375C-4CCE-9A29-74D0BF6E42F9}" name="Sector M" dataDxfId="1131"/>
    <tableColumn id="13" xr3:uid="{71C9B64A-FDD4-47A1-BF36-353E70A5EC89}" name="Sector S" dataDxfId="1130"/>
  </tableColumns>
  <tableStyleInfo name="Table Style 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3A5B0DFC-4E55-45FA-B460-CA169937AED7}" name="Table15_F8C._In_which_of_these_ways_does_your_business_keep_records_for_company_tax?41" displayName="Table15_F8C._In_which_of_these_ways_does_your_business_keep_records_for_company_tax?41" ref="A149:V157" totalsRowShown="0" headerRowDxfId="346" dataDxfId="345">
  <tableColumns count="22">
    <tableColumn id="1" xr3:uid="{D4606DE9-459F-4D42-9615-C069CFD9FF3C}" name="Sample size, business type" dataDxfId="344"/>
    <tableColumn id="2" xr3:uid="{2DBA2B1A-6C08-4824-BB4D-C0265268AF68}" name="Total" dataDxfId="343"/>
    <tableColumn id="3" xr3:uid="{28A4D015-5FF5-43D6-9B04-72AEB7406458}" name="Nation England" dataDxfId="342"/>
    <tableColumn id="4" xr3:uid="{36A30584-5028-49FF-94BB-3D6D5053AF5E}" name="Nation Scotland" dataDxfId="341"/>
    <tableColumn id="5" xr3:uid="{D1096922-E7F2-4129-89B0-E07681C7753F}" name="Nation Wales" dataDxfId="340"/>
    <tableColumn id="6" xr3:uid="{323B3F75-DB9C-460B-9523-EA51489FDBD0}" name="Nation Northern Ireland" dataDxfId="339"/>
    <tableColumn id="7" xr3:uid="{EA38129D-0441-4535-B319-C9FFB25C1105}" name="Size Zero unreg" dataDxfId="338"/>
    <tableColumn id="8" xr3:uid="{A8B69612-8A40-4BEE-8004-044E075E69BD}" name="Size Zero reg" dataDxfId="337"/>
    <tableColumn id="9" xr3:uid="{C0A6FD04-3285-49D1-96E2-FD78EFB8E09F}" name="Sector ABDE" dataDxfId="336"/>
    <tableColumn id="10" xr3:uid="{6F0C0485-C7A5-4EF3-8CC8-AC02AFFF106A}" name="Sector C" dataDxfId="335"/>
    <tableColumn id="11" xr3:uid="{90F77735-2BBF-465C-977B-4C767162000C}" name="Sector F" dataDxfId="334"/>
    <tableColumn id="12" xr3:uid="{FED01F86-4D9A-4786-92A2-71A615A241FA}" name="Sector G" dataDxfId="333"/>
    <tableColumn id="13" xr3:uid="{CC6C0CD0-2CDE-4445-91F1-D6108CEDE2B4}" name="Sector H" dataDxfId="332"/>
    <tableColumn id="14" xr3:uid="{1BF426D7-F067-496C-8C2B-268098382C28}" name="Sector I" dataDxfId="331"/>
    <tableColumn id="15" xr3:uid="{248D7780-D642-4570-8FCD-9F877C8A861E}" name="Sector J" dataDxfId="330"/>
    <tableColumn id="16" xr3:uid="{FA100A8D-E675-4085-AF32-120EBC6B1E6F}" name="Sector KL" dataDxfId="329"/>
    <tableColumn id="17" xr3:uid="{CC502D8F-63F0-4577-B85E-4F416D6F0592}" name="Sector M" dataDxfId="328"/>
    <tableColumn id="18" xr3:uid="{90F5EBDE-8496-42A5-B0AD-A94321600C03}" name="Sector N" dataDxfId="327"/>
    <tableColumn id="19" xr3:uid="{93515592-87F0-4CCE-875F-9A38EA4BCDA4}" name="Sector P" dataDxfId="326"/>
    <tableColumn id="20" xr3:uid="{FD22875A-7504-46BC-B4F0-A4E1C0C71896}" name="Sector Q" dataDxfId="325"/>
    <tableColumn id="21" xr3:uid="{BA478849-3EE8-45D0-A492-1E3A5794D611}" name="Sector R" dataDxfId="324"/>
    <tableColumn id="22" xr3:uid="{48955CC4-BDFC-4B58-8495-6865A360DCD7}" name="Sector S" dataDxfId="323"/>
  </tableColumns>
  <tableStyleInfo name="Table Style 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9A9F95F-62BB-43A2-88A8-D043527D352D}" name="Table14_F8B._In_which_of_these_ways_does_your_business_keep_records_for_income_tax_self_assessment?42" displayName="Table14_F8B._In_which_of_these_ways_does_your_business_keep_records_for_income_tax_self_assessment?42" ref="A137:V146" totalsRowShown="0" headerRowDxfId="322" dataDxfId="321">
  <tableColumns count="22">
    <tableColumn id="1" xr3:uid="{53747978-6440-4F07-8F7B-315C9BEE690F}" name="Sample size, business type" dataDxfId="320"/>
    <tableColumn id="2" xr3:uid="{8F42AEF0-A6E1-4523-A38F-903589666DF4}" name="Total" dataDxfId="319"/>
    <tableColumn id="3" xr3:uid="{8C300ACD-66C0-450E-B329-6DD7CDBA65C6}" name="Nation England" dataDxfId="318"/>
    <tableColumn id="4" xr3:uid="{208A9F64-AB8C-4E77-AF5D-EDB78513113B}" name="Nation Scotland" dataDxfId="317"/>
    <tableColumn id="5" xr3:uid="{C62B6742-B8DE-4F95-8A80-67364E9CC2AB}" name="Nation Wales" dataDxfId="316"/>
    <tableColumn id="6" xr3:uid="{C3E2D66C-35F2-4AA8-B55D-F456FEAAAB1A}" name="Nation Northern Ireland" dataDxfId="315"/>
    <tableColumn id="7" xr3:uid="{A8CBD575-AE3F-49C7-A65E-060D6BCA3435}" name="Size Zero unreg" dataDxfId="314"/>
    <tableColumn id="8" xr3:uid="{0BBC4B13-830D-4F22-B5A5-8D26C40984CE}" name="Size Zero reg" dataDxfId="313"/>
    <tableColumn id="9" xr3:uid="{5D25615F-0B9D-4360-9BE9-EFEC7DC2F73C}" name="Sector ABDE" dataDxfId="312"/>
    <tableColumn id="10" xr3:uid="{9B975BDF-AB2D-4AA4-93D1-88F86C7D4C7C}" name="Sector C" dataDxfId="311"/>
    <tableColumn id="11" xr3:uid="{A9300ACC-5FAC-416C-8C54-F5B1FCDE0781}" name="Sector F" dataDxfId="310"/>
    <tableColumn id="12" xr3:uid="{DC60EBF3-1A1F-4416-80ED-379DDC64387E}" name="Sector G" dataDxfId="309"/>
    <tableColumn id="13" xr3:uid="{D5EA9B2A-A920-45AC-A713-EEF865F15275}" name="Sector H" dataDxfId="308"/>
    <tableColumn id="14" xr3:uid="{4C464A3A-CFBF-45D2-9D16-86454D331392}" name="Sector I" dataDxfId="307"/>
    <tableColumn id="15" xr3:uid="{5B24C5F5-2670-40BE-82FE-82D951B77D75}" name="Sector J" dataDxfId="306"/>
    <tableColumn id="16" xr3:uid="{36D55978-12C4-4AF1-95A3-4442EDDC368D}" name="Sector KL" dataDxfId="305"/>
    <tableColumn id="17" xr3:uid="{B6666C82-6B72-4617-82EE-2D5E2B3BBDA2}" name="Sector M" dataDxfId="304"/>
    <tableColumn id="18" xr3:uid="{007EA1EC-5D7F-4F02-8324-7AA73B1A1964}" name="Sector N" dataDxfId="303"/>
    <tableColumn id="19" xr3:uid="{E4E1EE4C-00E7-4AD4-B82E-6AFC3AAB873D}" name="Sector P" dataDxfId="302"/>
    <tableColumn id="20" xr3:uid="{BAA76B49-21C6-4029-B45F-4A13A9CEAAF0}" name="Sector Q" dataDxfId="301"/>
    <tableColumn id="21" xr3:uid="{2A81C128-9A57-4F29-942D-26848173E6BD}" name="Sector R" dataDxfId="300"/>
    <tableColumn id="22" xr3:uid="{00738221-3506-42CF-9BFA-61D9085417C0}" name="Sector S" dataDxfId="299"/>
  </tableColumns>
  <tableStyleInfo name="Table Style 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BC8F9467-731C-48CB-B50A-5FE470F3F9D7}" name="Table13_F8E._Have_you_experienced_any_of_the_following_benefits_since_using_your_software_for_Making_Tax_Digital_for_VAT?43" displayName="Table13_F8E._Have_you_experienced_any_of_the_following_benefits_since_using_your_software_for_Making_Tax_Digital_for_VAT?43" ref="A124:V134" totalsRowShown="0" headerRowDxfId="298" dataDxfId="297">
  <tableColumns count="22">
    <tableColumn id="1" xr3:uid="{714F13F1-7967-4CF9-819A-0E17472FC624}" name="Sample size, business type" dataDxfId="296"/>
    <tableColumn id="2" xr3:uid="{443945C5-E863-46AF-A71A-EA845798D629}" name="Total" dataDxfId="295"/>
    <tableColumn id="3" xr3:uid="{845C1E77-DCEF-4467-80B2-FEC77EFFF370}" name="Nation England" dataDxfId="294"/>
    <tableColumn id="4" xr3:uid="{3C148567-E1F5-4376-9A83-5A1F4520A6BC}" name="Nation Scotland" dataDxfId="293"/>
    <tableColumn id="5" xr3:uid="{06B1B30C-C285-4623-83FC-51EE21C3E193}" name="Nation Wales" dataDxfId="292"/>
    <tableColumn id="6" xr3:uid="{1E174B95-D5DE-4C41-BD27-C7F95F964A71}" name="Nation Northern Ireland" dataDxfId="291"/>
    <tableColumn id="7" xr3:uid="{BDB29EF4-1536-4184-B56D-EB2BC76E18E3}" name="Size Zero unreg" dataDxfId="290"/>
    <tableColumn id="8" xr3:uid="{17A214A8-0B73-4449-BF90-D253D25FF65D}" name="Size Zero reg" dataDxfId="289"/>
    <tableColumn id="9" xr3:uid="{58C0639D-DAB4-4937-AC10-DCC92D216FEB}" name="Sector ABDE" dataDxfId="288"/>
    <tableColumn id="10" xr3:uid="{176A9563-056F-417A-8F04-165FF18C3892}" name="Sector C" dataDxfId="287"/>
    <tableColumn id="11" xr3:uid="{9CAA05AF-BA5A-46C8-AD60-6E80DCDBE9C8}" name="Sector F" dataDxfId="286"/>
    <tableColumn id="12" xr3:uid="{590A6F7B-6C00-43A4-B8D5-523A6F99BB19}" name="Sector G" dataDxfId="285"/>
    <tableColumn id="13" xr3:uid="{058F96E5-937D-49E7-A333-9B39D55572A5}" name="Sector H" dataDxfId="284"/>
    <tableColumn id="14" xr3:uid="{3FD0F6FC-2F33-45B1-9EAA-FAF95972DB4C}" name="Sector I" dataDxfId="283"/>
    <tableColumn id="15" xr3:uid="{3FA17FD4-61E0-4D00-839C-A5C588112F2B}" name="Sector J" dataDxfId="282"/>
    <tableColumn id="16" xr3:uid="{AA50A258-05F1-41A6-8235-618229E54DD8}" name="Sector KL" dataDxfId="281"/>
    <tableColumn id="17" xr3:uid="{CE4A60FA-21A9-4099-91C7-47F1811DFD1F}" name="Sector M" dataDxfId="280"/>
    <tableColumn id="18" xr3:uid="{47DA5098-418A-48D9-B337-A93E2E5E2241}" name="Sector N" dataDxfId="279"/>
    <tableColumn id="19" xr3:uid="{8BA475BA-E6E8-4DCE-9DB2-9F44B325BAC5}" name="Sector P" dataDxfId="278"/>
    <tableColumn id="20" xr3:uid="{0179BD08-8BA4-4089-87BE-0D6A847943E8}" name="Sector Q" dataDxfId="277"/>
    <tableColumn id="21" xr3:uid="{94894B3B-E493-49C5-A911-74DB34B804F1}" name="Sector R" dataDxfId="276"/>
    <tableColumn id="22" xr3:uid="{B2EC6D0C-16BF-4A83-BCB8-D00BF306B11E}" name="Sector S" dataDxfId="275"/>
  </tableColumns>
  <tableStyleInfo name="Table Style 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B8107B9C-F4D8-46ED-9CBD-8675505624CD}" name="Table12_F8D._Do_you_make_your_VAT_submissions_via_Making_Tax_Digital_for_VAT?44" displayName="Table12_F8D._Do_you_make_your_VAT_submissions_via_Making_Tax_Digital_for_VAT?44" ref="A114:V121" totalsRowShown="0" headerRowDxfId="274" dataDxfId="273">
  <tableColumns count="22">
    <tableColumn id="1" xr3:uid="{A4581CC9-1D09-4608-B5B3-2D7A75C6EB75}" name="Sample size, business type" dataDxfId="272"/>
    <tableColumn id="2" xr3:uid="{7796BB50-7F3B-419A-82B5-1EA66B5C51A6}" name="Total" dataDxfId="271"/>
    <tableColumn id="3" xr3:uid="{176EEC0F-3EAD-4FDE-BF57-6D1DD952F596}" name="Nation England" dataDxfId="270"/>
    <tableColumn id="4" xr3:uid="{A0991BF4-E41E-4AB5-93B1-2D8DC16EEBC8}" name="Nation Scotland" dataDxfId="269"/>
    <tableColumn id="5" xr3:uid="{8C57ACF9-99BF-4BD2-B22A-8D979008B025}" name="Nation Wales" dataDxfId="268"/>
    <tableColumn id="6" xr3:uid="{E25F3F59-ED81-4EA2-9D80-4A35472F2ED3}" name="Nation Northern Ireland" dataDxfId="267"/>
    <tableColumn id="7" xr3:uid="{2B55093D-0376-49D4-A2DF-8CABE0E26BBA}" name="Size Zero unreg" dataDxfId="266"/>
    <tableColumn id="8" xr3:uid="{7FDB611B-5E93-41F3-8BBA-EFCD21B75B70}" name="Size Zero reg" dataDxfId="265"/>
    <tableColumn id="9" xr3:uid="{F514EB08-BA5A-46E3-A0D6-B481B8724C02}" name="Sector ABDE" dataDxfId="264"/>
    <tableColumn id="10" xr3:uid="{26FE994A-2AB3-450A-8568-0EE0BD552DF6}" name="Sector C" dataDxfId="263"/>
    <tableColumn id="11" xr3:uid="{27BBA914-67A8-4655-858A-A60332633A71}" name="Sector F" dataDxfId="262"/>
    <tableColumn id="12" xr3:uid="{6F3C297A-F286-4120-AD38-C285A9F0BDAF}" name="Sector G" dataDxfId="261"/>
    <tableColumn id="13" xr3:uid="{195FD095-FA7F-4957-9E1C-CEDC5CAB0DF2}" name="Sector H" dataDxfId="260"/>
    <tableColumn id="14" xr3:uid="{EB584628-2E39-4795-B8CD-7FDACEEF6DFB}" name="Sector I" dataDxfId="259"/>
    <tableColumn id="15" xr3:uid="{63094700-B17F-42AE-82CD-760B2DDC998C}" name="Sector J" dataDxfId="258"/>
    <tableColumn id="16" xr3:uid="{035A9714-EF2C-4C79-A5FE-3E865BA74A7A}" name="Sector KL" dataDxfId="257"/>
    <tableColumn id="17" xr3:uid="{FEF74FCA-5EEB-43F8-9CA4-469FFE9CBC23}" name="Sector M" dataDxfId="256"/>
    <tableColumn id="18" xr3:uid="{41512840-5A91-4343-83E8-8F1A10528E52}" name="Sector N" dataDxfId="255"/>
    <tableColumn id="19" xr3:uid="{5F38CB33-5208-4483-AB98-73EC7374C51F}" name="Sector P" dataDxfId="254"/>
    <tableColumn id="20" xr3:uid="{24375CE9-0BEB-42B6-8828-D0456114DF2F}" name="Sector Q" dataDxfId="253"/>
    <tableColumn id="21" xr3:uid="{001ABD7D-33F9-486B-B56C-62811CF1CACF}" name="Sector R" dataDxfId="252"/>
    <tableColumn id="22" xr3:uid="{AAEDAF3B-75E5-4C64-98B7-0111FA339546}" name="Sector S" dataDxfId="251"/>
  </tableColumns>
  <tableStyleInfo name="Table Style 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A7512005-B340-4695-B496-867F818D2096}" name="Table11_F8D._Do_you_make_your_VAT_submissions_via_Making_Tax_Digital_for_VAT?45" displayName="Table11_F8D._Do_you_make_your_VAT_submissions_via_Making_Tax_Digital_for_VAT?45" ref="A105:V111" totalsRowShown="0" headerRowDxfId="250" dataDxfId="249">
  <tableColumns count="22">
    <tableColumn id="1" xr3:uid="{698B10F4-A991-4813-9EC9-58AD0D828946}" name="Sample size, business type" dataDxfId="248"/>
    <tableColumn id="2" xr3:uid="{C0315802-E349-4B9A-94AB-444BD15CCABC}" name="Total" dataDxfId="247">
      <calculatedColumnFormula>Table11_F8D._Do_you_make_your_VAT_submissions_via_Making_Tax_Digital_for_VAT?[[#This Row],[Total]]-[1]!Table11_F8D._Do_you_make_your_VAT_submissions_via_Making_Tax_Digital_for_VAT?[[#This Row],[Total]]</calculatedColumnFormula>
    </tableColumn>
    <tableColumn id="3" xr3:uid="{D3B8D265-4B0E-4A64-AAFE-4B03ED0B2E5F}" name="Nation England" dataDxfId="246"/>
    <tableColumn id="4" xr3:uid="{09A1D800-6920-4CB5-842C-6FEA98356DCF}" name="Nation Scotland" dataDxfId="245"/>
    <tableColumn id="5" xr3:uid="{D5312422-AFEA-4B83-9E7D-000FCD1CED40}" name="Nation Wales" dataDxfId="244"/>
    <tableColumn id="6" xr3:uid="{91FCD273-7C6A-492B-9D2E-8FE4EF771CE9}" name="Nation Northern Ireland" dataDxfId="243"/>
    <tableColumn id="7" xr3:uid="{45A4E576-0520-445D-9359-6B27E89DD908}" name="Size Zero unreg" dataDxfId="242"/>
    <tableColumn id="8" xr3:uid="{BFE78B1B-70C3-4E47-8CC8-72944F4F6CBC}" name="Size Zero reg" dataDxfId="241"/>
    <tableColumn id="9" xr3:uid="{110ECE9B-E2DE-4B16-848E-45BFB7ADFD01}" name="Sector ABDE" dataDxfId="240"/>
    <tableColumn id="10" xr3:uid="{3C595416-66AA-4B60-8CA4-01A4439DE62B}" name="Sector C" dataDxfId="239"/>
    <tableColumn id="11" xr3:uid="{A86BA55F-E3DC-40F0-8517-C97ADCC1F398}" name="Sector F" dataDxfId="238"/>
    <tableColumn id="12" xr3:uid="{FEEE3E85-C943-478B-804C-9A2345BB3962}" name="Sector G" dataDxfId="237"/>
    <tableColumn id="13" xr3:uid="{31CDF394-BA50-42A9-A966-43341A75D2D1}" name="Sector H" dataDxfId="236"/>
    <tableColumn id="14" xr3:uid="{9B53F165-A050-41B8-9D7A-0B5E6F8E5D4E}" name="Sector I" dataDxfId="235"/>
    <tableColumn id="15" xr3:uid="{95399547-FF21-4DD6-993E-CAC8C34AEC85}" name="Sector J" dataDxfId="234"/>
    <tableColumn id="16" xr3:uid="{42C0D538-AA0E-4429-A57E-442BEA446303}" name="Sector KL" dataDxfId="233"/>
    <tableColumn id="17" xr3:uid="{9FB14B93-6E5D-4E97-9392-2D7B849521F8}" name="Sector M" dataDxfId="232"/>
    <tableColumn id="18" xr3:uid="{BA064B98-E171-45AC-94A1-38607098FE12}" name="Sector N" dataDxfId="231"/>
    <tableColumn id="19" xr3:uid="{BB6AC871-E99B-4F8C-BB78-6AA6A19503A7}" name="Sector P" dataDxfId="230"/>
    <tableColumn id="20" xr3:uid="{B76F21F4-D794-46DF-A64A-BFA153AA6E8D}" name="Sector Q" dataDxfId="229"/>
    <tableColumn id="21" xr3:uid="{5BDD68EC-58D6-4998-9753-644E2CC4CBC1}" name="Sector R" dataDxfId="228"/>
    <tableColumn id="22" xr3:uid="{6FAC947E-E102-4942-9970-68411A781F18}" name="Sector S" dataDxfId="227"/>
  </tableColumns>
  <tableStyleInfo name="Table Style 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A604E2B4-5CE3-41F5-B32D-92A4295F41C4}" name="Table10_F8A._In_which_of_these_ways_does_your_business_keep_records_for_VAT?46" displayName="Table10_F8A._In_which_of_these_ways_does_your_business_keep_records_for_VAT?46" ref="A93:V102" totalsRowShown="0" headerRowDxfId="226" dataDxfId="225">
  <tableColumns count="22">
    <tableColumn id="1" xr3:uid="{BFA3001F-2A6A-4F76-9E13-F3F84C57F09F}" name="Sample size, business type" dataDxfId="224"/>
    <tableColumn id="2" xr3:uid="{22E45F11-1464-45A6-B6CC-6933F21E97D8}" name="Total" dataDxfId="223">
      <calculatedColumnFormula>Table10_F8A._In_which_of_these_ways_does_your_business_keep_records_for_VAT?[[#This Row],[Total]]-[1]!Table10_F8A._In_which_of_these_ways_does_your_business_keep_records_for_VAT?[[#This Row],[Total]]</calculatedColumnFormula>
    </tableColumn>
    <tableColumn id="3" xr3:uid="{B2FA7AD2-04E9-448B-85B7-2F42002FEF1C}" name="Nation England" dataDxfId="222"/>
    <tableColumn id="4" xr3:uid="{CFD46B23-E9F3-4CB0-A0B4-30DC74ECA453}" name="Nation Scotland" dataDxfId="221"/>
    <tableColumn id="5" xr3:uid="{D5BE8E32-DA5B-48BF-B777-0B3411EFBB71}" name="Nation Wales" dataDxfId="220"/>
    <tableColumn id="6" xr3:uid="{B4AF3ECD-C2DF-4FF9-B889-5BC855B942D8}" name="Nation Northern Ireland" dataDxfId="219"/>
    <tableColumn id="7" xr3:uid="{16B3658A-F93F-4CF7-8F58-65B1770FE5DA}" name="Size Zero unreg" dataDxfId="218"/>
    <tableColumn id="8" xr3:uid="{A2BB5CE8-91AB-4170-965C-AAAC6D7C34BB}" name="Size Zero reg" dataDxfId="217"/>
    <tableColumn id="9" xr3:uid="{B3B5E1A2-926A-4CFF-A43E-0273C763606D}" name="Sector ABDE" dataDxfId="216"/>
    <tableColumn id="10" xr3:uid="{44F22743-3A53-4EB3-909B-F5E28A2B9956}" name="Sector C" dataDxfId="215"/>
    <tableColumn id="11" xr3:uid="{4AE1D3CF-41FF-4A3C-BB4B-44F6F005B336}" name="Sector F" dataDxfId="214"/>
    <tableColumn id="12" xr3:uid="{39857438-37BE-4981-86D7-7AA5B937B8A1}" name="Sector G" dataDxfId="213"/>
    <tableColumn id="13" xr3:uid="{17CF4F50-39EB-433A-A314-331D80C45CE0}" name="Sector H" dataDxfId="212"/>
    <tableColumn id="14" xr3:uid="{164C5F5D-A7CB-424A-9510-33F2F238362A}" name="Sector I" dataDxfId="211"/>
    <tableColumn id="15" xr3:uid="{EBE34D84-1239-4709-AA57-B7D13F27F7FE}" name="Sector J" dataDxfId="210"/>
    <tableColumn id="16" xr3:uid="{6230DFD6-9F39-46E8-98DF-371C03497516}" name="Sector KL" dataDxfId="209"/>
    <tableColumn id="17" xr3:uid="{E6DD5B5A-76E7-4007-9EF4-4A254FA00C30}" name="Sector M" dataDxfId="208"/>
    <tableColumn id="18" xr3:uid="{A62D7ABF-8601-483E-A7AE-65C9A1DB0E1D}" name="Sector N" dataDxfId="207"/>
    <tableColumn id="19" xr3:uid="{84586209-8E22-419F-9CC5-60EF5EA2FFA7}" name="Sector P" dataDxfId="206"/>
    <tableColumn id="20" xr3:uid="{7C1F97B8-7D67-4C78-96E6-4EF085A858AE}" name="Sector Q" dataDxfId="205"/>
    <tableColumn id="21" xr3:uid="{663E3761-98A9-43EE-B762-EAFAA671C233}" name="Sector R" dataDxfId="204"/>
    <tableColumn id="22" xr3:uid="{16CE7E0B-65C2-499C-9C49-D3DC41BB91F9}" name="Sector S" dataDxfId="203"/>
  </tableColumns>
  <tableStyleInfo name="Table Style 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24CBF698-8FC9-423A-BE14-86056AD52D71}" name="Table9_C1toC7._Summary_of_exporting_and_plans_to_export47" displayName="Table9_C1toC7._Summary_of_exporting_and_plans_to_export47" ref="A80:V90" totalsRowShown="0" headerRowDxfId="202" dataDxfId="201">
  <tableColumns count="22">
    <tableColumn id="1" xr3:uid="{D01B09E1-F6BD-40F7-854D-2527048B4DCF}" name="Sample size, business type" dataDxfId="200"/>
    <tableColumn id="2" xr3:uid="{9C8A7C85-25CC-4DCA-90B0-018D157FADE3}" name="Total" dataDxfId="199"/>
    <tableColumn id="3" xr3:uid="{0336BA0E-449C-45E5-80BE-4461C8AAAF1A}" name="Nation England" dataDxfId="198"/>
    <tableColumn id="4" xr3:uid="{040DD358-B3D6-464B-B42A-7317E01800C9}" name="Nation Scotland" dataDxfId="197"/>
    <tableColumn id="5" xr3:uid="{E98BA34E-CE75-4255-9703-2532AA8EDD0E}" name="Nation Wales" dataDxfId="196"/>
    <tableColumn id="6" xr3:uid="{118335A3-2D52-4568-85F2-0A694EEBB7EE}" name="Nation Northern Ireland" dataDxfId="195"/>
    <tableColumn id="7" xr3:uid="{ADFF5EF7-1854-4D6E-BF2D-C9D171DA8BF1}" name="Size Zero unreg" dataDxfId="194"/>
    <tableColumn id="8" xr3:uid="{C11A8555-24CA-45E1-82E7-86CAF8886142}" name="Size Zero reg" dataDxfId="193"/>
    <tableColumn id="9" xr3:uid="{548D261E-8B4C-4217-A74C-8162771AF6FD}" name="Sector ABDE" dataDxfId="192"/>
    <tableColumn id="10" xr3:uid="{0C343C43-BF3B-4EF7-B86E-7352F71A4506}" name="Sector C" dataDxfId="191"/>
    <tableColumn id="11" xr3:uid="{4CE72249-DCA3-4C43-98AA-68AB6ED964CE}" name="Sector F" dataDxfId="190"/>
    <tableColumn id="12" xr3:uid="{CB2D301B-D88A-414C-BD3B-818644F1F662}" name="Sector G" dataDxfId="189"/>
    <tableColumn id="13" xr3:uid="{E8081910-E36C-4453-A7FC-B6EE074A603C}" name="Sector H" dataDxfId="188"/>
    <tableColumn id="14" xr3:uid="{DCBF3D4A-C89C-4983-871A-D42E30A5AB9E}" name="Sector I" dataDxfId="187"/>
    <tableColumn id="15" xr3:uid="{C8CC043A-4533-4428-973F-6DCCF1852960}" name="Sector J" dataDxfId="186"/>
    <tableColumn id="16" xr3:uid="{8CE0C2E7-C03F-406D-BEA1-9BAA56A4DCFA}" name="Sector KL" dataDxfId="185"/>
    <tableColumn id="17" xr3:uid="{A0B8298B-1449-4CE4-AC78-3C925A8B3EEF}" name="Sector M" dataDxfId="184"/>
    <tableColumn id="18" xr3:uid="{A23CC670-516F-4227-B63B-13585E6739FB}" name="Sector N" dataDxfId="183"/>
    <tableColumn id="19" xr3:uid="{F506D268-36F1-4B4C-B6C2-044871FBFD67}" name="Sector P" dataDxfId="182"/>
    <tableColumn id="20" xr3:uid="{17CD650C-8311-4E97-BF97-03351F311B57}" name="Sector Q" dataDxfId="181"/>
    <tableColumn id="21" xr3:uid="{46BE6A59-9E99-4563-B4E9-99836C93005A}" name="Sector R" dataDxfId="180"/>
    <tableColumn id="22" xr3:uid="{ACE17AF7-EA69-4147-BD92-D0792C4E8636}" name="Sector S" dataDxfId="179"/>
  </tableColumns>
  <tableStyleInfo name="Table Style 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C74587A0-A7E3-42D6-883A-8342C4E6B758}" name="Table8_C7._Do_you_have_plans_to_start_exporting_or_licensing_your_goods_or_services_outside_the_UK?48" displayName="Table8_C7._Do_you_have_plans_to_start_exporting_or_licensing_your_goods_or_services_outside_the_UK?48" ref="A72:T77" totalsRowShown="0" headerRowDxfId="178" dataDxfId="177">
  <tableColumns count="20">
    <tableColumn id="1" xr3:uid="{689FE234-6CA2-4A4E-8537-2412E98CB27C}" name="Sample size, business type" dataDxfId="176"/>
    <tableColumn id="2" xr3:uid="{2E4F70A4-4851-4EA5-94E1-BE6B36AA954C}" name="Total" dataDxfId="175"/>
    <tableColumn id="3" xr3:uid="{615D6575-7774-4F0A-B0A4-D78C83533A69}" name="Nation England" dataDxfId="174"/>
    <tableColumn id="4" xr3:uid="{AA6C5E5B-1154-4ED0-A874-74666DD75ABF}" name="Nation Scotland" dataDxfId="173"/>
    <tableColumn id="5" xr3:uid="{59B2F7AF-E664-42E6-A467-4B6C1FD58905}" name="Nation Wales" dataDxfId="172"/>
    <tableColumn id="6" xr3:uid="{4120EAAA-B8DD-40AC-9155-E267D53B1D72}" name="Nation Northern Ireland" dataDxfId="171"/>
    <tableColumn id="7" xr3:uid="{CE9A47A3-37B8-4274-8E56-03A48AD9A374}" name="Size Zero unreg" dataDxfId="170"/>
    <tableColumn id="8" xr3:uid="{309E1982-2401-4C49-8714-974814252D16}" name="Size Zero reg" dataDxfId="169"/>
    <tableColumn id="9" xr3:uid="{73527C29-ADC5-4CC2-818C-BD6911F61B5A}" name="Sector ABDE" dataDxfId="168"/>
    <tableColumn id="10" xr3:uid="{4C59DE75-9639-478C-98ED-5572E6325CC1}" name="Sector C" dataDxfId="167"/>
    <tableColumn id="11" xr3:uid="{6C339D96-D6A4-4EE5-9E1A-4C5C8C9A5681}" name="Sector F" dataDxfId="166"/>
    <tableColumn id="12" xr3:uid="{26694BD4-E81E-4C01-8D2D-8F1652A57C16}" name="Sector G" dataDxfId="165"/>
    <tableColumn id="13" xr3:uid="{FF900ECB-04F8-4CB7-B9C5-0A9F42574A60}" name="Sector J" dataDxfId="164"/>
    <tableColumn id="14" xr3:uid="{8E39997D-24FB-4A18-97F3-2564C9FF711C}" name="Sector KL" dataDxfId="163"/>
    <tableColumn id="15" xr3:uid="{F329448F-613F-4057-891A-C1413CB7CF10}" name="Sector M" dataDxfId="162"/>
    <tableColumn id="16" xr3:uid="{505E63D6-A1BB-49C3-AE3D-E1C99C75FD02}" name="Sector N" dataDxfId="161"/>
    <tableColumn id="17" xr3:uid="{3FFED32F-6818-495E-9FD7-90D26FB4C293}" name="Sector P" dataDxfId="160"/>
    <tableColumn id="18" xr3:uid="{3798F353-59D6-4CCD-A1A7-EA9CAB00E51C}" name="Sector Q" dataDxfId="159"/>
    <tableColumn id="19" xr3:uid="{E89CEABB-547E-49B9-9FB2-45BE5B4029B7}" name="Sector R" dataDxfId="158"/>
    <tableColumn id="20" xr3:uid="{4118AE04-7F29-4692-AE6E-BF1881275F57}" name="Sector S" dataDxfId="157"/>
  </tableColumns>
  <tableStyleInfo name="Table Style 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C8A5F634-2707-4158-96D7-E964FC02BCC1}" name="Table7_C4A._Do_you_plan_to_increase_your_levels_of_exports_over_the_next_few_years?49" displayName="Table7_C4A._Do_you_plan_to_increase_your_levels_of_exports_over_the_next_few_years?49" ref="A64:S69" totalsRowShown="0" headerRowDxfId="156" dataDxfId="155">
  <tableColumns count="19">
    <tableColumn id="1" xr3:uid="{CA86BF4B-7BE6-46AE-836A-7A76EA66B6D5}" name="Sample size, business type" dataDxfId="154"/>
    <tableColumn id="2" xr3:uid="{4E40B670-25DF-4C2D-9D9F-696BA07CB823}" name="Total" dataDxfId="153"/>
    <tableColumn id="3" xr3:uid="{92B250AD-82FB-45F8-AA33-9AC61BF4CECB}" name="Nation England" dataDxfId="152"/>
    <tableColumn id="4" xr3:uid="{2FABC237-9AF4-4659-8078-5634ACFF5BC8}" name="Nation Scotland" dataDxfId="151"/>
    <tableColumn id="5" xr3:uid="{D2956857-D4D2-4EB2-B5A4-22B79F1AF38C}" name="Nation Wales" dataDxfId="150"/>
    <tableColumn id="6" xr3:uid="{4E90CA9F-FA2F-4810-ABE7-FDABAC744F6C}" name="Nation Northern Ireland" dataDxfId="149"/>
    <tableColumn id="7" xr3:uid="{02AEA272-EA71-4949-AC5C-4D654872C693}" name="Size Zero unreg" dataDxfId="148"/>
    <tableColumn id="8" xr3:uid="{B06E02B0-52A2-4783-BAC8-48B7486D11BF}" name="Size Zero reg" dataDxfId="147"/>
    <tableColumn id="9" xr3:uid="{D81BC943-8F2A-472F-A514-027E015CFFF8}" name="Sector ABDE" dataDxfId="146"/>
    <tableColumn id="10" xr3:uid="{3A965989-FB7F-483A-A5FE-B8160E0B4E3F}" name="Sector C" dataDxfId="145"/>
    <tableColumn id="11" xr3:uid="{088E4E4A-D1D3-45EA-B72B-50CDC9D1FC43}" name="Sector F" dataDxfId="144"/>
    <tableColumn id="12" xr3:uid="{4337289A-5B11-4C62-9898-30D2FFF3D0C1}" name="Sector G" dataDxfId="143"/>
    <tableColumn id="13" xr3:uid="{A1D57013-9DCE-48D1-A4D0-151B9F21D761}" name="Sector H" dataDxfId="142"/>
    <tableColumn id="14" xr3:uid="{F3B48BD7-5063-41D3-9DF3-7AFCE41D7B77}" name="Sector J" dataDxfId="141"/>
    <tableColumn id="15" xr3:uid="{A5CD4163-1243-41A6-A19E-5572CC169867}" name="Sector M" dataDxfId="140"/>
    <tableColumn id="16" xr3:uid="{113FDB6A-F40E-4CCC-A8D5-3EDB804DAAC4}" name="Sector N" dataDxfId="139"/>
    <tableColumn id="17" xr3:uid="{57BCD2A9-63FD-4094-B05E-7952DFBC9E07}" name="Sector P" dataDxfId="138"/>
    <tableColumn id="18" xr3:uid="{38B15AF8-C4BF-4D82-A44F-C189CEE6A392}" name="Sector R" dataDxfId="137"/>
    <tableColumn id="19" xr3:uid="{CC83E240-C283-4CB5-BBFE-6F907659AFA8}" name="Sector S" dataDxfId="136"/>
  </tableColumns>
  <tableStyleInfo name="Table Style 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3AD61B63-F6F9-4BE9-A4EA-8AB714653776}" name="Table6_C4_a._Whether_they_have_a_formal_written_export_strategy_or_plan.50" displayName="Table6_C4_a._Whether_they_have_a_formal_written_export_strategy_or_plan.50" ref="A56:U61" totalsRowShown="0" headerRowDxfId="135" dataDxfId="134">
  <tableColumns count="21">
    <tableColumn id="1" xr3:uid="{E48F111C-2A26-43D9-8F3E-FDD7AA1967A3}" name="Sample size, business type" dataDxfId="133"/>
    <tableColumn id="2" xr3:uid="{598D9108-E16B-47E6-8673-582CDC6229CA}" name="Total" dataDxfId="132"/>
    <tableColumn id="3" xr3:uid="{EF8A98B2-6D27-43A2-BF72-0A19F8B81E1A}" name="Nation England" dataDxfId="131"/>
    <tableColumn id="4" xr3:uid="{EC34EBFE-CC52-4AB9-A235-0CA0DEC88115}" name="Nation Scotland" dataDxfId="130"/>
    <tableColumn id="5" xr3:uid="{69F4D6D2-90FB-420B-91D1-67C6357D7CE9}" name="Nation Wales" dataDxfId="129"/>
    <tableColumn id="6" xr3:uid="{C6305CF8-E9C0-468A-8685-5DD38F67133D}" name="Nation Northern Ireland" dataDxfId="128"/>
    <tableColumn id="7" xr3:uid="{C0B81F0B-391C-415C-A3FF-14FACCA52215}" name="Size Zero unreg" dataDxfId="127"/>
    <tableColumn id="8" xr3:uid="{122DD16F-E20B-41F4-9068-1D47194DF2F8}" name="Size Zero reg" dataDxfId="126"/>
    <tableColumn id="9" xr3:uid="{85723C63-24B0-42FB-BA05-82BA8020146E}" name="Sector ABDE" dataDxfId="125"/>
    <tableColumn id="10" xr3:uid="{AC5DF66A-7C1C-4F83-9E09-A9AB5D1A8B32}" name="Sector C" dataDxfId="124"/>
    <tableColumn id="11" xr3:uid="{00E66C5F-3F2D-41BC-A2CB-277AAAE395CA}" name="Sector F" dataDxfId="123"/>
    <tableColumn id="12" xr3:uid="{3C6BDED3-7096-4B76-8170-C75D9AF8ECE4}" name="Sector G" dataDxfId="122"/>
    <tableColumn id="13" xr3:uid="{22247FC8-19E8-4D2B-B80D-AE2571828B2D}" name="Sector H" dataDxfId="121"/>
    <tableColumn id="14" xr3:uid="{94F339BF-7660-4A11-B36D-1215D7839A37}" name="Sector J" dataDxfId="120"/>
    <tableColumn id="15" xr3:uid="{BAC346C1-2DB4-451E-84A9-220FDDC7307E}" name="Sector KL" dataDxfId="119"/>
    <tableColumn id="16" xr3:uid="{67D07082-17DD-4668-A5E6-4B2C0AF42C05}" name="Sector M" dataDxfId="118"/>
    <tableColumn id="17" xr3:uid="{9B7E4FD1-6912-4270-8B29-D8E2F9C6416A}" name="Sector N" dataDxfId="117"/>
    <tableColumn id="18" xr3:uid="{013F9D75-B811-4834-9668-CAEF8B37E712}" name="Sector P" dataDxfId="116"/>
    <tableColumn id="19" xr3:uid="{A66BDD96-E11B-4E5E-A9D4-69A8014893E9}" name="Sector Q" dataDxfId="115"/>
    <tableColumn id="20" xr3:uid="{44263CC4-4C9B-4636-8AF8-FC7F4D35DF70}" name="Sector R" dataDxfId="114"/>
    <tableColumn id="21" xr3:uid="{9B3A0CD8-8697-4A38-BB65-C6157254CA4E}" name="Sector S" dataDxfId="113"/>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C5224E-E274-4AAD-B43A-160AAF46CA2E}" name="Table23_J6._Have_you_applied_for_or_received_R_D_tax_credits_in_the_last_3_years?" displayName="Table23_J6._Have_you_applied_for_or_received_R_D_tax_credits_in_the_last_3_years?" ref="A230:V237" totalsRowShown="0" headerRowDxfId="1129" dataDxfId="1128">
  <tableColumns count="22">
    <tableColumn id="1" xr3:uid="{BE855808-E627-438F-9DD9-DB5CD63B1968}" name="Sample size, business type" dataDxfId="1127"/>
    <tableColumn id="2" xr3:uid="{2C687352-098E-4934-9B58-DC129B6D8FEF}" name="Total" dataDxfId="1126"/>
    <tableColumn id="3" xr3:uid="{D111A475-9219-4044-BC2A-36219F738C5D}" name="Nation England" dataDxfId="1125"/>
    <tableColumn id="4" xr3:uid="{BAF861F7-EA88-4FFE-83B9-BD2478806E0E}" name="Nation Scotland" dataDxfId="1124"/>
    <tableColumn id="5" xr3:uid="{E5274898-A137-48A0-8D61-B34E75A5D925}" name="Nation Wales" dataDxfId="1123"/>
    <tableColumn id="6" xr3:uid="{86F61E32-AE68-43C0-B129-E8ACB8669271}" name="Nation Northern Ireland" dataDxfId="1122"/>
    <tableColumn id="7" xr3:uid="{E71A61E1-4BE9-4CB2-B912-1F219B0DF4DC}" name="Size Zero unreg" dataDxfId="1121"/>
    <tableColumn id="8" xr3:uid="{1DB2D0AE-EDB8-40F0-B9B9-C8F77BB2BE12}" name="Size Zero reg" dataDxfId="1120"/>
    <tableColumn id="9" xr3:uid="{A966CB59-3902-43A1-BC77-5FC98CE25BB9}" name="Sector ABDE" dataDxfId="1119"/>
    <tableColumn id="10" xr3:uid="{E7F431E8-0AD6-44ED-AEB5-A073867405BA}" name="Sector C" dataDxfId="1118"/>
    <tableColumn id="11" xr3:uid="{E448D50F-92E6-40C5-A52B-E329A49FF861}" name="Sector F" dataDxfId="1117"/>
    <tableColumn id="12" xr3:uid="{4C3B8F7B-C404-4F7A-8DD2-8E4D609FCE06}" name="Sector G" dataDxfId="1116"/>
    <tableColumn id="13" xr3:uid="{6A32870E-D8E8-4A61-9C04-8E6EDD45FDDB}" name="Sector H" dataDxfId="1115"/>
    <tableColumn id="14" xr3:uid="{31648F40-7C00-4B0C-80B5-73B673E02DB5}" name="Sector I" dataDxfId="1114"/>
    <tableColumn id="15" xr3:uid="{3BF8D5C6-9CC4-4ECC-A470-9CDB8F5B3DCF}" name="Sector J" dataDxfId="1113"/>
    <tableColumn id="16" xr3:uid="{9EF6D1E7-202F-4267-BC83-1C322C0010C9}" name="Sector KL" dataDxfId="1112"/>
    <tableColumn id="17" xr3:uid="{288F4D72-FA14-406E-93A4-68AE34B9E631}" name="Sector M" dataDxfId="1111"/>
    <tableColumn id="18" xr3:uid="{09C6DAB7-0387-4B21-8386-0AD96513F525}" name="Sector N" dataDxfId="1110"/>
    <tableColumn id="19" xr3:uid="{0A9B9B6A-3FEA-4B0F-A383-73A1DBD95F65}" name="Sector P" dataDxfId="1109"/>
    <tableColumn id="20" xr3:uid="{739A543D-DC1C-46C8-A8FE-993FFD9E22A9}" name="Sector Q" dataDxfId="1108"/>
    <tableColumn id="21" xr3:uid="{64FF3CF8-42CF-438D-956C-8EDEA68D7708}" name="Sector R" dataDxfId="1107"/>
    <tableColumn id="22" xr3:uid="{9BA7D7AD-B251-4A30-9F6C-9B28E43DF53A}" name="Sector S" dataDxfId="1106"/>
  </tableColumns>
  <tableStyleInfo name="Table Style 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BF8B5F02-AA01-4FA7-90AA-80AC56A9ED3C}" name="Table5_C5a._Why_have_there_have_been_some_years_with_no_overseas_sales?51" displayName="Table5_C5a._Why_have_there_have_been_some_years_with_no_overseas_sales?51" ref="A43:U53" totalsRowShown="0" headerRowDxfId="112" dataDxfId="111">
  <tableColumns count="21">
    <tableColumn id="1" xr3:uid="{4D049398-CDF6-4020-82C8-C6D5F4B342FC}" name="Sample size, business type" dataDxfId="110"/>
    <tableColumn id="2" xr3:uid="{4C749EB3-6709-47F9-9F8F-5A5FF94C59B0}" name="Total" dataDxfId="109"/>
    <tableColumn id="3" xr3:uid="{1969415A-EAB6-41B0-9D10-4BC7CDBF5106}" name="Nation England" dataDxfId="108"/>
    <tableColumn id="4" xr3:uid="{E7ABACC6-5A6E-484A-8E07-7FECC8FFC2F4}" name="Nation Scotland" dataDxfId="107"/>
    <tableColumn id="5" xr3:uid="{91A2ABF7-0731-4241-BA9A-A6343A053DEB}" name="Nation Wales" dataDxfId="106"/>
    <tableColumn id="6" xr3:uid="{A45D6090-6724-43F7-B45C-71BC2AAFF8DD}" name="Nation Northern Ireland" dataDxfId="105"/>
    <tableColumn id="7" xr3:uid="{1591C4E7-D883-466E-B63D-641D15E48FDD}" name="Size Zero unreg" dataDxfId="104"/>
    <tableColumn id="8" xr3:uid="{C7BF35C5-C9A4-4493-ABDE-CFD4E8338648}" name="Size Zero reg" dataDxfId="103"/>
    <tableColumn id="9" xr3:uid="{A38CDBB8-BF6A-43BF-9FA2-77C8FC319593}" name="Sector ABDE" dataDxfId="102"/>
    <tableColumn id="10" xr3:uid="{A24DC211-B578-46B2-AB12-6FEEA44F67C0}" name="Sector C" dataDxfId="101"/>
    <tableColumn id="11" xr3:uid="{0C84707A-1A8B-4D3E-AA0B-EF42060329C2}" name="Sector F" dataDxfId="100"/>
    <tableColumn id="12" xr3:uid="{28A9CFEB-366E-4547-B970-9AF861CB7D61}" name="Sector G" dataDxfId="99"/>
    <tableColumn id="13" xr3:uid="{DA8482E5-C188-4EB2-9679-FB2362F596F9}" name="Sector H" dataDxfId="98"/>
    <tableColumn id="14" xr3:uid="{005DD7A8-AAD4-4B47-B6EB-4E04D34DAF85}" name="Sector J" dataDxfId="97"/>
    <tableColumn id="15" xr3:uid="{E7D39D42-4F86-4BDC-82EF-23F65D147C76}" name="Sector KL" dataDxfId="96"/>
    <tableColumn id="16" xr3:uid="{5FD31062-B504-4E12-9A9A-1DD289C621AD}" name="Sector M" dataDxfId="95"/>
    <tableColumn id="17" xr3:uid="{C51D67E2-3C90-40E8-843D-7B876D43C265}" name="Sector N" dataDxfId="94"/>
    <tableColumn id="18" xr3:uid="{D752DE89-3B39-4FAE-AB6A-3AF7A0289DC4}" name="Sector P" dataDxfId="93"/>
    <tableColumn id="19" xr3:uid="{8D9DC645-3DDA-4D09-A7D5-6B0206A3DE41}" name="Sector Q" dataDxfId="92"/>
    <tableColumn id="20" xr3:uid="{87E59C58-A205-40AC-8875-3B0B545CAD1E}" name="Sector R" dataDxfId="91"/>
    <tableColumn id="21" xr3:uid="{BF865CC2-6510-4845-8193-4AD50D3B4A17}" name="Sector S" dataDxfId="90"/>
  </tableColumns>
  <tableStyleInfo name="Table Style 1"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A81C8768-FB15-4B34-9460-DECBC21BB998}" name="Table4_C5._During_the_time_you_have_been_selling_or_licensing_products_overseas_have_you_had_overseas_sales_every_year_or_have_there_been_some_years_where_you_havent_made_any_sales_at_all_to_overseas_customers?52" displayName="Table4_C5._During_the_time_you_have_been_selling_or_licensing_products_overseas_have_you_had_overseas_sales_every_year_or_have_there_been_some_years_where_you_havent_made_any_sales_at_all_to_overseas_customers?52" ref="A35:V40" totalsRowShown="0" headerRowDxfId="89" dataDxfId="88">
  <tableColumns count="22">
    <tableColumn id="1" xr3:uid="{99A2907E-9DD0-4E67-885E-1E44113422AA}" name="Sample size, business type" dataDxfId="87"/>
    <tableColumn id="2" xr3:uid="{A066B67A-0625-401F-9DEF-9A7570DD1BD8}" name="Total" dataDxfId="86"/>
    <tableColumn id="3" xr3:uid="{23F45E9E-3362-4F9D-96A1-0513914C0A51}" name="Nation England" dataDxfId="85"/>
    <tableColumn id="4" xr3:uid="{EAC030C4-D0B2-447D-8C00-1E6C85AD7CCB}" name="Nation Scotland" dataDxfId="84"/>
    <tableColumn id="5" xr3:uid="{D60C0060-7C3A-4390-9DD2-7CA217A1091F}" name="Nation Wales" dataDxfId="83"/>
    <tableColumn id="6" xr3:uid="{7F5C5CD9-4BA3-4C31-8ECA-9EDFA2406618}" name="Nation Northern Ireland" dataDxfId="82"/>
    <tableColumn id="7" xr3:uid="{0E328637-06F9-4067-8982-39A8FAC757F8}" name="Size Zero unreg" dataDxfId="81"/>
    <tableColumn id="8" xr3:uid="{725AC010-30EC-447A-A5E1-07351E9FB832}" name="Size Zero reg" dataDxfId="80"/>
    <tableColumn id="9" xr3:uid="{F9B1E35F-6475-41DE-864B-DDB5E4D0BB77}" name="Sector ABDE" dataDxfId="79"/>
    <tableColumn id="10" xr3:uid="{DFBB593E-5B65-49B3-A4E8-1D2006B41C68}" name="Sector C" dataDxfId="78"/>
    <tableColumn id="11" xr3:uid="{D5256052-CF85-4753-9F9D-597320A0E2B8}" name="Sector F" dataDxfId="77"/>
    <tableColumn id="12" xr3:uid="{39A2DF25-D6AC-4A15-9F7D-97DC2D2A878E}" name="Sector G" dataDxfId="76"/>
    <tableColumn id="13" xr3:uid="{A2847EEF-435A-4B35-88D6-163F2D45B399}" name="Sector H" dataDxfId="75"/>
    <tableColumn id="14" xr3:uid="{56623EDD-61BF-4046-B210-06DB4FCC0BDB}" name="Sector I" dataDxfId="74"/>
    <tableColumn id="15" xr3:uid="{542FB98C-A394-462C-90B9-B079D465592F}" name="Sector J" dataDxfId="73"/>
    <tableColumn id="16" xr3:uid="{905BBBE3-B47F-40C0-8540-87A4DB337BF8}" name="Sector KL" dataDxfId="72"/>
    <tableColumn id="17" xr3:uid="{84A10E38-6233-479C-8A37-977C29AA2939}" name="Sector M" dataDxfId="71"/>
    <tableColumn id="18" xr3:uid="{161F8228-052D-4284-B286-020497DA2836}" name="Sector N" dataDxfId="70"/>
    <tableColumn id="19" xr3:uid="{CA06F7C8-DC91-40EF-8134-2F5B429AE3A4}" name="Sector P" dataDxfId="69"/>
    <tableColumn id="20" xr3:uid="{B6683BC1-4E39-482D-91AC-DC86DFC11EB8}" name="Sector Q" dataDxfId="68"/>
    <tableColumn id="21" xr3:uid="{5A7FB19E-845B-47BD-87B0-66A56C09CAFF}" name="Sector R" dataDxfId="67"/>
    <tableColumn id="22" xr3:uid="{B906F2D2-9D89-435F-B1EE-5E69298A8E4B}" name="Sector S" dataDxfId="66"/>
  </tableColumns>
  <tableStyleInfo name="Table Style 1"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D5A49983-2098-48E1-85FA-70E9A77FBCF4}" name="Table3_C5._During_the_time_you_have_been_selling_or_licensing_products_overseas_have_you_had_overseas_sales_every_year_or_have_there_been_some_years_where_you_havent_made_any_sales_at_all_to_overseas_customers?53" displayName="Table3_C5._During_the_time_you_have_been_selling_or_licensing_products_overseas_have_you_had_overseas_sales_every_year_or_have_there_been_some_years_where_you_havent_made_any_sales_at_all_to_overseas_customers?53" ref="A27:S32" totalsRowShown="0" headerRowDxfId="65" dataDxfId="64">
  <tableColumns count="19">
    <tableColumn id="1" xr3:uid="{22ACA0E6-CF46-4BD3-BF61-075A393190FC}" name="Sample size, business type" dataDxfId="63"/>
    <tableColumn id="2" xr3:uid="{5EA6B266-8720-46DC-B3C6-9A89A63A4308}" name="Total" dataDxfId="62"/>
    <tableColumn id="3" xr3:uid="{E37B53D6-DEB7-40E9-9BF2-631183E597DC}" name="Nation England" dataDxfId="61"/>
    <tableColumn id="4" xr3:uid="{0E4BBBDA-85CB-485B-B6F1-7B878751BBCF}" name="Nation Scotland" dataDxfId="60"/>
    <tableColumn id="5" xr3:uid="{517B9F54-C28C-4C4B-997B-E7AB2BF4C4EC}" name="Nation Wales" dataDxfId="59"/>
    <tableColumn id="6" xr3:uid="{289A5A4F-502A-48AD-A914-F44AF1BF1FE0}" name="Nation Northern Ireland" dataDxfId="58"/>
    <tableColumn id="7" xr3:uid="{E692C5A5-7082-4480-B52F-BB6DFFABFDE2}" name="Size Zero unreg" dataDxfId="57"/>
    <tableColumn id="8" xr3:uid="{D1EF4150-564C-497B-BF83-763750B7F94A}" name="Size Zero reg" dataDxfId="56"/>
    <tableColumn id="9" xr3:uid="{A415B3A1-4787-47B1-BBDF-AE28BEF9428E}" name="Sector ABDE" dataDxfId="55"/>
    <tableColumn id="10" xr3:uid="{44A5C527-F113-4815-9F45-809C12345A31}" name="Sector C" dataDxfId="54"/>
    <tableColumn id="11" xr3:uid="{8D984395-DB10-4FBF-92A0-C80905006434}" name="Sector F" dataDxfId="53"/>
    <tableColumn id="12" xr3:uid="{EF6540C8-F348-4317-9B70-EB01B3B6DDE8}" name="Sector G" dataDxfId="52"/>
    <tableColumn id="13" xr3:uid="{657FCC9F-F32A-4960-A6C5-D4AA2DE5A625}" name="Sector H" dataDxfId="51"/>
    <tableColumn id="14" xr3:uid="{E047803B-2E19-443C-A859-96D69F5B5A5F}" name="Sector J" dataDxfId="50"/>
    <tableColumn id="15" xr3:uid="{DB0B17B2-DB15-4D85-AB9C-DE74F3D24985}" name="Sector M" dataDxfId="49"/>
    <tableColumn id="16" xr3:uid="{0302E23A-31EA-48D7-BE22-77A78BB0D2F9}" name="Sector N" dataDxfId="48"/>
    <tableColumn id="17" xr3:uid="{400E7985-4877-40C5-8B4B-48A90085E97C}" name="Sector P" dataDxfId="47"/>
    <tableColumn id="18" xr3:uid="{DDCA423A-9281-4A18-9CEB-CE6513D7593E}" name="Sector R" dataDxfId="46"/>
    <tableColumn id="19" xr3:uid="{A3298951-2249-422A-A9A8-09689EA99582}" name="Sector S" dataDxfId="45"/>
  </tableColumns>
  <tableStyleInfo name="Table Style 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A36BDEBF-F68D-42C8-8FD3-94837BC9E90E}" name="Table2_C4._How_many_years_has_your_business_been_selling_goods_and_services_or_licensing_its_products_overseas?54" displayName="Table2_C4._How_many_years_has_your_business_been_selling_goods_and_services_or_licensing_its_products_overseas?54" ref="A16:V24" totalsRowShown="0" headerRowDxfId="44" dataDxfId="43">
  <tableColumns count="22">
    <tableColumn id="1" xr3:uid="{78E801CD-ADD9-446E-AD69-4D48DD3185A4}" name="Sample size, business type" dataDxfId="42"/>
    <tableColumn id="2" xr3:uid="{860FAD69-C65B-41C9-9770-D27348689B3E}" name="Total" dataDxfId="41"/>
    <tableColumn id="3" xr3:uid="{F19DD158-EE4A-494A-893F-A28165058050}" name="Nation England" dataDxfId="40"/>
    <tableColumn id="4" xr3:uid="{798CC737-F16C-44F4-AF03-8F5DF4AC111C}" name="Nation Scotland" dataDxfId="39"/>
    <tableColumn id="5" xr3:uid="{3F6327AB-9A8B-426C-B2DC-1685F18DDF9D}" name="Nation Wales" dataDxfId="38"/>
    <tableColumn id="6" xr3:uid="{3245B46A-E511-4270-9722-007C89C3D910}" name="Nation Northern Ireland" dataDxfId="37"/>
    <tableColumn id="7" xr3:uid="{2257F932-75E2-4A5F-BDEF-D08A4DB8B93C}" name="Size Zero unreg" dataDxfId="36"/>
    <tableColumn id="8" xr3:uid="{F68B929E-FE97-4B48-B240-03DEB3A7A5BF}" name="Size Zero reg" dataDxfId="35"/>
    <tableColumn id="9" xr3:uid="{14EA713E-25ED-4E05-BC5B-7169F23E6C5D}" name="Sector ABDE" dataDxfId="34"/>
    <tableColumn id="10" xr3:uid="{E943A52C-A88C-4CC9-9CCB-373795F83840}" name="Sector C" dataDxfId="33"/>
    <tableColumn id="11" xr3:uid="{6A91B970-64D3-4CDE-9F85-02AC43BA72BA}" name="Sector F" dataDxfId="32"/>
    <tableColumn id="12" xr3:uid="{73520239-4CA4-42B2-B352-4883A9CCE18A}" name="Sector G" dataDxfId="31"/>
    <tableColumn id="13" xr3:uid="{E6A41F8F-A289-438E-87B6-92835DB6995F}" name="Sector H" dataDxfId="30"/>
    <tableColumn id="14" xr3:uid="{97768AC0-46CA-4964-916F-EC78C04906AE}" name="Sector I" dataDxfId="29"/>
    <tableColumn id="15" xr3:uid="{DBD617B2-5B9A-42AE-AD63-ACA9716A9665}" name="Sector J" dataDxfId="28"/>
    <tableColumn id="16" xr3:uid="{E1AECDBC-8ADC-4598-9EA6-B3AEDEB90630}" name="Sector KL" dataDxfId="27"/>
    <tableColumn id="17" xr3:uid="{DF7070CE-FF62-4665-80B4-7AFA7E458BAA}" name="Sector M" dataDxfId="26"/>
    <tableColumn id="18" xr3:uid="{7BDF3D55-A54D-4A3D-B994-FF2CA0F21D7D}" name="Sector N" dataDxfId="25"/>
    <tableColumn id="19" xr3:uid="{7BAF256B-EA2D-408E-B07E-9CF6E3262AE6}" name="Sector P" dataDxfId="24"/>
    <tableColumn id="20" xr3:uid="{6CA1A24E-83B5-47B5-87D0-247E7C823AE1}" name="Sector Q" dataDxfId="23"/>
    <tableColumn id="21" xr3:uid="{EB985BCC-A6BC-4813-B124-0458ECD31DCD}" name="Sector R" dataDxfId="22"/>
    <tableColumn id="22" xr3:uid="{E3D10ADD-1258-4496-94A3-AB77D249363F}" name="Sector S" dataDxfId="21"/>
  </tableColumns>
  <tableStyleInfo name="Table Style 1"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C95FE244-3399-4A0E-839A-D549BFDD516F}" name="Table1_C4._How_many_years_has_your_business_been_selling_goods_and_services_or_licensing_its_products_overseas?55" displayName="Table1_C4._How_many_years_has_your_business_been_selling_goods_and_services_or_licensing_its_products_overseas?55" ref="A6:S13" totalsRowShown="0" headerRowDxfId="20" dataDxfId="19">
  <tableColumns count="19">
    <tableColumn id="1" xr3:uid="{F3B7E38B-AAA5-4C53-9920-85C5E78E286B}" name="Sample size, business type" dataDxfId="18"/>
    <tableColumn id="2" xr3:uid="{A0720EB3-7B9B-41EB-9BF2-461AAA9ACF9A}" name="Total" dataDxfId="17"/>
    <tableColumn id="3" xr3:uid="{52035A7C-2A87-42CA-B6FC-1656AE679A78}" name="Nation England" dataDxfId="16"/>
    <tableColumn id="4" xr3:uid="{5C4BC9E1-A8BE-447D-B099-496EEE715FA8}" name="Nation Scotland" dataDxfId="15"/>
    <tableColumn id="5" xr3:uid="{67C81457-1EC1-46D6-BEF1-15E106DADFEB}" name="Nation Wales" dataDxfId="14"/>
    <tableColumn id="6" xr3:uid="{A1315927-DB29-4E49-9721-1FB7724CA9AF}" name="Nation Northern Ireland" dataDxfId="13"/>
    <tableColumn id="7" xr3:uid="{F4DA5C57-C6A7-4E46-9B7B-94815AA061EC}" name="Size Zero unreg" dataDxfId="12"/>
    <tableColumn id="8" xr3:uid="{42C2142C-4DD1-4291-98E1-28C3BC638B5F}" name="Size Zero reg" dataDxfId="11"/>
    <tableColumn id="9" xr3:uid="{46659E8C-4348-4D2A-AF7F-1C6C20AA481E}" name="Sector ABDE" dataDxfId="10"/>
    <tableColumn id="10" xr3:uid="{5FB69F37-E60A-41D6-9A30-77177A914023}" name="Sector C" dataDxfId="9"/>
    <tableColumn id="11" xr3:uid="{93575584-3751-468C-9279-426E26FC871F}" name="Sector F" dataDxfId="8"/>
    <tableColumn id="12" xr3:uid="{690A2379-2F47-4A71-8114-7CB31ECA72F8}" name="Sector G" dataDxfId="7"/>
    <tableColumn id="13" xr3:uid="{D8786CD8-EFF1-4242-833F-F6BF43BFA91C}" name="Sector H" dataDxfId="6"/>
    <tableColumn id="14" xr3:uid="{2D161C9E-133B-40C0-A6F9-7E687C00FB07}" name="Sector J" dataDxfId="5"/>
    <tableColumn id="15" xr3:uid="{7064A068-F569-4812-AFB5-AA7EA9B6D776}" name="Sector M" dataDxfId="4"/>
    <tableColumn id="16" xr3:uid="{1B545985-2023-41DD-8BBE-D7F2906D8805}" name="Sector N" dataDxfId="3"/>
    <tableColumn id="17" xr3:uid="{FEF9B806-8426-4CFB-A997-76F8F3EF9D9A}" name="Sector P" dataDxfId="2"/>
    <tableColumn id="18" xr3:uid="{A2E9033F-1E43-4683-8D6A-C032696D6BE4}" name="Sector R" dataDxfId="1"/>
    <tableColumn id="19" xr3:uid="{7552B6CE-B9F2-480C-9E7D-7AD6411FFDC8}" name="Sector S" dataDxfId="0"/>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616872-6232-4370-B9AB-E5C681A789B6}" name="Table22_J5a_c._Amount_invested_in_R_D_in_the_last_12_months?" displayName="Table22_J5a_c._Amount_invested_in_R_D_in_the_last_12_months?" ref="A216:S227" totalsRowShown="0" headerRowDxfId="1105" dataDxfId="1104">
  <tableColumns count="19">
    <tableColumn id="1" xr3:uid="{BE1C019C-25E6-49F0-9EC4-12817F84341B}" name="Sample size, business type" dataDxfId="1103"/>
    <tableColumn id="2" xr3:uid="{8201A98E-A809-44D5-BC74-A48B7F7682FC}" name="Total" dataDxfId="1102"/>
    <tableColumn id="3" xr3:uid="{E79A9B85-E902-4E9E-AC13-DB6B4422F141}" name="Nation England" dataDxfId="1101"/>
    <tableColumn id="4" xr3:uid="{31D916A8-912A-4456-8F10-A1D09E6B3AC1}" name="Nation Scotland" dataDxfId="1100"/>
    <tableColumn id="5" xr3:uid="{608E4C75-34AF-42ED-AB1D-874F2E2FDFBA}" name="Nation Wales" dataDxfId="1099"/>
    <tableColumn id="6" xr3:uid="{99820F10-830E-43AD-A9A8-02CBEB8017A6}" name="Nation Northern Ireland" dataDxfId="1098"/>
    <tableColumn id="7" xr3:uid="{E97E0853-85E7-4BE5-948A-82E21B01EC2B}" name="Size Zero unreg" dataDxfId="1097"/>
    <tableColumn id="8" xr3:uid="{961B9B88-2C10-463B-ACF0-EC2875D958BA}" name="Size Zero reg" dataDxfId="1096"/>
    <tableColumn id="9" xr3:uid="{8CFDA880-85E8-485D-A40D-F79B27AEDCF0}" name="Sector ABDE" dataDxfId="1095"/>
    <tableColumn id="10" xr3:uid="{AA7C42CE-95C8-48DB-A938-A0C85B606AC6}" name="Sector C" dataDxfId="1094"/>
    <tableColumn id="11" xr3:uid="{5791260C-E54F-486B-810C-0ACE48436D82}" name="Sector F" dataDxfId="1093"/>
    <tableColumn id="12" xr3:uid="{AD328876-02A8-4C58-8E79-485501921B08}" name="Sector G" dataDxfId="1092"/>
    <tableColumn id="13" xr3:uid="{1A659FFE-37F9-4082-848B-9568215F227E}" name="Sector J" dataDxfId="1091"/>
    <tableColumn id="14" xr3:uid="{457A0C6F-E84D-486B-8B47-750D0AD1E714}" name="Sector KL" dataDxfId="1090"/>
    <tableColumn id="15" xr3:uid="{5D0AFFCF-6B33-4A2A-8B3C-2CD28349AA9D}" name="Sector M" dataDxfId="1089"/>
    <tableColumn id="16" xr3:uid="{5EFE6D2A-0660-49A4-8AC1-BB36F982A7A0}" name="Sector N" dataDxfId="1088"/>
    <tableColumn id="17" xr3:uid="{CD2F0C7F-B8B6-4743-AB81-FB669BF2406F}" name="Sector P" dataDxfId="1087"/>
    <tableColumn id="18" xr3:uid="{1A2A7FE5-CDE1-4E48-A1E0-FB04FBF81243}" name="Sector Q" dataDxfId="1086"/>
    <tableColumn id="19" xr3:uid="{FC278AAB-4857-4D5A-B6A1-C8613CAC1310}" name="Sector S" dataDxfId="108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8D4E64-4C88-4F0C-8FC0-EC21233FC397}" name="Table21_J5._Has_you_business_invested_in_R_D_in_the_last_three_years?" displayName="Table21_J5._Has_you_business_invested_in_R_D_in_the_last_three_years?" ref="A207:V213" totalsRowShown="0" headerRowDxfId="1084" dataDxfId="1083">
  <tableColumns count="22">
    <tableColumn id="1" xr3:uid="{287BEA4A-5F97-4C4B-B3F1-72E5890E9E1C}" name="Sample size, business type" dataDxfId="1082"/>
    <tableColumn id="2" xr3:uid="{35AF09C8-4512-46D9-A512-E2019C965A30}" name="Total" dataDxfId="1081"/>
    <tableColumn id="3" xr3:uid="{8E59CF3C-C003-4DED-AFA1-14E75D06F158}" name="Nation England" dataDxfId="1080"/>
    <tableColumn id="4" xr3:uid="{360BB33C-1E45-4487-AC8F-46292C94EE60}" name="Nation Scotland" dataDxfId="1079"/>
    <tableColumn id="5" xr3:uid="{6794921F-D8BD-4B61-AD1A-04C83ABDB028}" name="Nation Wales" dataDxfId="1078"/>
    <tableColumn id="6" xr3:uid="{3B2B4F71-6D61-45BD-BCFB-D2DE24071192}" name="Nation Northern Ireland" dataDxfId="1077"/>
    <tableColumn id="7" xr3:uid="{77AFFD8E-D7C5-45A2-B684-80CA232090FB}" name="Size Zero unreg" dataDxfId="1076"/>
    <tableColumn id="8" xr3:uid="{396159B7-CB08-45A4-AB9E-800C76F9A856}" name="Size Zero reg" dataDxfId="1075"/>
    <tableColumn id="9" xr3:uid="{B37984D5-871D-458D-8F53-F31CD3ECAE13}" name="Sector ABDE" dataDxfId="1074"/>
    <tableColumn id="10" xr3:uid="{AB3F4BF1-5B8E-4FA6-8563-5F0D28CAA4A5}" name="Sector C" dataDxfId="1073"/>
    <tableColumn id="11" xr3:uid="{8C1EE6C6-DA33-4E67-A40D-8DD22B0FA88D}" name="Sector F" dataDxfId="1072"/>
    <tableColumn id="12" xr3:uid="{AEEFFF84-4F9D-46D6-9451-686F2FF273C5}" name="Sector G" dataDxfId="1071"/>
    <tableColumn id="13" xr3:uid="{94DCD238-6674-4306-8CE2-FBC6104ECBDD}" name="Sector H" dataDxfId="1070"/>
    <tableColumn id="14" xr3:uid="{3B5FA538-E709-4852-95C5-48FE7E97AE3B}" name="Sector I" dataDxfId="1069"/>
    <tableColumn id="15" xr3:uid="{97BB0157-2D2E-478F-8C92-12F23293A659}" name="Sector J" dataDxfId="1068"/>
    <tableColumn id="16" xr3:uid="{A5BD0050-5914-48D2-AA72-DA4FCF08100A}" name="Sector KL" dataDxfId="1067"/>
    <tableColumn id="17" xr3:uid="{3CA083F2-BBDB-45EE-B878-98828527CA3A}" name="Sector M" dataDxfId="1066"/>
    <tableColumn id="18" xr3:uid="{3012EFC3-4892-478F-ABE9-F1DEE0041485}" name="Sector N" dataDxfId="1065"/>
    <tableColumn id="19" xr3:uid="{5D45D092-7DDB-4ED3-9CF5-8B7A005C7726}" name="Sector P" dataDxfId="1064"/>
    <tableColumn id="20" xr3:uid="{9399F7B9-5E11-46C1-9F2F-8D066BAB44BE}" name="Sector Q" dataDxfId="1063"/>
    <tableColumn id="21" xr3:uid="{04BB4E5C-4FFE-48F4-88CA-251DBE7B4EB5}" name="Sector R" dataDxfId="1062"/>
    <tableColumn id="22" xr3:uid="{AC35D5A1-87DD-4D52-857F-2AF0EEB4CFCC}" name="Sector S" dataDxfId="1061"/>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B5FBAAB-76D0-4CB3-A924-FCB5F261B9EB}" name="Table20_J4._Whether_processes_new_to_the_business." displayName="Table20_J4._Whether_processes_new_to_the_business." ref="A200:U204" totalsRowShown="0" headerRowDxfId="1060" dataDxfId="1059">
  <tableColumns count="21">
    <tableColumn id="1" xr3:uid="{5FB8C2EE-6F9C-4CBD-B54C-3B4DE71B4DF7}" name="Sample size, business type" dataDxfId="1058"/>
    <tableColumn id="2" xr3:uid="{8D52F526-3885-4C32-9658-95D185409265}" name="Total" dataDxfId="1057"/>
    <tableColumn id="3" xr3:uid="{89C77AEB-93A6-411A-8D58-F16CB179375A}" name="Nation England" dataDxfId="1056"/>
    <tableColumn id="4" xr3:uid="{F55F05B3-ABAF-4EE3-9393-6035FD143620}" name="Nation Scotland" dataDxfId="1055"/>
    <tableColumn id="5" xr3:uid="{8D5A5A44-9BED-46D4-9AFF-313CFCDA1349}" name="Nation Wales" dataDxfId="1054"/>
    <tableColumn id="6" xr3:uid="{C71BB40A-3E40-42C1-AAD0-CD7E1D642FE2}" name="Nation Northern Ireland" dataDxfId="1053"/>
    <tableColumn id="7" xr3:uid="{BB885551-FA20-412C-9F66-1B48476E3E3A}" name="Size Zero unreg" dataDxfId="1052"/>
    <tableColumn id="8" xr3:uid="{123CA8FB-2779-4938-A981-476076C22F18}" name="Size Zero reg" dataDxfId="1051"/>
    <tableColumn id="9" xr3:uid="{5B6139E8-03A6-4C77-ABF6-9D5B982D4867}" name="Sector ABDE" dataDxfId="1050"/>
    <tableColumn id="10" xr3:uid="{285D55D6-DDD3-41F5-B3DE-81B5B6542E7B}" name="Sector C" dataDxfId="1049"/>
    <tableColumn id="11" xr3:uid="{AE4E1F8F-7040-4998-A698-51FE72173AF3}" name="Sector F" dataDxfId="1048"/>
    <tableColumn id="12" xr3:uid="{CE78B694-73FF-46DE-AA6E-5ADA5B458170}" name="Sector G" dataDxfId="1047"/>
    <tableColumn id="13" xr3:uid="{BF6346CE-35EF-48DC-81FA-4B1FED80F885}" name="Sector H" dataDxfId="1046"/>
    <tableColumn id="14" xr3:uid="{552A8898-A41D-438B-BB9D-45F6C38735A6}" name="Sector J" dataDxfId="1045"/>
    <tableColumn id="15" xr3:uid="{49CDE1E7-ECEE-48B9-AA3E-821CD8251800}" name="Sector KL" dataDxfId="1044"/>
    <tableColumn id="16" xr3:uid="{61855212-DEAF-452A-9AA2-4F9F337D3A37}" name="Sector M" dataDxfId="1043"/>
    <tableColumn id="17" xr3:uid="{304AF5B1-F35B-41E6-9568-57E833ED64BC}" name="Sector N" dataDxfId="1042"/>
    <tableColumn id="18" xr3:uid="{CFAE0A2D-B9DD-4AC3-B028-453E7BB96D53}" name="Sector P" dataDxfId="1041"/>
    <tableColumn id="19" xr3:uid="{B9B59017-44A4-4C8A-A2D5-729E44AF286A}" name="Sector Q" dataDxfId="1040"/>
    <tableColumn id="20" xr3:uid="{6AAACB3C-367E-4C97-AF84-574EA1390D56}" name="Sector R" dataDxfId="1039"/>
    <tableColumn id="21" xr3:uid="{7C7AFD7D-943B-4739-A7A7-E047233289BE}" name="Sector S" dataDxfId="1038"/>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45C2A25-139B-4D80-823C-CE91DAC5240E}" name="Table19_J3._Has_your_business_introduced_any_new_or_significantly_improved_processes_for_producing_or_supplying_goods_or_services_in_the_last_three_years?" displayName="Table19_J3._Has_your_business_introduced_any_new_or_significantly_improved_processes_for_producing_or_supplying_goods_or_services_in_the_last_three_years?" ref="A191:V197" totalsRowShown="0" headerRowDxfId="1037" dataDxfId="1036">
  <tableColumns count="22">
    <tableColumn id="1" xr3:uid="{EF88B800-3723-4010-A5EE-D53B082E35AC}" name="Sample size, business type" dataDxfId="1035"/>
    <tableColumn id="2" xr3:uid="{A843E14C-43A3-4C55-BBB7-781676DBEC2C}" name="Total" dataDxfId="1034"/>
    <tableColumn id="3" xr3:uid="{7ACC0CDE-BE7B-46ED-A785-23A5A4C9529E}" name="Nation England" dataDxfId="1033"/>
    <tableColumn id="4" xr3:uid="{32860211-24B0-4A71-B9FC-E3ED9832F841}" name="Nation Scotland" dataDxfId="1032"/>
    <tableColumn id="5" xr3:uid="{D12F6312-D094-4B30-B091-D1C74533B357}" name="Nation Wales" dataDxfId="1031"/>
    <tableColumn id="6" xr3:uid="{7A53760D-72EC-43EE-A738-4CEE7AC3C436}" name="Nation Northern Ireland" dataDxfId="1030"/>
    <tableColumn id="7" xr3:uid="{F6C7CC7F-533C-4863-A3C1-855A1F058781}" name="Size Zero unreg" dataDxfId="1029"/>
    <tableColumn id="8" xr3:uid="{5D40CEB4-DFA9-4F4A-B4C7-2BE38C2E820B}" name="Size Zero reg" dataDxfId="1028"/>
    <tableColumn id="9" xr3:uid="{8C1AC021-3ECC-44D5-B667-32E12AB67F2E}" name="Sector ABDE" dataDxfId="1027"/>
    <tableColumn id="10" xr3:uid="{7BB15030-28B4-4193-A358-3CC9573C746A}" name="Sector C" dataDxfId="1026"/>
    <tableColumn id="11" xr3:uid="{68988643-099B-4C3B-8CC7-A8F1E2D2D6C7}" name="Sector F" dataDxfId="1025"/>
    <tableColumn id="12" xr3:uid="{55DA9256-4EB2-4B6F-ADD4-7C1F8392FF28}" name="Sector G" dataDxfId="1024"/>
    <tableColumn id="13" xr3:uid="{D70C949F-1797-4A21-9279-652F255ADA55}" name="Sector H" dataDxfId="1023"/>
    <tableColumn id="14" xr3:uid="{06C7C380-39D3-4E34-86A8-D4E655A8D1DD}" name="Sector I" dataDxfId="1022"/>
    <tableColumn id="15" xr3:uid="{A4240F0E-6F3F-4426-A27E-50F6FAE11BBA}" name="Sector J" dataDxfId="1021"/>
    <tableColumn id="16" xr3:uid="{1DFC1F80-F43E-41A8-A551-8F2018B01DEE}" name="Sector KL" dataDxfId="1020"/>
    <tableColumn id="17" xr3:uid="{606AFFF9-36EE-4BAD-AB06-0591B3633477}" name="Sector M" dataDxfId="1019"/>
    <tableColumn id="18" xr3:uid="{69568562-5C62-41D9-8E0D-C1CBEACAC1EE}" name="Sector N" dataDxfId="1018"/>
    <tableColumn id="19" xr3:uid="{C3A0EF23-1F04-466B-8BD2-535013CF4564}" name="Sector P" dataDxfId="1017"/>
    <tableColumn id="20" xr3:uid="{FD1B2E23-BBE8-457D-8073-6A2D76C9B5CF}" name="Sector Q" dataDxfId="1016"/>
    <tableColumn id="21" xr3:uid="{44088858-A2B9-4855-BC4F-45E9BFD8D24A}" name="Sector R" dataDxfId="1015"/>
    <tableColumn id="22" xr3:uid="{DF50D8C8-B7B2-47AE-833F-EFA74C4717D0}" name="Sector S" dataDxfId="101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s>
</file>

<file path=xl/worksheets/_rels/sheet3.xml.rels><?xml version="1.0" encoding="UTF-8" standalone="yes"?>
<Relationships xmlns="http://schemas.openxmlformats.org/package/2006/relationships"><Relationship Id="rId8" Type="http://schemas.openxmlformats.org/officeDocument/2006/relationships/table" Target="../tables/table34.xml"/><Relationship Id="rId13" Type="http://schemas.openxmlformats.org/officeDocument/2006/relationships/table" Target="../tables/table39.xml"/><Relationship Id="rId18" Type="http://schemas.openxmlformats.org/officeDocument/2006/relationships/table" Target="../tables/table44.xml"/><Relationship Id="rId26" Type="http://schemas.openxmlformats.org/officeDocument/2006/relationships/table" Target="../tables/table52.xml"/><Relationship Id="rId3" Type="http://schemas.openxmlformats.org/officeDocument/2006/relationships/table" Target="../tables/table29.xml"/><Relationship Id="rId21" Type="http://schemas.openxmlformats.org/officeDocument/2006/relationships/table" Target="../tables/table47.xml"/><Relationship Id="rId7" Type="http://schemas.openxmlformats.org/officeDocument/2006/relationships/table" Target="../tables/table33.xml"/><Relationship Id="rId12" Type="http://schemas.openxmlformats.org/officeDocument/2006/relationships/table" Target="../tables/table38.xml"/><Relationship Id="rId17" Type="http://schemas.openxmlformats.org/officeDocument/2006/relationships/table" Target="../tables/table43.xml"/><Relationship Id="rId25" Type="http://schemas.openxmlformats.org/officeDocument/2006/relationships/table" Target="../tables/table51.xml"/><Relationship Id="rId2" Type="http://schemas.openxmlformats.org/officeDocument/2006/relationships/table" Target="../tables/table28.xml"/><Relationship Id="rId16" Type="http://schemas.openxmlformats.org/officeDocument/2006/relationships/table" Target="../tables/table42.xml"/><Relationship Id="rId20" Type="http://schemas.openxmlformats.org/officeDocument/2006/relationships/table" Target="../tables/table46.xml"/><Relationship Id="rId1" Type="http://schemas.openxmlformats.org/officeDocument/2006/relationships/printerSettings" Target="../printerSettings/printerSettings2.bin"/><Relationship Id="rId6" Type="http://schemas.openxmlformats.org/officeDocument/2006/relationships/table" Target="../tables/table32.xml"/><Relationship Id="rId11" Type="http://schemas.openxmlformats.org/officeDocument/2006/relationships/table" Target="../tables/table37.xml"/><Relationship Id="rId24" Type="http://schemas.openxmlformats.org/officeDocument/2006/relationships/table" Target="../tables/table50.xml"/><Relationship Id="rId5" Type="http://schemas.openxmlformats.org/officeDocument/2006/relationships/table" Target="../tables/table31.xml"/><Relationship Id="rId15" Type="http://schemas.openxmlformats.org/officeDocument/2006/relationships/table" Target="../tables/table41.xml"/><Relationship Id="rId23" Type="http://schemas.openxmlformats.org/officeDocument/2006/relationships/table" Target="../tables/table49.xml"/><Relationship Id="rId28" Type="http://schemas.openxmlformats.org/officeDocument/2006/relationships/table" Target="../tables/table54.xml"/><Relationship Id="rId10" Type="http://schemas.openxmlformats.org/officeDocument/2006/relationships/table" Target="../tables/table36.xml"/><Relationship Id="rId19" Type="http://schemas.openxmlformats.org/officeDocument/2006/relationships/table" Target="../tables/table45.xml"/><Relationship Id="rId4" Type="http://schemas.openxmlformats.org/officeDocument/2006/relationships/table" Target="../tables/table30.xml"/><Relationship Id="rId9" Type="http://schemas.openxmlformats.org/officeDocument/2006/relationships/table" Target="../tables/table35.xml"/><Relationship Id="rId14" Type="http://schemas.openxmlformats.org/officeDocument/2006/relationships/table" Target="../tables/table40.xml"/><Relationship Id="rId22" Type="http://schemas.openxmlformats.org/officeDocument/2006/relationships/table" Target="../tables/table48.xml"/><Relationship Id="rId27" Type="http://schemas.openxmlformats.org/officeDocument/2006/relationships/table" Target="../tables/table5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4"/>
  <sheetViews>
    <sheetView showGridLines="0" topLeftCell="A6" zoomScaleNormal="100" workbookViewId="0">
      <selection activeCell="A8" sqref="A8"/>
    </sheetView>
  </sheetViews>
  <sheetFormatPr defaultColWidth="9.26953125" defaultRowHeight="15.5" x14ac:dyDescent="0.35"/>
  <cols>
    <col min="1" max="1" width="15.7265625" style="1" customWidth="1"/>
    <col min="2" max="2" width="137.81640625" style="1" customWidth="1"/>
    <col min="3" max="3" width="103.453125" style="1" bestFit="1" customWidth="1"/>
    <col min="4" max="16384" width="9.26953125" style="1"/>
  </cols>
  <sheetData>
    <row r="1" spans="1:3" x14ac:dyDescent="0.35">
      <c r="A1" s="3" t="s">
        <v>0</v>
      </c>
    </row>
    <row r="2" spans="1:3" x14ac:dyDescent="0.35">
      <c r="A2" s="3" t="s">
        <v>1</v>
      </c>
    </row>
    <row r="3" spans="1:3" x14ac:dyDescent="0.35">
      <c r="A3" s="1" t="s">
        <v>2</v>
      </c>
    </row>
    <row r="4" spans="1:3" x14ac:dyDescent="0.35">
      <c r="A4" s="1" t="s">
        <v>3</v>
      </c>
    </row>
    <row r="5" spans="1:3" x14ac:dyDescent="0.35">
      <c r="A5" s="1" t="s">
        <v>4</v>
      </c>
    </row>
    <row r="7" spans="1:3" x14ac:dyDescent="0.35">
      <c r="A7" s="2" t="s">
        <v>5</v>
      </c>
      <c r="B7" s="6" t="s">
        <v>6</v>
      </c>
      <c r="C7" s="2" t="s">
        <v>7</v>
      </c>
    </row>
    <row r="8" spans="1:3" x14ac:dyDescent="0.35">
      <c r="A8" s="7" t="s">
        <v>8</v>
      </c>
      <c r="B8" s="6" t="s">
        <v>9</v>
      </c>
      <c r="C8" s="2" t="s">
        <v>10</v>
      </c>
    </row>
    <row r="9" spans="1:3" x14ac:dyDescent="0.35">
      <c r="A9" s="7" t="s">
        <v>11</v>
      </c>
      <c r="B9" s="6" t="s">
        <v>12</v>
      </c>
      <c r="C9" s="2" t="s">
        <v>13</v>
      </c>
    </row>
    <row r="10" spans="1:3" ht="26.5" x14ac:dyDescent="0.35">
      <c r="A10" s="7" t="s">
        <v>14</v>
      </c>
      <c r="B10" s="6" t="s">
        <v>15</v>
      </c>
      <c r="C10" s="2" t="s">
        <v>10</v>
      </c>
    </row>
    <row r="11" spans="1:3" ht="26.5" x14ac:dyDescent="0.35">
      <c r="A11" s="7" t="s">
        <v>16</v>
      </c>
      <c r="B11" s="6" t="s">
        <v>17</v>
      </c>
      <c r="C11" s="2" t="s">
        <v>10</v>
      </c>
    </row>
    <row r="12" spans="1:3" x14ac:dyDescent="0.35">
      <c r="A12" s="7" t="s">
        <v>18</v>
      </c>
      <c r="B12" s="6" t="s">
        <v>19</v>
      </c>
      <c r="C12" s="2" t="s">
        <v>20</v>
      </c>
    </row>
    <row r="13" spans="1:3" x14ac:dyDescent="0.35">
      <c r="A13" s="7" t="s">
        <v>21</v>
      </c>
      <c r="B13" s="6" t="s">
        <v>22</v>
      </c>
      <c r="C13" s="2" t="s">
        <v>23</v>
      </c>
    </row>
    <row r="14" spans="1:3" x14ac:dyDescent="0.35">
      <c r="A14" s="7" t="s">
        <v>24</v>
      </c>
      <c r="B14" s="6" t="s">
        <v>25</v>
      </c>
      <c r="C14" s="2" t="s">
        <v>23</v>
      </c>
    </row>
    <row r="15" spans="1:3" x14ac:dyDescent="0.35">
      <c r="A15" s="7" t="s">
        <v>26</v>
      </c>
      <c r="B15" s="6" t="s">
        <v>27</v>
      </c>
      <c r="C15" s="2" t="s">
        <v>28</v>
      </c>
    </row>
    <row r="16" spans="1:3" x14ac:dyDescent="0.35">
      <c r="A16" s="7" t="s">
        <v>29</v>
      </c>
      <c r="B16" s="6" t="s">
        <v>30</v>
      </c>
      <c r="C16" s="2" t="s">
        <v>13</v>
      </c>
    </row>
    <row r="17" spans="1:3" x14ac:dyDescent="0.35">
      <c r="A17" s="7" t="s">
        <v>31</v>
      </c>
      <c r="B17" s="6" t="s">
        <v>32</v>
      </c>
      <c r="C17" s="2" t="s">
        <v>33</v>
      </c>
    </row>
    <row r="18" spans="1:3" x14ac:dyDescent="0.35">
      <c r="A18" s="7" t="s">
        <v>34</v>
      </c>
      <c r="B18" s="6" t="s">
        <v>35</v>
      </c>
      <c r="C18" s="2" t="s">
        <v>36</v>
      </c>
    </row>
    <row r="19" spans="1:3" x14ac:dyDescent="0.35">
      <c r="A19" s="7" t="s">
        <v>37</v>
      </c>
      <c r="B19" s="6" t="s">
        <v>38</v>
      </c>
      <c r="C19" s="2" t="s">
        <v>33</v>
      </c>
    </row>
    <row r="20" spans="1:3" x14ac:dyDescent="0.35">
      <c r="A20" s="7" t="s">
        <v>39</v>
      </c>
      <c r="B20" s="6" t="s">
        <v>40</v>
      </c>
      <c r="C20" s="2" t="s">
        <v>36</v>
      </c>
    </row>
    <row r="21" spans="1:3" x14ac:dyDescent="0.35">
      <c r="A21" s="7" t="s">
        <v>41</v>
      </c>
      <c r="B21" s="6" t="s">
        <v>42</v>
      </c>
      <c r="C21" s="2" t="s">
        <v>43</v>
      </c>
    </row>
    <row r="22" spans="1:3" x14ac:dyDescent="0.35">
      <c r="A22" s="7" t="s">
        <v>44</v>
      </c>
      <c r="B22" s="6" t="s">
        <v>45</v>
      </c>
      <c r="C22" s="2" t="s">
        <v>46</v>
      </c>
    </row>
    <row r="23" spans="1:3" x14ac:dyDescent="0.35">
      <c r="A23" s="7" t="s">
        <v>47</v>
      </c>
      <c r="B23" s="6" t="s">
        <v>48</v>
      </c>
      <c r="C23" s="2" t="s">
        <v>13</v>
      </c>
    </row>
    <row r="24" spans="1:3" x14ac:dyDescent="0.35">
      <c r="A24" s="7" t="s">
        <v>49</v>
      </c>
      <c r="B24" s="6" t="s">
        <v>50</v>
      </c>
      <c r="C24" s="2" t="s">
        <v>51</v>
      </c>
    </row>
    <row r="25" spans="1:3" x14ac:dyDescent="0.35">
      <c r="A25" s="7" t="s">
        <v>52</v>
      </c>
      <c r="B25" s="6" t="s">
        <v>53</v>
      </c>
      <c r="C25" s="2" t="s">
        <v>54</v>
      </c>
    </row>
    <row r="26" spans="1:3" ht="15.4" customHeight="1" x14ac:dyDescent="0.35">
      <c r="A26" s="7" t="s">
        <v>55</v>
      </c>
      <c r="B26" s="6" t="s">
        <v>56</v>
      </c>
      <c r="C26" s="2" t="s">
        <v>13</v>
      </c>
    </row>
    <row r="27" spans="1:3" x14ac:dyDescent="0.35">
      <c r="A27" s="7" t="s">
        <v>57</v>
      </c>
      <c r="B27" s="6" t="s">
        <v>58</v>
      </c>
      <c r="C27" s="2" t="s">
        <v>59</v>
      </c>
    </row>
    <row r="28" spans="1:3" x14ac:dyDescent="0.35">
      <c r="A28" s="7" t="s">
        <v>60</v>
      </c>
      <c r="B28" s="6" t="s">
        <v>61</v>
      </c>
      <c r="C28" s="2" t="s">
        <v>13</v>
      </c>
    </row>
    <row r="29" spans="1:3" x14ac:dyDescent="0.35">
      <c r="A29" s="7" t="s">
        <v>62</v>
      </c>
      <c r="B29" s="6" t="s">
        <v>63</v>
      </c>
      <c r="C29" s="2" t="s">
        <v>64</v>
      </c>
    </row>
    <row r="30" spans="1:3" x14ac:dyDescent="0.35">
      <c r="A30" s="7" t="s">
        <v>65</v>
      </c>
      <c r="B30" s="6" t="s">
        <v>66</v>
      </c>
      <c r="C30" s="2" t="s">
        <v>13</v>
      </c>
    </row>
    <row r="31" spans="1:3" x14ac:dyDescent="0.35">
      <c r="A31" s="7" t="s">
        <v>67</v>
      </c>
      <c r="B31" s="6" t="s">
        <v>68</v>
      </c>
      <c r="C31" s="2" t="s">
        <v>69</v>
      </c>
    </row>
    <row r="32" spans="1:3" x14ac:dyDescent="0.35">
      <c r="A32" s="7" t="s">
        <v>70</v>
      </c>
      <c r="B32" s="6" t="s">
        <v>71</v>
      </c>
      <c r="C32" s="2" t="s">
        <v>69</v>
      </c>
    </row>
    <row r="33" spans="1:3" x14ac:dyDescent="0.35">
      <c r="A33" s="7" t="s">
        <v>72</v>
      </c>
      <c r="B33" s="6" t="s">
        <v>73</v>
      </c>
      <c r="C33" s="2" t="s">
        <v>69</v>
      </c>
    </row>
    <row r="34" spans="1:3" x14ac:dyDescent="0.35">
      <c r="A34" s="7" t="s">
        <v>74</v>
      </c>
      <c r="B34" s="6" t="s">
        <v>75</v>
      </c>
      <c r="C34" s="2" t="s">
        <v>69</v>
      </c>
    </row>
  </sheetData>
  <hyperlinks>
    <hyperlink ref="A34" location="'Tables'!A260" tooltip="Link to table" display="Table 27" xr:uid="{00000000-0004-0000-0000-00001A000000}"/>
    <hyperlink ref="A33" location="'Tables'!A253" tooltip="Link to table" display="Table 26" xr:uid="{00000000-0004-0000-0000-000019000000}"/>
    <hyperlink ref="A32" location="'Tables'!A246" tooltip="Link to table" display="Table 25" xr:uid="{00000000-0004-0000-0000-000018000000}"/>
    <hyperlink ref="A31" location="'Tables'!A238" tooltip="Link to table" display="Table 24" xr:uid="{00000000-0004-0000-0000-000017000000}"/>
    <hyperlink ref="A30" location="'Tables'!A228" tooltip="Link to table" display="Table 23" xr:uid="{00000000-0004-0000-0000-000016000000}"/>
    <hyperlink ref="A29" location="'Tables'!A214" tooltip="Link to table" display="Table 22" xr:uid="{00000000-0004-0000-0000-000015000000}"/>
    <hyperlink ref="A28" location="'Tables'!A205" tooltip="Link to table" display="Table 21" xr:uid="{00000000-0004-0000-0000-000014000000}"/>
    <hyperlink ref="A27" location="'Tables'!A198" tooltip="Link to table" display="Table 20" xr:uid="{00000000-0004-0000-0000-000013000000}"/>
    <hyperlink ref="A26" location="'Tables'!A189" tooltip="Link to table" display="Table 19" xr:uid="{00000000-0004-0000-0000-000012000000}"/>
    <hyperlink ref="A25" location="'Tables'!A181" tooltip="Link to table" display="Table 18" xr:uid="{00000000-0004-0000-0000-000011000000}"/>
    <hyperlink ref="A24" location="'Tables'!A169" tooltip="Link to table" display="Table 17" xr:uid="{00000000-0004-0000-0000-000010000000}"/>
    <hyperlink ref="A23" location="'Tables'!A158" tooltip="Link to table" display="Table 16" xr:uid="{00000000-0004-0000-0000-00000F000000}"/>
    <hyperlink ref="A22" location="'Tables'!A147" tooltip="Link to table" display="Table 15" xr:uid="{00000000-0004-0000-0000-00000E000000}"/>
    <hyperlink ref="A21" location="'Tables'!A135" tooltip="Link to table" display="Table 14" xr:uid="{00000000-0004-0000-0000-00000D000000}"/>
    <hyperlink ref="A20" location="'Tables'!A122" tooltip="Link to table" display="Table 13" xr:uid="{00000000-0004-0000-0000-00000C000000}"/>
    <hyperlink ref="A19" location="'Tables'!A112" tooltip="Link to table" display="Table 12" xr:uid="{00000000-0004-0000-0000-00000B000000}"/>
    <hyperlink ref="A18" location="'Tables'!A103" tooltip="Link to table" display="Table 11" xr:uid="{00000000-0004-0000-0000-00000A000000}"/>
    <hyperlink ref="A17" location="'Tables'!A91" tooltip="Link to table" display="Table 10" xr:uid="{00000000-0004-0000-0000-000009000000}"/>
    <hyperlink ref="A16" location="'Tables'!A78" tooltip="Link to table" display="Table 9" xr:uid="{00000000-0004-0000-0000-000008000000}"/>
    <hyperlink ref="A15" location="'Tables'!A70" tooltip="Link to table" display="Table 8" xr:uid="{00000000-0004-0000-0000-000007000000}"/>
    <hyperlink ref="A14" location="'Tables'!A62" tooltip="Link to table" display="Table 7" xr:uid="{00000000-0004-0000-0000-000006000000}"/>
    <hyperlink ref="A13" location="'Tables'!A54" tooltip="Link to table" display="Table 6" xr:uid="{00000000-0004-0000-0000-000005000000}"/>
    <hyperlink ref="A12" location="'Tables'!A41" tooltip="Link to table" display="Table 5" xr:uid="{00000000-0004-0000-0000-000004000000}"/>
    <hyperlink ref="A11" location="'Tables'!A33" tooltip="Link to table" display="Table 4" xr:uid="{00000000-0004-0000-0000-000003000000}"/>
    <hyperlink ref="A10" location="'Tables'!A25" tooltip="Link to table" display="Table 3" xr:uid="{00000000-0004-0000-0000-000002000000}"/>
    <hyperlink ref="A9" location="'Tables'!A14" tooltip="Link to table" display="Table 2" xr:uid="{00000000-0004-0000-0000-000001000000}"/>
    <hyperlink ref="A8" location="'Tables'!A1" tooltip="Link to table" display="Table 1" xr:uid="{00000000-0004-0000-0000-000000000000}"/>
  </hyperlinks>
  <pageMargins left="0.7" right="0.7" top="0.75" bottom="0.75" header="0.3" footer="0.3"/>
  <pageSetup paperSize="9" fitToWidth="0"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69"/>
  <sheetViews>
    <sheetView showGridLines="0" tabSelected="1" topLeftCell="A135" zoomScale="75" zoomScaleNormal="75" workbookViewId="0">
      <selection activeCell="B116" sqref="B116"/>
    </sheetView>
  </sheetViews>
  <sheetFormatPr defaultColWidth="9.26953125" defaultRowHeight="13" x14ac:dyDescent="0.3"/>
  <cols>
    <col min="1" max="1" width="63.7265625" style="4" customWidth="1"/>
    <col min="2" max="24" width="12.7265625" style="9" customWidth="1"/>
    <col min="25" max="31" width="12.7265625" style="5" customWidth="1"/>
    <col min="32" max="16384" width="9.26953125" style="5"/>
  </cols>
  <sheetData>
    <row r="1" spans="1:22" ht="15.4" customHeight="1" x14ac:dyDescent="0.35">
      <c r="A1" s="3" t="s">
        <v>76</v>
      </c>
    </row>
    <row r="2" spans="1:22" ht="15.4" customHeight="1" x14ac:dyDescent="0.35">
      <c r="A2" s="1" t="s">
        <v>77</v>
      </c>
    </row>
    <row r="3" spans="1:22" ht="15.4" customHeight="1" x14ac:dyDescent="0.35">
      <c r="A3" s="1" t="s">
        <v>78</v>
      </c>
    </row>
    <row r="4" spans="1:22" ht="13.15" customHeight="1" x14ac:dyDescent="0.3">
      <c r="A4" s="2"/>
    </row>
    <row r="5" spans="1:22" ht="13.15" customHeight="1" x14ac:dyDescent="0.3">
      <c r="A5" s="2" t="s">
        <v>79</v>
      </c>
    </row>
    <row r="6" spans="1:22" ht="40.15" customHeight="1" x14ac:dyDescent="0.3">
      <c r="A6" s="8" t="s">
        <v>80</v>
      </c>
      <c r="B6" s="10" t="s">
        <v>81</v>
      </c>
      <c r="C6" s="11" t="s">
        <v>82</v>
      </c>
      <c r="D6" s="11" t="s">
        <v>83</v>
      </c>
      <c r="E6" s="11" t="s">
        <v>84</v>
      </c>
      <c r="F6" s="11" t="s">
        <v>85</v>
      </c>
      <c r="G6" s="11" t="s">
        <v>86</v>
      </c>
      <c r="H6" s="11" t="s">
        <v>87</v>
      </c>
      <c r="I6" s="11" t="s">
        <v>88</v>
      </c>
      <c r="J6" s="11" t="s">
        <v>89</v>
      </c>
      <c r="K6" s="11" t="s">
        <v>90</v>
      </c>
      <c r="L6" s="11" t="s">
        <v>91</v>
      </c>
      <c r="M6" s="11" t="s">
        <v>92</v>
      </c>
      <c r="N6" s="11" t="s">
        <v>93</v>
      </c>
      <c r="O6" s="11" t="s">
        <v>94</v>
      </c>
      <c r="P6" s="11" t="s">
        <v>95</v>
      </c>
      <c r="Q6" s="11" t="s">
        <v>96</v>
      </c>
      <c r="R6" s="11" t="s">
        <v>97</v>
      </c>
      <c r="S6" s="11" t="s">
        <v>98</v>
      </c>
    </row>
    <row r="7" spans="1:22" ht="13.15" customHeight="1" x14ac:dyDescent="0.3">
      <c r="A7" s="2" t="s">
        <v>99</v>
      </c>
      <c r="B7" s="9">
        <v>76</v>
      </c>
      <c r="C7" s="9">
        <v>54</v>
      </c>
      <c r="D7" s="9">
        <v>10</v>
      </c>
      <c r="E7" s="9">
        <v>3</v>
      </c>
      <c r="F7" s="9">
        <v>9</v>
      </c>
      <c r="G7" s="9">
        <v>15</v>
      </c>
      <c r="H7" s="9">
        <v>61</v>
      </c>
      <c r="I7" s="9">
        <v>3</v>
      </c>
      <c r="J7" s="9">
        <v>9</v>
      </c>
      <c r="K7" s="9">
        <v>1</v>
      </c>
      <c r="L7" s="9">
        <v>15</v>
      </c>
      <c r="M7" s="9">
        <v>2</v>
      </c>
      <c r="N7" s="9">
        <v>8</v>
      </c>
      <c r="O7" s="9">
        <v>23</v>
      </c>
      <c r="P7" s="9">
        <v>6</v>
      </c>
      <c r="Q7" s="9">
        <v>2</v>
      </c>
      <c r="R7" s="9">
        <v>4</v>
      </c>
      <c r="S7" s="9">
        <v>3</v>
      </c>
    </row>
    <row r="8" spans="1:22" ht="13.15" customHeight="1" x14ac:dyDescent="0.3">
      <c r="A8" s="2" t="s">
        <v>100</v>
      </c>
      <c r="B8" s="9">
        <v>204</v>
      </c>
      <c r="C8" s="9">
        <v>152</v>
      </c>
      <c r="D8" s="9">
        <v>33</v>
      </c>
      <c r="E8" s="9">
        <v>2</v>
      </c>
      <c r="F8" s="9">
        <v>17</v>
      </c>
      <c r="G8" s="9">
        <v>85</v>
      </c>
      <c r="H8" s="9">
        <v>119</v>
      </c>
      <c r="I8" s="9">
        <v>3</v>
      </c>
      <c r="J8" s="9">
        <v>13</v>
      </c>
      <c r="K8" s="9">
        <v>6</v>
      </c>
      <c r="L8" s="9">
        <v>54</v>
      </c>
      <c r="M8" s="9">
        <v>8</v>
      </c>
      <c r="N8" s="9">
        <v>17</v>
      </c>
      <c r="O8" s="9">
        <v>38</v>
      </c>
      <c r="P8" s="9">
        <v>15</v>
      </c>
      <c r="Q8" s="9">
        <v>15</v>
      </c>
      <c r="R8" s="9">
        <v>20</v>
      </c>
      <c r="S8" s="9">
        <v>17</v>
      </c>
    </row>
    <row r="9" spans="1:22" ht="13.15" customHeight="1" x14ac:dyDescent="0.3">
      <c r="A9" s="2" t="s">
        <v>101</v>
      </c>
      <c r="B9" s="9">
        <v>26</v>
      </c>
      <c r="C9" s="9">
        <v>24</v>
      </c>
      <c r="D9" s="9">
        <v>13</v>
      </c>
      <c r="E9" s="9">
        <v>0</v>
      </c>
      <c r="F9" s="9">
        <v>71</v>
      </c>
      <c r="G9" s="9">
        <v>24</v>
      </c>
      <c r="H9" s="9">
        <v>27</v>
      </c>
      <c r="I9" s="9">
        <v>33</v>
      </c>
      <c r="J9" s="9">
        <v>21</v>
      </c>
      <c r="K9" s="9">
        <v>100</v>
      </c>
      <c r="L9" s="9">
        <v>17</v>
      </c>
      <c r="M9" s="9">
        <v>0</v>
      </c>
      <c r="N9" s="9">
        <v>11</v>
      </c>
      <c r="O9" s="9">
        <v>35</v>
      </c>
      <c r="P9" s="9">
        <v>23</v>
      </c>
      <c r="Q9" s="9">
        <v>0</v>
      </c>
      <c r="R9" s="9">
        <v>0</v>
      </c>
      <c r="S9" s="9">
        <v>90</v>
      </c>
    </row>
    <row r="10" spans="1:22" ht="13.15" customHeight="1" x14ac:dyDescent="0.3">
      <c r="A10" s="2" t="s">
        <v>102</v>
      </c>
      <c r="B10" s="9">
        <v>20</v>
      </c>
      <c r="C10" s="9">
        <v>26</v>
      </c>
      <c r="D10" s="9">
        <v>0</v>
      </c>
      <c r="E10" s="9">
        <v>100</v>
      </c>
      <c r="F10" s="9">
        <v>2</v>
      </c>
      <c r="G10" s="9">
        <v>8</v>
      </c>
      <c r="H10" s="9">
        <v>29</v>
      </c>
      <c r="I10" s="9">
        <v>0</v>
      </c>
      <c r="J10" s="9">
        <v>0</v>
      </c>
      <c r="K10" s="9">
        <v>0</v>
      </c>
      <c r="L10" s="9">
        <v>28</v>
      </c>
      <c r="M10" s="9">
        <v>100</v>
      </c>
      <c r="N10" s="9">
        <v>28</v>
      </c>
      <c r="O10" s="9">
        <v>13</v>
      </c>
      <c r="P10" s="9">
        <v>49</v>
      </c>
      <c r="Q10" s="9">
        <v>0</v>
      </c>
      <c r="R10" s="9">
        <v>0</v>
      </c>
      <c r="S10" s="9">
        <v>10</v>
      </c>
    </row>
    <row r="11" spans="1:22" ht="13.15" customHeight="1" x14ac:dyDescent="0.3">
      <c r="A11" s="2" t="s">
        <v>103</v>
      </c>
      <c r="B11" s="9">
        <v>33</v>
      </c>
      <c r="C11" s="9">
        <v>30</v>
      </c>
      <c r="D11" s="9">
        <v>53</v>
      </c>
      <c r="E11" s="9">
        <v>0</v>
      </c>
      <c r="F11" s="9">
        <v>24</v>
      </c>
      <c r="G11" s="9">
        <v>40</v>
      </c>
      <c r="H11" s="9">
        <v>29</v>
      </c>
      <c r="I11" s="9">
        <v>33</v>
      </c>
      <c r="J11" s="9">
        <v>32</v>
      </c>
      <c r="K11" s="9">
        <v>0</v>
      </c>
      <c r="L11" s="9">
        <v>34</v>
      </c>
      <c r="M11" s="9">
        <v>0</v>
      </c>
      <c r="N11" s="9">
        <v>60</v>
      </c>
      <c r="O11" s="9">
        <v>23</v>
      </c>
      <c r="P11" s="9">
        <v>27</v>
      </c>
      <c r="Q11" s="9">
        <v>100</v>
      </c>
      <c r="R11" s="9">
        <v>33</v>
      </c>
      <c r="S11" s="9">
        <v>0</v>
      </c>
    </row>
    <row r="12" spans="1:22" ht="13.15" customHeight="1" x14ac:dyDescent="0.3">
      <c r="A12" s="2" t="s">
        <v>104</v>
      </c>
      <c r="B12" s="9">
        <v>14</v>
      </c>
      <c r="C12" s="9">
        <v>18</v>
      </c>
      <c r="D12" s="9">
        <v>3</v>
      </c>
      <c r="E12" s="9">
        <v>0</v>
      </c>
      <c r="F12" s="9">
        <v>4</v>
      </c>
      <c r="G12" s="9">
        <v>12</v>
      </c>
      <c r="H12" s="9">
        <v>15</v>
      </c>
      <c r="I12" s="9">
        <v>33</v>
      </c>
      <c r="J12" s="9">
        <v>16</v>
      </c>
      <c r="K12" s="9">
        <v>0</v>
      </c>
      <c r="L12" s="9">
        <v>21</v>
      </c>
      <c r="M12" s="9">
        <v>0</v>
      </c>
      <c r="N12" s="9">
        <v>0</v>
      </c>
      <c r="O12" s="9">
        <v>19</v>
      </c>
      <c r="P12" s="9">
        <v>0</v>
      </c>
      <c r="Q12" s="9">
        <v>0</v>
      </c>
      <c r="R12" s="9">
        <v>35</v>
      </c>
      <c r="S12" s="9">
        <v>0</v>
      </c>
    </row>
    <row r="13" spans="1:22" ht="13.15" customHeight="1" x14ac:dyDescent="0.3">
      <c r="A13" s="2" t="s">
        <v>105</v>
      </c>
      <c r="B13" s="9">
        <v>7</v>
      </c>
      <c r="C13" s="9">
        <v>3</v>
      </c>
      <c r="D13" s="9">
        <v>31</v>
      </c>
      <c r="E13" s="9">
        <v>0</v>
      </c>
      <c r="F13" s="9">
        <v>0</v>
      </c>
      <c r="G13" s="9">
        <v>17</v>
      </c>
      <c r="H13" s="9">
        <v>0</v>
      </c>
      <c r="I13" s="9">
        <v>0</v>
      </c>
      <c r="J13" s="9">
        <v>31</v>
      </c>
      <c r="K13" s="9">
        <v>0</v>
      </c>
      <c r="L13" s="9">
        <v>0</v>
      </c>
      <c r="M13" s="9">
        <v>0</v>
      </c>
      <c r="N13" s="9">
        <v>0</v>
      </c>
      <c r="O13" s="9">
        <v>10</v>
      </c>
      <c r="P13" s="9">
        <v>0</v>
      </c>
      <c r="Q13" s="9">
        <v>0</v>
      </c>
      <c r="R13" s="9">
        <v>33</v>
      </c>
      <c r="S13" s="9">
        <v>0</v>
      </c>
    </row>
    <row r="14" spans="1:22" ht="13.15" customHeight="1" x14ac:dyDescent="0.3">
      <c r="A14" s="2"/>
    </row>
    <row r="15" spans="1:22" ht="13.15" customHeight="1" x14ac:dyDescent="0.3">
      <c r="A15" s="2" t="s">
        <v>106</v>
      </c>
    </row>
    <row r="16" spans="1:22" ht="40.15" customHeight="1" x14ac:dyDescent="0.3">
      <c r="A16" s="8" t="s">
        <v>80</v>
      </c>
      <c r="B16" s="10" t="s">
        <v>81</v>
      </c>
      <c r="C16" s="11" t="s">
        <v>82</v>
      </c>
      <c r="D16" s="11" t="s">
        <v>83</v>
      </c>
      <c r="E16" s="11" t="s">
        <v>84</v>
      </c>
      <c r="F16" s="11" t="s">
        <v>85</v>
      </c>
      <c r="G16" s="11" t="s">
        <v>86</v>
      </c>
      <c r="H16" s="11" t="s">
        <v>87</v>
      </c>
      <c r="I16" s="11" t="s">
        <v>88</v>
      </c>
      <c r="J16" s="11" t="s">
        <v>89</v>
      </c>
      <c r="K16" s="11" t="s">
        <v>90</v>
      </c>
      <c r="L16" s="11" t="s">
        <v>91</v>
      </c>
      <c r="M16" s="11" t="s">
        <v>92</v>
      </c>
      <c r="N16" s="11" t="s">
        <v>107</v>
      </c>
      <c r="O16" s="11" t="s">
        <v>93</v>
      </c>
      <c r="P16" s="11" t="s">
        <v>108</v>
      </c>
      <c r="Q16" s="11" t="s">
        <v>94</v>
      </c>
      <c r="R16" s="11" t="s">
        <v>95</v>
      </c>
      <c r="S16" s="11" t="s">
        <v>96</v>
      </c>
      <c r="T16" s="11" t="s">
        <v>109</v>
      </c>
      <c r="U16" s="11" t="s">
        <v>97</v>
      </c>
      <c r="V16" s="11" t="s">
        <v>98</v>
      </c>
    </row>
    <row r="17" spans="1:22" ht="13.15" customHeight="1" x14ac:dyDescent="0.3">
      <c r="A17" s="2" t="s">
        <v>99</v>
      </c>
      <c r="B17" s="9">
        <v>493</v>
      </c>
      <c r="C17" s="9">
        <v>405</v>
      </c>
      <c r="D17" s="9">
        <v>38</v>
      </c>
      <c r="E17" s="9">
        <v>28</v>
      </c>
      <c r="F17" s="9">
        <v>22</v>
      </c>
      <c r="G17" s="9">
        <v>171</v>
      </c>
      <c r="H17" s="9">
        <v>322</v>
      </c>
      <c r="I17" s="9">
        <v>32</v>
      </c>
      <c r="J17" s="9">
        <v>35</v>
      </c>
      <c r="K17" s="9">
        <v>56</v>
      </c>
      <c r="L17" s="9">
        <v>59</v>
      </c>
      <c r="M17" s="9">
        <v>12</v>
      </c>
      <c r="N17" s="9">
        <v>5</v>
      </c>
      <c r="O17" s="9">
        <v>37</v>
      </c>
      <c r="P17" s="9">
        <v>23</v>
      </c>
      <c r="Q17" s="9">
        <v>113</v>
      </c>
      <c r="R17" s="9">
        <v>44</v>
      </c>
      <c r="S17" s="9">
        <v>17</v>
      </c>
      <c r="T17" s="9">
        <v>18</v>
      </c>
      <c r="U17" s="9">
        <v>18</v>
      </c>
      <c r="V17" s="9">
        <v>24</v>
      </c>
    </row>
    <row r="18" spans="1:22" ht="13.15" customHeight="1" x14ac:dyDescent="0.3">
      <c r="A18" s="2" t="s">
        <v>100</v>
      </c>
      <c r="B18" s="9">
        <v>1754</v>
      </c>
      <c r="C18" s="9">
        <v>1558</v>
      </c>
      <c r="D18" s="9">
        <v>94</v>
      </c>
      <c r="E18" s="9">
        <v>66</v>
      </c>
      <c r="F18" s="9">
        <v>37</v>
      </c>
      <c r="G18" s="9">
        <v>1006</v>
      </c>
      <c r="H18" s="9">
        <v>748</v>
      </c>
      <c r="I18" s="9">
        <v>59</v>
      </c>
      <c r="J18" s="9">
        <v>84</v>
      </c>
      <c r="K18" s="9">
        <v>302</v>
      </c>
      <c r="L18" s="9">
        <v>200</v>
      </c>
      <c r="M18" s="9">
        <v>40</v>
      </c>
      <c r="N18" s="9">
        <v>16</v>
      </c>
      <c r="O18" s="9">
        <v>107</v>
      </c>
      <c r="P18" s="9">
        <v>39</v>
      </c>
      <c r="Q18" s="9">
        <v>265</v>
      </c>
      <c r="R18" s="9">
        <v>148</v>
      </c>
      <c r="S18" s="9">
        <v>139</v>
      </c>
      <c r="T18" s="9">
        <v>119</v>
      </c>
      <c r="U18" s="9">
        <v>111</v>
      </c>
      <c r="V18" s="9">
        <v>125</v>
      </c>
    </row>
    <row r="19" spans="1:22" ht="13.15" customHeight="1" x14ac:dyDescent="0.3">
      <c r="A19" s="2" t="s">
        <v>101</v>
      </c>
      <c r="B19" s="9">
        <v>5</v>
      </c>
      <c r="C19" s="9">
        <v>4</v>
      </c>
      <c r="D19" s="9">
        <v>4</v>
      </c>
      <c r="E19" s="9">
        <v>0</v>
      </c>
      <c r="F19" s="9">
        <v>38</v>
      </c>
      <c r="G19" s="9">
        <v>3</v>
      </c>
      <c r="H19" s="9">
        <v>6</v>
      </c>
      <c r="I19" s="9">
        <v>5</v>
      </c>
      <c r="J19" s="9">
        <v>3</v>
      </c>
      <c r="K19" s="9">
        <v>2</v>
      </c>
      <c r="L19" s="9">
        <v>6</v>
      </c>
      <c r="M19" s="9">
        <v>0</v>
      </c>
      <c r="N19" s="9">
        <v>0</v>
      </c>
      <c r="O19" s="9">
        <v>13</v>
      </c>
      <c r="P19" s="9">
        <v>0</v>
      </c>
      <c r="Q19" s="9">
        <v>6</v>
      </c>
      <c r="R19" s="9">
        <v>2</v>
      </c>
      <c r="S19" s="9">
        <v>0</v>
      </c>
      <c r="T19" s="9">
        <v>0</v>
      </c>
      <c r="U19" s="9">
        <v>6</v>
      </c>
      <c r="V19" s="9">
        <v>12</v>
      </c>
    </row>
    <row r="20" spans="1:22" ht="13.15" customHeight="1" x14ac:dyDescent="0.3">
      <c r="A20" s="2" t="s">
        <v>102</v>
      </c>
      <c r="B20" s="9">
        <v>4</v>
      </c>
      <c r="C20" s="9">
        <v>4</v>
      </c>
      <c r="D20" s="9">
        <v>0</v>
      </c>
      <c r="E20" s="9">
        <v>3</v>
      </c>
      <c r="F20" s="9">
        <v>2</v>
      </c>
      <c r="G20" s="9">
        <v>1</v>
      </c>
      <c r="H20" s="9">
        <v>7</v>
      </c>
      <c r="I20" s="9">
        <v>0</v>
      </c>
      <c r="J20" s="9">
        <v>1</v>
      </c>
      <c r="K20" s="9">
        <v>0</v>
      </c>
      <c r="L20" s="9">
        <v>10</v>
      </c>
      <c r="M20" s="9">
        <v>19</v>
      </c>
      <c r="N20" s="9">
        <v>0</v>
      </c>
      <c r="O20" s="9">
        <v>10</v>
      </c>
      <c r="P20" s="9">
        <v>5</v>
      </c>
      <c r="Q20" s="9">
        <v>4</v>
      </c>
      <c r="R20" s="9">
        <v>5</v>
      </c>
      <c r="S20" s="9">
        <v>0</v>
      </c>
      <c r="T20" s="9">
        <v>0</v>
      </c>
      <c r="U20" s="9">
        <v>6</v>
      </c>
      <c r="V20" s="9">
        <v>1</v>
      </c>
    </row>
    <row r="21" spans="1:22" ht="13.15" customHeight="1" x14ac:dyDescent="0.3">
      <c r="A21" s="2" t="s">
        <v>103</v>
      </c>
      <c r="B21" s="9">
        <v>7</v>
      </c>
      <c r="C21" s="9">
        <v>6</v>
      </c>
      <c r="D21" s="9">
        <v>19</v>
      </c>
      <c r="E21" s="9">
        <v>0</v>
      </c>
      <c r="F21" s="9">
        <v>16</v>
      </c>
      <c r="G21" s="9">
        <v>7</v>
      </c>
      <c r="H21" s="9">
        <v>6</v>
      </c>
      <c r="I21" s="9">
        <v>2</v>
      </c>
      <c r="J21" s="9">
        <v>15</v>
      </c>
      <c r="K21" s="9">
        <v>1</v>
      </c>
      <c r="L21" s="9">
        <v>9</v>
      </c>
      <c r="M21" s="9">
        <v>0</v>
      </c>
      <c r="N21" s="9">
        <v>0</v>
      </c>
      <c r="O21" s="9">
        <v>13</v>
      </c>
      <c r="P21" s="9">
        <v>0</v>
      </c>
      <c r="Q21" s="9">
        <v>9</v>
      </c>
      <c r="R21" s="9">
        <v>8</v>
      </c>
      <c r="S21" s="9">
        <v>17</v>
      </c>
      <c r="T21" s="9">
        <v>0</v>
      </c>
      <c r="U21" s="9">
        <v>12</v>
      </c>
      <c r="V21" s="9">
        <v>0</v>
      </c>
    </row>
    <row r="22" spans="1:22" ht="13.15" customHeight="1" x14ac:dyDescent="0.3">
      <c r="A22" s="2" t="s">
        <v>104</v>
      </c>
      <c r="B22" s="9">
        <v>5</v>
      </c>
      <c r="C22" s="9">
        <v>6</v>
      </c>
      <c r="D22" s="9">
        <v>1</v>
      </c>
      <c r="E22" s="9">
        <v>4</v>
      </c>
      <c r="F22" s="9">
        <v>2</v>
      </c>
      <c r="G22" s="9">
        <v>5</v>
      </c>
      <c r="H22" s="9">
        <v>5</v>
      </c>
      <c r="I22" s="9">
        <v>7</v>
      </c>
      <c r="J22" s="9">
        <v>18</v>
      </c>
      <c r="K22" s="9">
        <v>2</v>
      </c>
      <c r="L22" s="9">
        <v>8</v>
      </c>
      <c r="M22" s="9">
        <v>0</v>
      </c>
      <c r="N22" s="9">
        <v>0</v>
      </c>
      <c r="O22" s="9">
        <v>0</v>
      </c>
      <c r="P22" s="9">
        <v>0</v>
      </c>
      <c r="Q22" s="9">
        <v>9</v>
      </c>
      <c r="R22" s="9">
        <v>2</v>
      </c>
      <c r="S22" s="9">
        <v>0</v>
      </c>
      <c r="T22" s="9">
        <v>0</v>
      </c>
      <c r="U22" s="9">
        <v>19</v>
      </c>
      <c r="V22" s="9">
        <v>5</v>
      </c>
    </row>
    <row r="23" spans="1:22" ht="13.15" customHeight="1" x14ac:dyDescent="0.3">
      <c r="A23" s="2" t="s">
        <v>105</v>
      </c>
      <c r="B23" s="9">
        <v>1</v>
      </c>
      <c r="C23" s="9" t="s">
        <v>110</v>
      </c>
      <c r="D23" s="9">
        <v>11</v>
      </c>
      <c r="E23" s="9">
        <v>0</v>
      </c>
      <c r="F23" s="9">
        <v>0</v>
      </c>
      <c r="G23" s="9">
        <v>1</v>
      </c>
      <c r="H23" s="9" t="s">
        <v>110</v>
      </c>
      <c r="I23" s="9">
        <v>3</v>
      </c>
      <c r="J23" s="9">
        <v>5</v>
      </c>
      <c r="K23" s="9">
        <v>0</v>
      </c>
      <c r="L23" s="9">
        <v>0</v>
      </c>
      <c r="M23" s="9">
        <v>0</v>
      </c>
      <c r="N23" s="9">
        <v>0</v>
      </c>
      <c r="O23" s="9">
        <v>0</v>
      </c>
      <c r="P23" s="9">
        <v>0</v>
      </c>
      <c r="Q23" s="9">
        <v>1</v>
      </c>
      <c r="R23" s="9">
        <v>0</v>
      </c>
      <c r="S23" s="9">
        <v>0</v>
      </c>
      <c r="T23" s="9">
        <v>0</v>
      </c>
      <c r="U23" s="9">
        <v>6</v>
      </c>
      <c r="V23" s="9">
        <v>0</v>
      </c>
    </row>
    <row r="24" spans="1:22" ht="13.15" customHeight="1" x14ac:dyDescent="0.3">
      <c r="A24" s="2" t="s">
        <v>111</v>
      </c>
      <c r="B24" s="9">
        <v>79</v>
      </c>
      <c r="C24" s="9">
        <v>80</v>
      </c>
      <c r="D24" s="9">
        <v>65</v>
      </c>
      <c r="E24" s="9">
        <v>93</v>
      </c>
      <c r="F24" s="9">
        <v>43</v>
      </c>
      <c r="G24" s="9">
        <v>81</v>
      </c>
      <c r="H24" s="9">
        <v>75</v>
      </c>
      <c r="I24" s="9">
        <v>84</v>
      </c>
      <c r="J24" s="9">
        <v>58</v>
      </c>
      <c r="K24" s="9">
        <v>95</v>
      </c>
      <c r="L24" s="9">
        <v>67</v>
      </c>
      <c r="M24" s="9">
        <v>81</v>
      </c>
      <c r="N24" s="9">
        <v>100</v>
      </c>
      <c r="O24" s="9">
        <v>64</v>
      </c>
      <c r="P24" s="9">
        <v>95</v>
      </c>
      <c r="Q24" s="9">
        <v>70</v>
      </c>
      <c r="R24" s="9">
        <v>82</v>
      </c>
      <c r="S24" s="9">
        <v>83</v>
      </c>
      <c r="T24" s="9">
        <v>100</v>
      </c>
      <c r="U24" s="9">
        <v>52</v>
      </c>
      <c r="V24" s="9">
        <v>82</v>
      </c>
    </row>
    <row r="25" spans="1:22" ht="13.15" customHeight="1" x14ac:dyDescent="0.3">
      <c r="A25" s="2"/>
    </row>
    <row r="26" spans="1:22" ht="13.15" customHeight="1" x14ac:dyDescent="0.3">
      <c r="A26" s="2" t="s">
        <v>112</v>
      </c>
    </row>
    <row r="27" spans="1:22" ht="40.15" customHeight="1" x14ac:dyDescent="0.3">
      <c r="A27" s="8" t="s">
        <v>80</v>
      </c>
      <c r="B27" s="10" t="s">
        <v>81</v>
      </c>
      <c r="C27" s="11" t="s">
        <v>82</v>
      </c>
      <c r="D27" s="11" t="s">
        <v>83</v>
      </c>
      <c r="E27" s="11" t="s">
        <v>84</v>
      </c>
      <c r="F27" s="11" t="s">
        <v>85</v>
      </c>
      <c r="G27" s="11" t="s">
        <v>86</v>
      </c>
      <c r="H27" s="11" t="s">
        <v>87</v>
      </c>
      <c r="I27" s="11" t="s">
        <v>88</v>
      </c>
      <c r="J27" s="11" t="s">
        <v>89</v>
      </c>
      <c r="K27" s="11" t="s">
        <v>90</v>
      </c>
      <c r="L27" s="11" t="s">
        <v>91</v>
      </c>
      <c r="M27" s="11" t="s">
        <v>92</v>
      </c>
      <c r="N27" s="11" t="s">
        <v>93</v>
      </c>
      <c r="O27" s="11" t="s">
        <v>94</v>
      </c>
      <c r="P27" s="11" t="s">
        <v>95</v>
      </c>
      <c r="Q27" s="11" t="s">
        <v>96</v>
      </c>
      <c r="R27" s="11" t="s">
        <v>97</v>
      </c>
      <c r="S27" s="11" t="s">
        <v>98</v>
      </c>
    </row>
    <row r="28" spans="1:22" ht="13.15" customHeight="1" x14ac:dyDescent="0.3">
      <c r="A28" s="2" t="s">
        <v>99</v>
      </c>
      <c r="B28" s="9">
        <v>71</v>
      </c>
      <c r="C28" s="9">
        <v>52</v>
      </c>
      <c r="D28" s="9">
        <v>10</v>
      </c>
      <c r="E28" s="9">
        <v>3</v>
      </c>
      <c r="F28" s="9">
        <v>6</v>
      </c>
      <c r="G28" s="9">
        <v>13</v>
      </c>
      <c r="H28" s="9">
        <v>58</v>
      </c>
      <c r="I28" s="9">
        <v>3</v>
      </c>
      <c r="J28" s="9">
        <v>8</v>
      </c>
      <c r="K28" s="9">
        <v>1</v>
      </c>
      <c r="L28" s="9">
        <v>14</v>
      </c>
      <c r="M28" s="9">
        <v>2</v>
      </c>
      <c r="N28" s="9">
        <v>8</v>
      </c>
      <c r="O28" s="9">
        <v>21</v>
      </c>
      <c r="P28" s="9">
        <v>6</v>
      </c>
      <c r="Q28" s="9">
        <v>2</v>
      </c>
      <c r="R28" s="9">
        <v>4</v>
      </c>
      <c r="S28" s="9">
        <v>2</v>
      </c>
    </row>
    <row r="29" spans="1:22" ht="13.15" customHeight="1" x14ac:dyDescent="0.3">
      <c r="A29" s="2" t="s">
        <v>100</v>
      </c>
      <c r="B29" s="9">
        <v>189</v>
      </c>
      <c r="C29" s="9">
        <v>140</v>
      </c>
      <c r="D29" s="9">
        <v>33</v>
      </c>
      <c r="E29" s="9">
        <v>2</v>
      </c>
      <c r="F29" s="9">
        <v>14</v>
      </c>
      <c r="G29" s="9">
        <v>74</v>
      </c>
      <c r="H29" s="9">
        <v>116</v>
      </c>
      <c r="I29" s="9">
        <v>3</v>
      </c>
      <c r="J29" s="9">
        <v>11</v>
      </c>
      <c r="K29" s="9">
        <v>6</v>
      </c>
      <c r="L29" s="9">
        <v>53</v>
      </c>
      <c r="M29" s="9">
        <v>8</v>
      </c>
      <c r="N29" s="9">
        <v>17</v>
      </c>
      <c r="O29" s="9">
        <v>32</v>
      </c>
      <c r="P29" s="9">
        <v>15</v>
      </c>
      <c r="Q29" s="9">
        <v>15</v>
      </c>
      <c r="R29" s="9">
        <v>20</v>
      </c>
      <c r="S29" s="9">
        <v>10</v>
      </c>
    </row>
    <row r="30" spans="1:22" ht="13.15" customHeight="1" x14ac:dyDescent="0.3">
      <c r="A30" s="2" t="s">
        <v>113</v>
      </c>
      <c r="B30" s="9">
        <v>54</v>
      </c>
      <c r="C30" s="9">
        <v>60</v>
      </c>
      <c r="D30" s="9">
        <v>42</v>
      </c>
      <c r="E30" s="9">
        <v>33</v>
      </c>
      <c r="F30" s="9">
        <v>32</v>
      </c>
      <c r="G30" s="9">
        <v>45</v>
      </c>
      <c r="H30" s="9">
        <v>60</v>
      </c>
      <c r="I30" s="9">
        <v>33</v>
      </c>
      <c r="J30" s="9">
        <v>37</v>
      </c>
      <c r="K30" s="9">
        <v>0</v>
      </c>
      <c r="L30" s="9">
        <v>86</v>
      </c>
      <c r="M30" s="9">
        <v>50</v>
      </c>
      <c r="N30" s="9">
        <v>26</v>
      </c>
      <c r="O30" s="9">
        <v>47</v>
      </c>
      <c r="P30" s="9">
        <v>70</v>
      </c>
      <c r="Q30" s="9">
        <v>44</v>
      </c>
      <c r="R30" s="9">
        <v>64</v>
      </c>
      <c r="S30" s="9">
        <v>0</v>
      </c>
    </row>
    <row r="31" spans="1:22" ht="13.15" customHeight="1" x14ac:dyDescent="0.3">
      <c r="A31" s="2" t="s">
        <v>114</v>
      </c>
      <c r="B31" s="9">
        <v>42</v>
      </c>
      <c r="C31" s="9">
        <v>39</v>
      </c>
      <c r="D31" s="9">
        <v>42</v>
      </c>
      <c r="E31" s="9">
        <v>67</v>
      </c>
      <c r="F31" s="9">
        <v>68</v>
      </c>
      <c r="G31" s="9">
        <v>50</v>
      </c>
      <c r="H31" s="9">
        <v>37</v>
      </c>
      <c r="I31" s="9">
        <v>67</v>
      </c>
      <c r="J31" s="9">
        <v>63</v>
      </c>
      <c r="K31" s="9">
        <v>100</v>
      </c>
      <c r="L31" s="9">
        <v>14</v>
      </c>
      <c r="M31" s="9">
        <v>50</v>
      </c>
      <c r="N31" s="9">
        <v>74</v>
      </c>
      <c r="O31" s="9">
        <v>32</v>
      </c>
      <c r="P31" s="9">
        <v>30</v>
      </c>
      <c r="Q31" s="9">
        <v>56</v>
      </c>
      <c r="R31" s="9">
        <v>36</v>
      </c>
      <c r="S31" s="9">
        <v>100</v>
      </c>
    </row>
    <row r="32" spans="1:22" ht="13.15" customHeight="1" x14ac:dyDescent="0.3">
      <c r="A32" s="2" t="s">
        <v>105</v>
      </c>
      <c r="B32" s="9">
        <v>4</v>
      </c>
      <c r="C32" s="9">
        <v>1</v>
      </c>
      <c r="D32" s="9">
        <v>16</v>
      </c>
      <c r="E32" s="9">
        <v>0</v>
      </c>
      <c r="F32" s="9">
        <v>0</v>
      </c>
      <c r="G32" s="9">
        <v>5</v>
      </c>
      <c r="H32" s="9">
        <v>3</v>
      </c>
      <c r="I32" s="9">
        <v>0</v>
      </c>
      <c r="J32" s="9">
        <v>0</v>
      </c>
      <c r="K32" s="9">
        <v>0</v>
      </c>
      <c r="L32" s="9">
        <v>0</v>
      </c>
      <c r="M32" s="9">
        <v>0</v>
      </c>
      <c r="N32" s="9">
        <v>0</v>
      </c>
      <c r="O32" s="9">
        <v>21</v>
      </c>
      <c r="P32" s="9">
        <v>0</v>
      </c>
      <c r="Q32" s="9">
        <v>0</v>
      </c>
      <c r="R32" s="9">
        <v>0</v>
      </c>
      <c r="S32" s="9">
        <v>0</v>
      </c>
    </row>
    <row r="33" spans="1:22" ht="13.15" customHeight="1" x14ac:dyDescent="0.3">
      <c r="A33" s="2"/>
    </row>
    <row r="34" spans="1:22" ht="13.15" customHeight="1" x14ac:dyDescent="0.3">
      <c r="A34" s="2" t="s">
        <v>115</v>
      </c>
    </row>
    <row r="35" spans="1:22" ht="40.15" customHeight="1" x14ac:dyDescent="0.3">
      <c r="A35" s="8" t="s">
        <v>80</v>
      </c>
      <c r="B35" s="10" t="s">
        <v>81</v>
      </c>
      <c r="C35" s="11" t="s">
        <v>82</v>
      </c>
      <c r="D35" s="11" t="s">
        <v>83</v>
      </c>
      <c r="E35" s="11" t="s">
        <v>84</v>
      </c>
      <c r="F35" s="11" t="s">
        <v>85</v>
      </c>
      <c r="G35" s="11" t="s">
        <v>86</v>
      </c>
      <c r="H35" s="11" t="s">
        <v>87</v>
      </c>
      <c r="I35" s="11" t="s">
        <v>88</v>
      </c>
      <c r="J35" s="11" t="s">
        <v>89</v>
      </c>
      <c r="K35" s="11" t="s">
        <v>90</v>
      </c>
      <c r="L35" s="11" t="s">
        <v>91</v>
      </c>
      <c r="M35" s="11" t="s">
        <v>92</v>
      </c>
      <c r="N35" s="11" t="s">
        <v>107</v>
      </c>
      <c r="O35" s="11" t="s">
        <v>93</v>
      </c>
      <c r="P35" s="11" t="s">
        <v>108</v>
      </c>
      <c r="Q35" s="11" t="s">
        <v>94</v>
      </c>
      <c r="R35" s="11" t="s">
        <v>95</v>
      </c>
      <c r="S35" s="11" t="s">
        <v>96</v>
      </c>
      <c r="T35" s="11" t="s">
        <v>109</v>
      </c>
      <c r="U35" s="11" t="s">
        <v>97</v>
      </c>
      <c r="V35" s="11" t="s">
        <v>98</v>
      </c>
    </row>
    <row r="36" spans="1:22" ht="13.15" customHeight="1" x14ac:dyDescent="0.3">
      <c r="A36" s="2" t="s">
        <v>99</v>
      </c>
      <c r="B36" s="9">
        <v>288</v>
      </c>
      <c r="C36" s="9">
        <v>217</v>
      </c>
      <c r="D36" s="9">
        <v>27</v>
      </c>
      <c r="E36" s="9">
        <v>18</v>
      </c>
      <c r="F36" s="9">
        <v>26</v>
      </c>
      <c r="G36" s="9">
        <v>58</v>
      </c>
      <c r="H36" s="9">
        <v>230</v>
      </c>
      <c r="I36" s="9">
        <v>11</v>
      </c>
      <c r="J36" s="9">
        <v>26</v>
      </c>
      <c r="K36" s="9">
        <v>4</v>
      </c>
      <c r="L36" s="9">
        <v>55</v>
      </c>
      <c r="M36" s="9">
        <v>6</v>
      </c>
      <c r="N36" s="9">
        <v>1</v>
      </c>
      <c r="O36" s="9">
        <v>41</v>
      </c>
      <c r="P36" s="9">
        <v>3</v>
      </c>
      <c r="Q36" s="9">
        <v>91</v>
      </c>
      <c r="R36" s="9">
        <v>15</v>
      </c>
      <c r="S36" s="9">
        <v>4</v>
      </c>
      <c r="T36" s="9">
        <v>5</v>
      </c>
      <c r="U36" s="9">
        <v>18</v>
      </c>
      <c r="V36" s="9">
        <v>8</v>
      </c>
    </row>
    <row r="37" spans="1:22" ht="13.15" customHeight="1" x14ac:dyDescent="0.3">
      <c r="A37" s="2" t="s">
        <v>100</v>
      </c>
      <c r="B37" s="9">
        <v>204</v>
      </c>
      <c r="C37" s="9">
        <v>152</v>
      </c>
      <c r="D37" s="9">
        <v>33</v>
      </c>
      <c r="E37" s="9">
        <v>2</v>
      </c>
      <c r="F37" s="9">
        <v>17</v>
      </c>
      <c r="G37" s="9">
        <v>85</v>
      </c>
      <c r="H37" s="9">
        <v>119</v>
      </c>
      <c r="I37" s="9">
        <v>3</v>
      </c>
      <c r="J37" s="9">
        <v>13</v>
      </c>
      <c r="K37" s="9">
        <v>6</v>
      </c>
      <c r="L37" s="9">
        <v>54</v>
      </c>
      <c r="M37" s="9">
        <v>8</v>
      </c>
      <c r="N37" s="9">
        <v>0</v>
      </c>
      <c r="O37" s="9">
        <v>17</v>
      </c>
      <c r="P37" s="9">
        <v>0</v>
      </c>
      <c r="Q37" s="9">
        <v>38</v>
      </c>
      <c r="R37" s="9">
        <v>15</v>
      </c>
      <c r="S37" s="9">
        <v>15</v>
      </c>
      <c r="T37" s="9">
        <v>0</v>
      </c>
      <c r="U37" s="9">
        <v>20</v>
      </c>
      <c r="V37" s="9">
        <v>17</v>
      </c>
    </row>
    <row r="38" spans="1:22" ht="13.15" customHeight="1" x14ac:dyDescent="0.3">
      <c r="A38" s="2" t="s">
        <v>113</v>
      </c>
      <c r="B38" s="9">
        <v>58</v>
      </c>
      <c r="C38" s="9">
        <v>63</v>
      </c>
      <c r="D38" s="9">
        <v>42</v>
      </c>
      <c r="E38" s="9">
        <v>33</v>
      </c>
      <c r="F38" s="9">
        <v>45</v>
      </c>
      <c r="G38" s="9">
        <v>53</v>
      </c>
      <c r="H38" s="9">
        <v>62</v>
      </c>
      <c r="I38" s="9">
        <v>33</v>
      </c>
      <c r="J38" s="9">
        <v>45</v>
      </c>
      <c r="K38" s="9">
        <v>0</v>
      </c>
      <c r="L38" s="9">
        <v>86</v>
      </c>
      <c r="M38" s="9">
        <v>50</v>
      </c>
      <c r="N38" s="9">
        <v>0</v>
      </c>
      <c r="O38" s="9">
        <v>26</v>
      </c>
      <c r="P38" s="9">
        <v>0</v>
      </c>
      <c r="Q38" s="9">
        <v>55</v>
      </c>
      <c r="R38" s="9">
        <v>70</v>
      </c>
      <c r="S38" s="9">
        <v>44</v>
      </c>
      <c r="T38" s="9">
        <v>0</v>
      </c>
      <c r="U38" s="9">
        <v>64</v>
      </c>
      <c r="V38" s="9">
        <v>38</v>
      </c>
    </row>
    <row r="39" spans="1:22" ht="13.15" customHeight="1" x14ac:dyDescent="0.3">
      <c r="A39" s="2" t="s">
        <v>114</v>
      </c>
      <c r="B39" s="9">
        <v>39</v>
      </c>
      <c r="C39" s="9">
        <v>36</v>
      </c>
      <c r="D39" s="9">
        <v>42</v>
      </c>
      <c r="E39" s="9">
        <v>67</v>
      </c>
      <c r="F39" s="9">
        <v>55</v>
      </c>
      <c r="G39" s="9">
        <v>43</v>
      </c>
      <c r="H39" s="9">
        <v>36</v>
      </c>
      <c r="I39" s="9">
        <v>67</v>
      </c>
      <c r="J39" s="9">
        <v>55</v>
      </c>
      <c r="K39" s="9">
        <v>100</v>
      </c>
      <c r="L39" s="9">
        <v>14</v>
      </c>
      <c r="M39" s="9">
        <v>50</v>
      </c>
      <c r="N39" s="9">
        <v>0</v>
      </c>
      <c r="O39" s="9">
        <v>74</v>
      </c>
      <c r="P39" s="9">
        <v>0</v>
      </c>
      <c r="Q39" s="9">
        <v>27</v>
      </c>
      <c r="R39" s="9">
        <v>30</v>
      </c>
      <c r="S39" s="9">
        <v>56</v>
      </c>
      <c r="T39" s="9">
        <v>0</v>
      </c>
      <c r="U39" s="9">
        <v>36</v>
      </c>
      <c r="V39" s="9">
        <v>62</v>
      </c>
    </row>
    <row r="40" spans="1:22" ht="13.15" customHeight="1" x14ac:dyDescent="0.3">
      <c r="A40" s="2" t="s">
        <v>105</v>
      </c>
      <c r="B40" s="9">
        <v>3</v>
      </c>
      <c r="C40" s="9">
        <v>1</v>
      </c>
      <c r="D40" s="9">
        <v>16</v>
      </c>
      <c r="E40" s="9">
        <v>0</v>
      </c>
      <c r="F40" s="9">
        <v>0</v>
      </c>
      <c r="G40" s="9">
        <v>4</v>
      </c>
      <c r="H40" s="9">
        <v>3</v>
      </c>
      <c r="I40" s="9">
        <v>0</v>
      </c>
      <c r="J40" s="9">
        <v>0</v>
      </c>
      <c r="K40" s="9">
        <v>0</v>
      </c>
      <c r="L40" s="9">
        <v>0</v>
      </c>
      <c r="M40" s="9">
        <v>0</v>
      </c>
      <c r="N40" s="9">
        <v>0</v>
      </c>
      <c r="O40" s="9">
        <v>0</v>
      </c>
      <c r="P40" s="9">
        <v>0</v>
      </c>
      <c r="Q40" s="9">
        <v>18</v>
      </c>
      <c r="R40" s="9">
        <v>0</v>
      </c>
      <c r="S40" s="9">
        <v>0</v>
      </c>
      <c r="T40" s="9">
        <v>0</v>
      </c>
      <c r="U40" s="9">
        <v>0</v>
      </c>
      <c r="V40" s="9">
        <v>0</v>
      </c>
    </row>
    <row r="41" spans="1:22" ht="13.15" customHeight="1" x14ac:dyDescent="0.3">
      <c r="A41" s="2"/>
    </row>
    <row r="42" spans="1:22" ht="13.15" customHeight="1" x14ac:dyDescent="0.3">
      <c r="A42" s="2" t="s">
        <v>116</v>
      </c>
    </row>
    <row r="43" spans="1:22" ht="40.15" customHeight="1" x14ac:dyDescent="0.3">
      <c r="A43" s="8" t="s">
        <v>80</v>
      </c>
      <c r="B43" s="10" t="s">
        <v>81</v>
      </c>
      <c r="C43" s="11" t="s">
        <v>82</v>
      </c>
      <c r="D43" s="11" t="s">
        <v>83</v>
      </c>
      <c r="E43" s="11" t="s">
        <v>84</v>
      </c>
      <c r="F43" s="11" t="s">
        <v>85</v>
      </c>
      <c r="G43" s="11" t="s">
        <v>86</v>
      </c>
      <c r="H43" s="11" t="s">
        <v>87</v>
      </c>
      <c r="I43" s="11" t="s">
        <v>88</v>
      </c>
      <c r="J43" s="11" t="s">
        <v>89</v>
      </c>
      <c r="K43" s="11" t="s">
        <v>90</v>
      </c>
      <c r="L43" s="11" t="s">
        <v>91</v>
      </c>
      <c r="M43" s="11" t="s">
        <v>92</v>
      </c>
      <c r="N43" s="11" t="s">
        <v>93</v>
      </c>
      <c r="O43" s="11" t="s">
        <v>108</v>
      </c>
      <c r="P43" s="11" t="s">
        <v>94</v>
      </c>
      <c r="Q43" s="11" t="s">
        <v>95</v>
      </c>
      <c r="R43" s="11" t="s">
        <v>96</v>
      </c>
      <c r="S43" s="11" t="s">
        <v>109</v>
      </c>
      <c r="T43" s="11" t="s">
        <v>97</v>
      </c>
      <c r="U43" s="11" t="s">
        <v>98</v>
      </c>
    </row>
    <row r="44" spans="1:22" ht="13.15" customHeight="1" x14ac:dyDescent="0.3">
      <c r="A44" s="2" t="s">
        <v>99</v>
      </c>
      <c r="B44" s="9">
        <v>121</v>
      </c>
      <c r="C44" s="9">
        <v>102</v>
      </c>
      <c r="D44" s="9">
        <v>6</v>
      </c>
      <c r="E44" s="9">
        <v>7</v>
      </c>
      <c r="F44" s="9">
        <v>6</v>
      </c>
      <c r="G44" s="9">
        <v>37</v>
      </c>
      <c r="H44" s="9">
        <v>84</v>
      </c>
      <c r="I44" s="9">
        <v>9</v>
      </c>
      <c r="J44" s="9">
        <v>15</v>
      </c>
      <c r="K44" s="9">
        <v>6</v>
      </c>
      <c r="L44" s="9">
        <v>8</v>
      </c>
      <c r="M44" s="9">
        <v>1</v>
      </c>
      <c r="N44" s="9">
        <v>16</v>
      </c>
      <c r="O44" s="9">
        <v>1</v>
      </c>
      <c r="P44" s="9">
        <v>36</v>
      </c>
      <c r="Q44" s="9">
        <v>11</v>
      </c>
      <c r="R44" s="9">
        <v>4</v>
      </c>
      <c r="S44" s="9">
        <v>2</v>
      </c>
      <c r="T44" s="9">
        <v>8</v>
      </c>
      <c r="U44" s="9">
        <v>4</v>
      </c>
    </row>
    <row r="45" spans="1:22" ht="13.15" customHeight="1" x14ac:dyDescent="0.3">
      <c r="A45" s="2" t="s">
        <v>100</v>
      </c>
      <c r="B45" s="9">
        <v>373</v>
      </c>
      <c r="C45" s="9">
        <v>332</v>
      </c>
      <c r="D45" s="9">
        <v>15</v>
      </c>
      <c r="E45" s="9">
        <v>10</v>
      </c>
      <c r="F45" s="9">
        <v>15</v>
      </c>
      <c r="G45" s="9">
        <v>210</v>
      </c>
      <c r="H45" s="9">
        <v>163</v>
      </c>
      <c r="I45" s="9">
        <v>18</v>
      </c>
      <c r="J45" s="9">
        <v>42</v>
      </c>
      <c r="K45" s="9">
        <v>27</v>
      </c>
      <c r="L45" s="9">
        <v>30</v>
      </c>
      <c r="M45" s="9">
        <v>4</v>
      </c>
      <c r="N45" s="9">
        <v>41</v>
      </c>
      <c r="O45" s="9">
        <v>2</v>
      </c>
      <c r="P45" s="9">
        <v>72</v>
      </c>
      <c r="Q45" s="9">
        <v>29</v>
      </c>
      <c r="R45" s="9">
        <v>34</v>
      </c>
      <c r="S45" s="9">
        <v>5</v>
      </c>
      <c r="T45" s="9">
        <v>46</v>
      </c>
      <c r="U45" s="9">
        <v>23</v>
      </c>
    </row>
    <row r="46" spans="1:22" ht="13.15" customHeight="1" x14ac:dyDescent="0.3">
      <c r="A46" s="2" t="s">
        <v>117</v>
      </c>
      <c r="B46" s="9">
        <v>8</v>
      </c>
      <c r="C46" s="9">
        <v>7</v>
      </c>
      <c r="D46" s="9">
        <v>10</v>
      </c>
      <c r="E46" s="9">
        <v>51</v>
      </c>
      <c r="F46" s="9">
        <v>0</v>
      </c>
      <c r="G46" s="9">
        <v>7</v>
      </c>
      <c r="H46" s="9">
        <v>10</v>
      </c>
      <c r="I46" s="9">
        <v>0</v>
      </c>
      <c r="J46" s="9">
        <v>9</v>
      </c>
      <c r="K46" s="9">
        <v>0</v>
      </c>
      <c r="L46" s="9">
        <v>0</v>
      </c>
      <c r="M46" s="9">
        <v>0</v>
      </c>
      <c r="N46" s="9">
        <v>0</v>
      </c>
      <c r="O46" s="9">
        <v>0</v>
      </c>
      <c r="P46" s="9">
        <v>13</v>
      </c>
      <c r="Q46" s="9">
        <v>17</v>
      </c>
      <c r="R46" s="9">
        <v>0</v>
      </c>
      <c r="S46" s="9">
        <v>0</v>
      </c>
      <c r="T46" s="9">
        <v>28</v>
      </c>
      <c r="U46" s="9">
        <v>0</v>
      </c>
    </row>
    <row r="47" spans="1:22" ht="13.15" customHeight="1" x14ac:dyDescent="0.3">
      <c r="A47" s="2" t="s">
        <v>118</v>
      </c>
      <c r="B47" s="9">
        <v>7</v>
      </c>
      <c r="C47" s="9">
        <v>7</v>
      </c>
      <c r="D47" s="9">
        <v>0</v>
      </c>
      <c r="E47" s="9">
        <v>0</v>
      </c>
      <c r="F47" s="9">
        <v>0</v>
      </c>
      <c r="G47" s="9">
        <v>9</v>
      </c>
      <c r="H47" s="9">
        <v>3</v>
      </c>
      <c r="I47" s="9">
        <v>0</v>
      </c>
      <c r="J47" s="9">
        <v>2</v>
      </c>
      <c r="K47" s="9">
        <v>0</v>
      </c>
      <c r="L47" s="9">
        <v>0</v>
      </c>
      <c r="M47" s="9">
        <v>0</v>
      </c>
      <c r="N47" s="9">
        <v>0</v>
      </c>
      <c r="O47" s="9">
        <v>0</v>
      </c>
      <c r="P47" s="9">
        <v>4</v>
      </c>
      <c r="Q47" s="9">
        <v>6</v>
      </c>
      <c r="R47" s="9">
        <v>0</v>
      </c>
      <c r="S47" s="9">
        <v>0</v>
      </c>
      <c r="T47" s="9">
        <v>41</v>
      </c>
      <c r="U47" s="9">
        <v>0</v>
      </c>
    </row>
    <row r="48" spans="1:22" ht="13.15" customHeight="1" x14ac:dyDescent="0.3">
      <c r="A48" s="2" t="s">
        <v>119</v>
      </c>
      <c r="B48" s="9">
        <v>3</v>
      </c>
      <c r="C48" s="9">
        <v>4</v>
      </c>
      <c r="D48" s="9">
        <v>0</v>
      </c>
      <c r="E48" s="9">
        <v>0</v>
      </c>
      <c r="F48" s="9">
        <v>0</v>
      </c>
      <c r="G48" s="9">
        <v>3</v>
      </c>
      <c r="H48" s="9">
        <v>3</v>
      </c>
      <c r="I48" s="9">
        <v>0</v>
      </c>
      <c r="J48" s="9">
        <v>0</v>
      </c>
      <c r="K48" s="9">
        <v>0</v>
      </c>
      <c r="L48" s="9">
        <v>0</v>
      </c>
      <c r="M48" s="9">
        <v>0</v>
      </c>
      <c r="N48" s="9">
        <v>0</v>
      </c>
      <c r="O48" s="9">
        <v>0</v>
      </c>
      <c r="P48" s="9">
        <v>4</v>
      </c>
      <c r="Q48" s="9">
        <v>0</v>
      </c>
      <c r="R48" s="9">
        <v>0</v>
      </c>
      <c r="S48" s="9">
        <v>50</v>
      </c>
      <c r="T48" s="9">
        <v>14</v>
      </c>
      <c r="U48" s="9">
        <v>0</v>
      </c>
    </row>
    <row r="49" spans="1:21" ht="13.15" customHeight="1" x14ac:dyDescent="0.3">
      <c r="A49" s="2" t="s">
        <v>120</v>
      </c>
      <c r="B49" s="9">
        <v>5</v>
      </c>
      <c r="C49" s="9">
        <v>5</v>
      </c>
      <c r="D49" s="9">
        <v>0</v>
      </c>
      <c r="E49" s="9">
        <v>0</v>
      </c>
      <c r="F49" s="9">
        <v>0</v>
      </c>
      <c r="G49" s="9">
        <v>6</v>
      </c>
      <c r="H49" s="9">
        <v>3</v>
      </c>
      <c r="I49" s="9">
        <v>0</v>
      </c>
      <c r="J49" s="9">
        <v>0</v>
      </c>
      <c r="K49" s="9">
        <v>0</v>
      </c>
      <c r="L49" s="9">
        <v>0</v>
      </c>
      <c r="M49" s="9">
        <v>0</v>
      </c>
      <c r="N49" s="9">
        <v>5</v>
      </c>
      <c r="O49" s="9">
        <v>0</v>
      </c>
      <c r="P49" s="9">
        <v>10</v>
      </c>
      <c r="Q49" s="9">
        <v>6</v>
      </c>
      <c r="R49" s="9">
        <v>0</v>
      </c>
      <c r="S49" s="9">
        <v>0</v>
      </c>
      <c r="T49" s="9">
        <v>14</v>
      </c>
      <c r="U49" s="9">
        <v>0</v>
      </c>
    </row>
    <row r="50" spans="1:21" ht="13.15" customHeight="1" x14ac:dyDescent="0.3">
      <c r="A50" s="2" t="s">
        <v>121</v>
      </c>
      <c r="B50" s="9">
        <v>30</v>
      </c>
      <c r="C50" s="9">
        <v>31</v>
      </c>
      <c r="D50" s="9">
        <v>10</v>
      </c>
      <c r="E50" s="9">
        <v>29</v>
      </c>
      <c r="F50" s="9">
        <v>13</v>
      </c>
      <c r="G50" s="9">
        <v>32</v>
      </c>
      <c r="H50" s="9">
        <v>27</v>
      </c>
      <c r="I50" s="9">
        <v>69</v>
      </c>
      <c r="J50" s="9">
        <v>20</v>
      </c>
      <c r="K50" s="9">
        <v>28</v>
      </c>
      <c r="L50" s="9">
        <v>25</v>
      </c>
      <c r="M50" s="9">
        <v>0</v>
      </c>
      <c r="N50" s="9">
        <v>23</v>
      </c>
      <c r="O50" s="9">
        <v>0</v>
      </c>
      <c r="P50" s="9">
        <v>23</v>
      </c>
      <c r="Q50" s="9">
        <v>34</v>
      </c>
      <c r="R50" s="9">
        <v>25</v>
      </c>
      <c r="S50" s="9">
        <v>0</v>
      </c>
      <c r="T50" s="9">
        <v>41</v>
      </c>
      <c r="U50" s="9">
        <v>55</v>
      </c>
    </row>
    <row r="51" spans="1:21" ht="13.15" customHeight="1" x14ac:dyDescent="0.3">
      <c r="A51" s="2" t="s">
        <v>122</v>
      </c>
      <c r="B51" s="9">
        <v>18</v>
      </c>
      <c r="C51" s="9">
        <v>19</v>
      </c>
      <c r="D51" s="9">
        <v>24</v>
      </c>
      <c r="E51" s="9">
        <v>0</v>
      </c>
      <c r="F51" s="9">
        <v>18</v>
      </c>
      <c r="G51" s="9">
        <v>20</v>
      </c>
      <c r="H51" s="9">
        <v>15</v>
      </c>
      <c r="I51" s="9">
        <v>9</v>
      </c>
      <c r="J51" s="9">
        <v>24</v>
      </c>
      <c r="K51" s="9">
        <v>50</v>
      </c>
      <c r="L51" s="9">
        <v>25</v>
      </c>
      <c r="M51" s="9">
        <v>0</v>
      </c>
      <c r="N51" s="9">
        <v>5</v>
      </c>
      <c r="O51" s="9">
        <v>0</v>
      </c>
      <c r="P51" s="9">
        <v>8</v>
      </c>
      <c r="Q51" s="9">
        <v>18</v>
      </c>
      <c r="R51" s="9">
        <v>25</v>
      </c>
      <c r="S51" s="9">
        <v>0</v>
      </c>
      <c r="T51" s="9">
        <v>29</v>
      </c>
      <c r="U51" s="9">
        <v>0</v>
      </c>
    </row>
    <row r="52" spans="1:21" ht="13.15" customHeight="1" x14ac:dyDescent="0.3">
      <c r="A52" s="2" t="s">
        <v>123</v>
      </c>
      <c r="B52" s="9">
        <v>51</v>
      </c>
      <c r="C52" s="9">
        <v>49</v>
      </c>
      <c r="D52" s="9">
        <v>83</v>
      </c>
      <c r="E52" s="9">
        <v>36</v>
      </c>
      <c r="F52" s="9">
        <v>64</v>
      </c>
      <c r="G52" s="9">
        <v>51</v>
      </c>
      <c r="H52" s="9">
        <v>49</v>
      </c>
      <c r="I52" s="9">
        <v>15</v>
      </c>
      <c r="J52" s="9">
        <v>59</v>
      </c>
      <c r="K52" s="9">
        <v>44</v>
      </c>
      <c r="L52" s="9">
        <v>38</v>
      </c>
      <c r="M52" s="9">
        <v>100</v>
      </c>
      <c r="N52" s="9">
        <v>72</v>
      </c>
      <c r="O52" s="9">
        <v>100</v>
      </c>
      <c r="P52" s="9">
        <v>51</v>
      </c>
      <c r="Q52" s="9">
        <v>49</v>
      </c>
      <c r="R52" s="9">
        <v>50</v>
      </c>
      <c r="S52" s="9">
        <v>100</v>
      </c>
      <c r="T52" s="9">
        <v>45</v>
      </c>
      <c r="U52" s="9">
        <v>38</v>
      </c>
    </row>
    <row r="53" spans="1:21" ht="13.15" customHeight="1" x14ac:dyDescent="0.3">
      <c r="A53" s="2" t="s">
        <v>105</v>
      </c>
      <c r="B53" s="9">
        <v>7</v>
      </c>
      <c r="C53" s="9">
        <v>7</v>
      </c>
      <c r="D53" s="9">
        <v>7</v>
      </c>
      <c r="E53" s="9">
        <v>7</v>
      </c>
      <c r="F53" s="9">
        <v>11</v>
      </c>
      <c r="G53" s="9">
        <v>7</v>
      </c>
      <c r="H53" s="9">
        <v>8</v>
      </c>
      <c r="I53" s="9">
        <v>16</v>
      </c>
      <c r="J53" s="9">
        <v>5</v>
      </c>
      <c r="K53" s="9">
        <v>0</v>
      </c>
      <c r="L53" s="9">
        <v>13</v>
      </c>
      <c r="M53" s="9">
        <v>0</v>
      </c>
      <c r="N53" s="9">
        <v>0</v>
      </c>
      <c r="O53" s="9">
        <v>0</v>
      </c>
      <c r="P53" s="9">
        <v>9</v>
      </c>
      <c r="Q53" s="9">
        <v>6</v>
      </c>
      <c r="R53" s="9">
        <v>25</v>
      </c>
      <c r="S53" s="9">
        <v>0</v>
      </c>
      <c r="T53" s="9">
        <v>0</v>
      </c>
      <c r="U53" s="9">
        <v>7</v>
      </c>
    </row>
    <row r="54" spans="1:21" ht="13.15" customHeight="1" x14ac:dyDescent="0.3">
      <c r="A54" s="2"/>
    </row>
    <row r="55" spans="1:21" ht="13.15" customHeight="1" x14ac:dyDescent="0.3">
      <c r="A55" s="2" t="s">
        <v>124</v>
      </c>
    </row>
    <row r="56" spans="1:21" ht="40.15" customHeight="1" x14ac:dyDescent="0.3">
      <c r="A56" s="8" t="s">
        <v>80</v>
      </c>
      <c r="B56" s="10" t="s">
        <v>81</v>
      </c>
      <c r="C56" s="11" t="s">
        <v>82</v>
      </c>
      <c r="D56" s="11" t="s">
        <v>83</v>
      </c>
      <c r="E56" s="11" t="s">
        <v>84</v>
      </c>
      <c r="F56" s="11" t="s">
        <v>85</v>
      </c>
      <c r="G56" s="11" t="s">
        <v>86</v>
      </c>
      <c r="H56" s="11" t="s">
        <v>87</v>
      </c>
      <c r="I56" s="11" t="s">
        <v>88</v>
      </c>
      <c r="J56" s="11" t="s">
        <v>89</v>
      </c>
      <c r="K56" s="11" t="s">
        <v>90</v>
      </c>
      <c r="L56" s="11" t="s">
        <v>91</v>
      </c>
      <c r="M56" s="11" t="s">
        <v>92</v>
      </c>
      <c r="N56" s="11" t="s">
        <v>93</v>
      </c>
      <c r="O56" s="11" t="s">
        <v>108</v>
      </c>
      <c r="P56" s="11" t="s">
        <v>94</v>
      </c>
      <c r="Q56" s="11" t="s">
        <v>95</v>
      </c>
      <c r="R56" s="11" t="s">
        <v>96</v>
      </c>
      <c r="S56" s="11" t="s">
        <v>109</v>
      </c>
      <c r="T56" s="11" t="s">
        <v>97</v>
      </c>
      <c r="U56" s="11" t="s">
        <v>98</v>
      </c>
    </row>
    <row r="57" spans="1:21" ht="13.15" customHeight="1" x14ac:dyDescent="0.3">
      <c r="A57" s="2" t="s">
        <v>99</v>
      </c>
      <c r="B57" s="9">
        <v>138</v>
      </c>
      <c r="C57" s="9">
        <v>109</v>
      </c>
      <c r="D57" s="9">
        <v>12</v>
      </c>
      <c r="E57" s="9">
        <v>4</v>
      </c>
      <c r="F57" s="9">
        <v>13</v>
      </c>
      <c r="G57" s="9">
        <v>36</v>
      </c>
      <c r="H57" s="9">
        <v>102</v>
      </c>
      <c r="I57" s="9">
        <v>9</v>
      </c>
      <c r="J57" s="9">
        <v>17</v>
      </c>
      <c r="K57" s="9">
        <v>4</v>
      </c>
      <c r="L57" s="9">
        <v>19</v>
      </c>
      <c r="M57" s="9">
        <v>2</v>
      </c>
      <c r="N57" s="9">
        <v>16</v>
      </c>
      <c r="O57" s="9">
        <v>1</v>
      </c>
      <c r="P57" s="9">
        <v>41</v>
      </c>
      <c r="Q57" s="9">
        <v>10</v>
      </c>
      <c r="R57" s="9">
        <v>4</v>
      </c>
      <c r="S57" s="9">
        <v>2</v>
      </c>
      <c r="T57" s="9">
        <v>9</v>
      </c>
      <c r="U57" s="9">
        <v>4</v>
      </c>
    </row>
    <row r="58" spans="1:21" ht="13.15" customHeight="1" x14ac:dyDescent="0.3">
      <c r="A58" s="2" t="s">
        <v>100</v>
      </c>
      <c r="B58" s="9">
        <v>408</v>
      </c>
      <c r="C58" s="9">
        <v>337</v>
      </c>
      <c r="D58" s="9">
        <v>44</v>
      </c>
      <c r="E58" s="9">
        <v>4</v>
      </c>
      <c r="F58" s="9">
        <v>22</v>
      </c>
      <c r="G58" s="9">
        <v>204</v>
      </c>
      <c r="H58" s="9">
        <v>203</v>
      </c>
      <c r="I58" s="9">
        <v>13</v>
      </c>
      <c r="J58" s="9">
        <v>40</v>
      </c>
      <c r="K58" s="9">
        <v>15</v>
      </c>
      <c r="L58" s="9">
        <v>69</v>
      </c>
      <c r="M58" s="9">
        <v>8</v>
      </c>
      <c r="N58" s="9">
        <v>38</v>
      </c>
      <c r="O58" s="9">
        <v>2</v>
      </c>
      <c r="P58" s="9">
        <v>80</v>
      </c>
      <c r="Q58" s="9">
        <v>26</v>
      </c>
      <c r="R58" s="9">
        <v>32</v>
      </c>
      <c r="S58" s="9">
        <v>9</v>
      </c>
      <c r="T58" s="9">
        <v>53</v>
      </c>
      <c r="U58" s="9">
        <v>23</v>
      </c>
    </row>
    <row r="59" spans="1:21" ht="13.15" customHeight="1" x14ac:dyDescent="0.3">
      <c r="A59" s="2" t="s">
        <v>125</v>
      </c>
      <c r="B59" s="9">
        <v>1</v>
      </c>
      <c r="C59" s="9">
        <v>1</v>
      </c>
      <c r="D59" s="9">
        <v>0</v>
      </c>
      <c r="E59" s="9">
        <v>0</v>
      </c>
      <c r="F59" s="9">
        <v>1</v>
      </c>
      <c r="G59" s="9">
        <v>0</v>
      </c>
      <c r="H59" s="9">
        <v>2</v>
      </c>
      <c r="I59" s="9">
        <v>0</v>
      </c>
      <c r="J59" s="9">
        <v>0</v>
      </c>
      <c r="K59" s="9">
        <v>0</v>
      </c>
      <c r="L59" s="9">
        <v>0</v>
      </c>
      <c r="M59" s="9">
        <v>0</v>
      </c>
      <c r="N59" s="9">
        <v>0</v>
      </c>
      <c r="O59" s="9">
        <v>0</v>
      </c>
      <c r="P59" s="9">
        <v>2</v>
      </c>
      <c r="Q59" s="9">
        <v>0</v>
      </c>
      <c r="R59" s="9">
        <v>0</v>
      </c>
      <c r="S59" s="9">
        <v>29</v>
      </c>
      <c r="T59" s="9">
        <v>0</v>
      </c>
      <c r="U59" s="9">
        <v>0</v>
      </c>
    </row>
    <row r="60" spans="1:21" ht="13.15" customHeight="1" x14ac:dyDescent="0.3">
      <c r="A60" s="2" t="s">
        <v>126</v>
      </c>
      <c r="B60" s="9">
        <v>98</v>
      </c>
      <c r="C60" s="9">
        <v>99</v>
      </c>
      <c r="D60" s="9">
        <v>89</v>
      </c>
      <c r="E60" s="9">
        <v>100</v>
      </c>
      <c r="F60" s="9">
        <v>99</v>
      </c>
      <c r="G60" s="9">
        <v>98</v>
      </c>
      <c r="H60" s="9">
        <v>98</v>
      </c>
      <c r="I60" s="9">
        <v>100</v>
      </c>
      <c r="J60" s="9">
        <v>88</v>
      </c>
      <c r="K60" s="9">
        <v>100</v>
      </c>
      <c r="L60" s="9">
        <v>100</v>
      </c>
      <c r="M60" s="9">
        <v>100</v>
      </c>
      <c r="N60" s="9">
        <v>100</v>
      </c>
      <c r="O60" s="9">
        <v>100</v>
      </c>
      <c r="P60" s="9">
        <v>98</v>
      </c>
      <c r="Q60" s="9">
        <v>100</v>
      </c>
      <c r="R60" s="9">
        <v>100</v>
      </c>
      <c r="S60" s="9">
        <v>71</v>
      </c>
      <c r="T60" s="9">
        <v>100</v>
      </c>
      <c r="U60" s="9">
        <v>100</v>
      </c>
    </row>
    <row r="61" spans="1:21" ht="13.15" customHeight="1" x14ac:dyDescent="0.3">
      <c r="A61" s="2" t="s">
        <v>105</v>
      </c>
      <c r="B61" s="9">
        <v>1</v>
      </c>
      <c r="C61" s="9">
        <v>0</v>
      </c>
      <c r="D61" s="9">
        <v>11</v>
      </c>
      <c r="E61" s="9">
        <v>0</v>
      </c>
      <c r="F61" s="9">
        <v>0</v>
      </c>
      <c r="G61" s="9">
        <v>2</v>
      </c>
      <c r="H61" s="9">
        <v>0</v>
      </c>
      <c r="I61" s="9">
        <v>0</v>
      </c>
      <c r="J61" s="9">
        <v>12</v>
      </c>
      <c r="K61" s="9">
        <v>0</v>
      </c>
      <c r="L61" s="9">
        <v>0</v>
      </c>
      <c r="M61" s="9">
        <v>0</v>
      </c>
      <c r="N61" s="9">
        <v>0</v>
      </c>
      <c r="O61" s="9">
        <v>0</v>
      </c>
      <c r="P61" s="9">
        <v>0</v>
      </c>
      <c r="Q61" s="9">
        <v>0</v>
      </c>
      <c r="R61" s="9">
        <v>0</v>
      </c>
      <c r="S61" s="9">
        <v>0</v>
      </c>
      <c r="T61" s="9">
        <v>0</v>
      </c>
      <c r="U61" s="9">
        <v>0</v>
      </c>
    </row>
    <row r="62" spans="1:21" ht="13.15" customHeight="1" x14ac:dyDescent="0.3">
      <c r="A62" s="2"/>
    </row>
    <row r="63" spans="1:21" ht="13.15" customHeight="1" x14ac:dyDescent="0.3">
      <c r="A63" s="2" t="s">
        <v>127</v>
      </c>
    </row>
    <row r="64" spans="1:21" ht="40.15" customHeight="1" x14ac:dyDescent="0.3">
      <c r="A64" s="8" t="s">
        <v>80</v>
      </c>
      <c r="B64" s="10" t="s">
        <v>81</v>
      </c>
      <c r="C64" s="11" t="s">
        <v>82</v>
      </c>
      <c r="D64" s="11" t="s">
        <v>83</v>
      </c>
      <c r="E64" s="11" t="s">
        <v>84</v>
      </c>
      <c r="F64" s="11" t="s">
        <v>85</v>
      </c>
      <c r="G64" s="11" t="s">
        <v>86</v>
      </c>
      <c r="H64" s="11" t="s">
        <v>87</v>
      </c>
      <c r="I64" s="11" t="s">
        <v>88</v>
      </c>
      <c r="J64" s="11" t="s">
        <v>89</v>
      </c>
      <c r="K64" s="11" t="s">
        <v>90</v>
      </c>
      <c r="L64" s="11" t="s">
        <v>91</v>
      </c>
      <c r="M64" s="11" t="s">
        <v>92</v>
      </c>
      <c r="N64" s="11" t="s">
        <v>93</v>
      </c>
      <c r="O64" s="11" t="s">
        <v>94</v>
      </c>
      <c r="P64" s="11" t="s">
        <v>95</v>
      </c>
      <c r="Q64" s="11" t="s">
        <v>96</v>
      </c>
      <c r="R64" s="11" t="s">
        <v>97</v>
      </c>
      <c r="S64" s="11" t="s">
        <v>98</v>
      </c>
    </row>
    <row r="65" spans="1:22" ht="13.15" customHeight="1" x14ac:dyDescent="0.3">
      <c r="A65" s="2" t="s">
        <v>99</v>
      </c>
      <c r="B65" s="9">
        <v>76</v>
      </c>
      <c r="C65" s="9">
        <v>54</v>
      </c>
      <c r="D65" s="9">
        <v>10</v>
      </c>
      <c r="E65" s="9">
        <v>3</v>
      </c>
      <c r="F65" s="9">
        <v>9</v>
      </c>
      <c r="G65" s="9">
        <v>15</v>
      </c>
      <c r="H65" s="9">
        <v>61</v>
      </c>
      <c r="I65" s="9">
        <v>3</v>
      </c>
      <c r="J65" s="9">
        <v>9</v>
      </c>
      <c r="K65" s="9">
        <v>1</v>
      </c>
      <c r="L65" s="9">
        <v>15</v>
      </c>
      <c r="M65" s="9">
        <v>2</v>
      </c>
      <c r="N65" s="9">
        <v>8</v>
      </c>
      <c r="O65" s="9">
        <v>23</v>
      </c>
      <c r="P65" s="9">
        <v>6</v>
      </c>
      <c r="Q65" s="9">
        <v>2</v>
      </c>
      <c r="R65" s="9">
        <v>4</v>
      </c>
      <c r="S65" s="9">
        <v>3</v>
      </c>
    </row>
    <row r="66" spans="1:22" ht="13.15" customHeight="1" x14ac:dyDescent="0.3">
      <c r="A66" s="2" t="s">
        <v>100</v>
      </c>
      <c r="B66" s="9">
        <v>204</v>
      </c>
      <c r="C66" s="9">
        <v>152</v>
      </c>
      <c r="D66" s="9">
        <v>33</v>
      </c>
      <c r="E66" s="9">
        <v>2</v>
      </c>
      <c r="F66" s="9">
        <v>17</v>
      </c>
      <c r="G66" s="9">
        <v>85</v>
      </c>
      <c r="H66" s="9">
        <v>119</v>
      </c>
      <c r="I66" s="9">
        <v>3</v>
      </c>
      <c r="J66" s="9">
        <v>13</v>
      </c>
      <c r="K66" s="9">
        <v>6</v>
      </c>
      <c r="L66" s="9">
        <v>54</v>
      </c>
      <c r="M66" s="9">
        <v>8</v>
      </c>
      <c r="N66" s="9">
        <v>17</v>
      </c>
      <c r="O66" s="9">
        <v>38</v>
      </c>
      <c r="P66" s="9">
        <v>15</v>
      </c>
      <c r="Q66" s="9">
        <v>15</v>
      </c>
      <c r="R66" s="9">
        <v>20</v>
      </c>
      <c r="S66" s="9">
        <v>17</v>
      </c>
    </row>
    <row r="67" spans="1:22" ht="13.15" customHeight="1" x14ac:dyDescent="0.3">
      <c r="A67" s="2" t="s">
        <v>125</v>
      </c>
      <c r="B67" s="9">
        <v>35</v>
      </c>
      <c r="C67" s="9">
        <v>34</v>
      </c>
      <c r="D67" s="9">
        <v>11</v>
      </c>
      <c r="E67" s="9">
        <v>33</v>
      </c>
      <c r="F67" s="9">
        <v>97</v>
      </c>
      <c r="G67" s="9">
        <v>28</v>
      </c>
      <c r="H67" s="9">
        <v>40</v>
      </c>
      <c r="I67" s="9">
        <v>0</v>
      </c>
      <c r="J67" s="9">
        <v>61</v>
      </c>
      <c r="K67" s="9">
        <v>100</v>
      </c>
      <c r="L67" s="9">
        <v>30</v>
      </c>
      <c r="M67" s="9">
        <v>50</v>
      </c>
      <c r="N67" s="9">
        <v>83</v>
      </c>
      <c r="O67" s="9">
        <v>33</v>
      </c>
      <c r="P67" s="9">
        <v>16</v>
      </c>
      <c r="Q67" s="9">
        <v>0</v>
      </c>
      <c r="R67" s="9">
        <v>3</v>
      </c>
      <c r="S67" s="9">
        <v>53</v>
      </c>
    </row>
    <row r="68" spans="1:22" ht="13.15" customHeight="1" x14ac:dyDescent="0.3">
      <c r="A68" s="2" t="s">
        <v>126</v>
      </c>
      <c r="B68" s="9">
        <v>51</v>
      </c>
      <c r="C68" s="9">
        <v>52</v>
      </c>
      <c r="D68" s="9">
        <v>69</v>
      </c>
      <c r="E68" s="9">
        <v>67</v>
      </c>
      <c r="F68" s="9">
        <v>3</v>
      </c>
      <c r="G68" s="9">
        <v>50</v>
      </c>
      <c r="H68" s="9">
        <v>52</v>
      </c>
      <c r="I68" s="9">
        <v>100</v>
      </c>
      <c r="J68" s="9">
        <v>39</v>
      </c>
      <c r="K68" s="9">
        <v>0</v>
      </c>
      <c r="L68" s="9">
        <v>49</v>
      </c>
      <c r="M68" s="9">
        <v>50</v>
      </c>
      <c r="N68" s="9">
        <v>17</v>
      </c>
      <c r="O68" s="9">
        <v>63</v>
      </c>
      <c r="P68" s="9">
        <v>84</v>
      </c>
      <c r="Q68" s="9">
        <v>44</v>
      </c>
      <c r="R68" s="9">
        <v>64</v>
      </c>
      <c r="S68" s="9">
        <v>47</v>
      </c>
    </row>
    <row r="69" spans="1:22" ht="13.15" customHeight="1" x14ac:dyDescent="0.3">
      <c r="A69" s="2" t="s">
        <v>105</v>
      </c>
      <c r="B69" s="9">
        <v>14</v>
      </c>
      <c r="C69" s="9">
        <v>14</v>
      </c>
      <c r="D69" s="9">
        <v>20</v>
      </c>
      <c r="E69" s="9">
        <v>0</v>
      </c>
      <c r="F69" s="9">
        <v>0</v>
      </c>
      <c r="G69" s="9">
        <v>22</v>
      </c>
      <c r="H69" s="9">
        <v>8</v>
      </c>
      <c r="I69" s="9">
        <v>0</v>
      </c>
      <c r="J69" s="9">
        <v>0</v>
      </c>
      <c r="K69" s="9">
        <v>0</v>
      </c>
      <c r="L69" s="9">
        <v>21</v>
      </c>
      <c r="M69" s="9">
        <v>0</v>
      </c>
      <c r="N69" s="9">
        <v>0</v>
      </c>
      <c r="O69" s="9">
        <v>4</v>
      </c>
      <c r="P69" s="9">
        <v>0</v>
      </c>
      <c r="Q69" s="9">
        <v>56</v>
      </c>
      <c r="R69" s="9">
        <v>33</v>
      </c>
      <c r="S69" s="9">
        <v>0</v>
      </c>
    </row>
    <row r="70" spans="1:22" ht="13.15" customHeight="1" x14ac:dyDescent="0.3">
      <c r="A70" s="2"/>
    </row>
    <row r="71" spans="1:22" ht="13.15" customHeight="1" x14ac:dyDescent="0.3">
      <c r="A71" s="2" t="s">
        <v>128</v>
      </c>
    </row>
    <row r="72" spans="1:22" ht="40.15" customHeight="1" x14ac:dyDescent="0.3">
      <c r="A72" s="8" t="s">
        <v>80</v>
      </c>
      <c r="B72" s="10" t="s">
        <v>81</v>
      </c>
      <c r="C72" s="11" t="s">
        <v>82</v>
      </c>
      <c r="D72" s="11" t="s">
        <v>83</v>
      </c>
      <c r="E72" s="11" t="s">
        <v>84</v>
      </c>
      <c r="F72" s="11" t="s">
        <v>85</v>
      </c>
      <c r="G72" s="11" t="s">
        <v>86</v>
      </c>
      <c r="H72" s="11" t="s">
        <v>87</v>
      </c>
      <c r="I72" s="11" t="s">
        <v>88</v>
      </c>
      <c r="J72" s="11" t="s">
        <v>89</v>
      </c>
      <c r="K72" s="11" t="s">
        <v>90</v>
      </c>
      <c r="L72" s="11" t="s">
        <v>91</v>
      </c>
      <c r="M72" s="11" t="s">
        <v>93</v>
      </c>
      <c r="N72" s="11" t="s">
        <v>108</v>
      </c>
      <c r="O72" s="11" t="s">
        <v>94</v>
      </c>
      <c r="P72" s="11" t="s">
        <v>95</v>
      </c>
      <c r="Q72" s="11" t="s">
        <v>96</v>
      </c>
      <c r="R72" s="11" t="s">
        <v>109</v>
      </c>
      <c r="S72" s="11" t="s">
        <v>97</v>
      </c>
      <c r="T72" s="11" t="s">
        <v>98</v>
      </c>
    </row>
    <row r="73" spans="1:22" ht="13.15" customHeight="1" x14ac:dyDescent="0.3">
      <c r="A73" s="2" t="s">
        <v>99</v>
      </c>
      <c r="B73" s="9">
        <v>89</v>
      </c>
      <c r="C73" s="9">
        <v>80</v>
      </c>
      <c r="D73" s="9">
        <v>1</v>
      </c>
      <c r="E73" s="9">
        <v>5</v>
      </c>
      <c r="F73" s="9">
        <v>3</v>
      </c>
      <c r="G73" s="9">
        <v>30</v>
      </c>
      <c r="H73" s="9">
        <v>59</v>
      </c>
      <c r="I73" s="9">
        <v>6</v>
      </c>
      <c r="J73" s="9">
        <v>11</v>
      </c>
      <c r="K73" s="9">
        <v>5</v>
      </c>
      <c r="L73" s="9">
        <v>5</v>
      </c>
      <c r="M73" s="9">
        <v>12</v>
      </c>
      <c r="N73" s="9">
        <v>1</v>
      </c>
      <c r="O73" s="9">
        <v>28</v>
      </c>
      <c r="P73" s="9">
        <v>8</v>
      </c>
      <c r="Q73" s="9">
        <v>3</v>
      </c>
      <c r="R73" s="9">
        <v>2</v>
      </c>
      <c r="S73" s="9">
        <v>6</v>
      </c>
      <c r="T73" s="9">
        <v>2</v>
      </c>
    </row>
    <row r="74" spans="1:22" ht="13.15" customHeight="1" x14ac:dyDescent="0.3">
      <c r="A74" s="2" t="s">
        <v>100</v>
      </c>
      <c r="B74" s="9">
        <v>281</v>
      </c>
      <c r="C74" s="9">
        <v>266</v>
      </c>
      <c r="D74" s="9">
        <v>2</v>
      </c>
      <c r="E74" s="9">
        <v>9</v>
      </c>
      <c r="F74" s="9">
        <v>4</v>
      </c>
      <c r="G74" s="9">
        <v>168</v>
      </c>
      <c r="H74" s="9">
        <v>113</v>
      </c>
      <c r="I74" s="9">
        <v>14</v>
      </c>
      <c r="J74" s="9">
        <v>35</v>
      </c>
      <c r="K74" s="9">
        <v>21</v>
      </c>
      <c r="L74" s="9">
        <v>19</v>
      </c>
      <c r="M74" s="9">
        <v>29</v>
      </c>
      <c r="N74" s="9">
        <v>2</v>
      </c>
      <c r="O74" s="9">
        <v>56</v>
      </c>
      <c r="P74" s="9">
        <v>23</v>
      </c>
      <c r="Q74" s="9">
        <v>25</v>
      </c>
      <c r="R74" s="9">
        <v>5</v>
      </c>
      <c r="S74" s="9">
        <v>39</v>
      </c>
      <c r="T74" s="9">
        <v>12</v>
      </c>
    </row>
    <row r="75" spans="1:22" ht="13.15" customHeight="1" x14ac:dyDescent="0.3">
      <c r="A75" s="2" t="s">
        <v>129</v>
      </c>
      <c r="B75" s="9">
        <v>10</v>
      </c>
      <c r="C75" s="9">
        <v>10</v>
      </c>
      <c r="D75" s="9">
        <v>0</v>
      </c>
      <c r="E75" s="9">
        <v>0</v>
      </c>
      <c r="F75" s="9">
        <v>46</v>
      </c>
      <c r="G75" s="9">
        <v>13</v>
      </c>
      <c r="H75" s="9">
        <v>7</v>
      </c>
      <c r="I75" s="9">
        <v>0</v>
      </c>
      <c r="J75" s="9">
        <v>3</v>
      </c>
      <c r="K75" s="9">
        <v>8</v>
      </c>
      <c r="L75" s="9">
        <v>0</v>
      </c>
      <c r="M75" s="9">
        <v>7</v>
      </c>
      <c r="N75" s="9">
        <v>0</v>
      </c>
      <c r="O75" s="9">
        <v>5</v>
      </c>
      <c r="P75" s="9">
        <v>0</v>
      </c>
      <c r="Q75" s="9">
        <v>33</v>
      </c>
      <c r="R75" s="9">
        <v>0</v>
      </c>
      <c r="S75" s="9">
        <v>16</v>
      </c>
      <c r="T75" s="9">
        <v>50</v>
      </c>
    </row>
    <row r="76" spans="1:22" ht="13.15" customHeight="1" x14ac:dyDescent="0.3">
      <c r="A76" s="2" t="s">
        <v>130</v>
      </c>
      <c r="B76" s="9">
        <v>5</v>
      </c>
      <c r="C76" s="9">
        <v>5</v>
      </c>
      <c r="D76" s="9">
        <v>0</v>
      </c>
      <c r="E76" s="9">
        <v>32</v>
      </c>
      <c r="F76" s="9">
        <v>0</v>
      </c>
      <c r="G76" s="9">
        <v>4</v>
      </c>
      <c r="H76" s="9">
        <v>8</v>
      </c>
      <c r="I76" s="9">
        <v>0</v>
      </c>
      <c r="J76" s="9">
        <v>8</v>
      </c>
      <c r="K76" s="9">
        <v>0</v>
      </c>
      <c r="L76" s="9">
        <v>0</v>
      </c>
      <c r="M76" s="9">
        <v>0</v>
      </c>
      <c r="N76" s="9">
        <v>0</v>
      </c>
      <c r="O76" s="9">
        <v>0</v>
      </c>
      <c r="P76" s="9">
        <v>15</v>
      </c>
      <c r="Q76" s="9">
        <v>0</v>
      </c>
      <c r="R76" s="9">
        <v>50</v>
      </c>
      <c r="S76" s="9">
        <v>16</v>
      </c>
      <c r="T76" s="9">
        <v>0</v>
      </c>
    </row>
    <row r="77" spans="1:22" ht="13.15" customHeight="1" x14ac:dyDescent="0.3">
      <c r="A77" s="2" t="s">
        <v>126</v>
      </c>
      <c r="B77" s="9">
        <v>84</v>
      </c>
      <c r="C77" s="9">
        <v>85</v>
      </c>
      <c r="D77" s="9">
        <v>100</v>
      </c>
      <c r="E77" s="9">
        <v>68</v>
      </c>
      <c r="F77" s="9">
        <v>54</v>
      </c>
      <c r="G77" s="9">
        <v>84</v>
      </c>
      <c r="H77" s="9">
        <v>85</v>
      </c>
      <c r="I77" s="9">
        <v>100</v>
      </c>
      <c r="J77" s="9">
        <v>89</v>
      </c>
      <c r="K77" s="9">
        <v>92</v>
      </c>
      <c r="L77" s="9">
        <v>100</v>
      </c>
      <c r="M77" s="9">
        <v>93</v>
      </c>
      <c r="N77" s="9">
        <v>100</v>
      </c>
      <c r="O77" s="9">
        <v>95</v>
      </c>
      <c r="P77" s="9">
        <v>85</v>
      </c>
      <c r="Q77" s="9">
        <v>67</v>
      </c>
      <c r="R77" s="9">
        <v>50</v>
      </c>
      <c r="S77" s="9">
        <v>67</v>
      </c>
      <c r="T77" s="9">
        <v>50</v>
      </c>
    </row>
    <row r="78" spans="1:22" ht="13.15" customHeight="1" x14ac:dyDescent="0.3">
      <c r="A78" s="2"/>
    </row>
    <row r="79" spans="1:22" ht="13.15" customHeight="1" x14ac:dyDescent="0.3">
      <c r="A79" s="2" t="s">
        <v>131</v>
      </c>
    </row>
    <row r="80" spans="1:22" ht="40.15" customHeight="1" x14ac:dyDescent="0.3">
      <c r="A80" s="8" t="s">
        <v>80</v>
      </c>
      <c r="B80" s="10" t="s">
        <v>81</v>
      </c>
      <c r="C80" s="11" t="s">
        <v>82</v>
      </c>
      <c r="D80" s="11" t="s">
        <v>83</v>
      </c>
      <c r="E80" s="11" t="s">
        <v>84</v>
      </c>
      <c r="F80" s="11" t="s">
        <v>85</v>
      </c>
      <c r="G80" s="11" t="s">
        <v>86</v>
      </c>
      <c r="H80" s="11" t="s">
        <v>87</v>
      </c>
      <c r="I80" s="11" t="s">
        <v>88</v>
      </c>
      <c r="J80" s="11" t="s">
        <v>89</v>
      </c>
      <c r="K80" s="11" t="s">
        <v>90</v>
      </c>
      <c r="L80" s="11" t="s">
        <v>91</v>
      </c>
      <c r="M80" s="11" t="s">
        <v>92</v>
      </c>
      <c r="N80" s="11" t="s">
        <v>107</v>
      </c>
      <c r="O80" s="11" t="s">
        <v>93</v>
      </c>
      <c r="P80" s="11" t="s">
        <v>108</v>
      </c>
      <c r="Q80" s="11" t="s">
        <v>94</v>
      </c>
      <c r="R80" s="11" t="s">
        <v>95</v>
      </c>
      <c r="S80" s="11" t="s">
        <v>96</v>
      </c>
      <c r="T80" s="11" t="s">
        <v>109</v>
      </c>
      <c r="U80" s="11" t="s">
        <v>97</v>
      </c>
      <c r="V80" s="11" t="s">
        <v>98</v>
      </c>
    </row>
    <row r="81" spans="1:22" ht="13.15" customHeight="1" x14ac:dyDescent="0.3">
      <c r="A81" s="2" t="s">
        <v>99</v>
      </c>
      <c r="B81" s="9">
        <v>493</v>
      </c>
      <c r="C81" s="9">
        <v>405</v>
      </c>
      <c r="D81" s="9">
        <v>38</v>
      </c>
      <c r="E81" s="9">
        <v>28</v>
      </c>
      <c r="F81" s="9">
        <v>22</v>
      </c>
      <c r="G81" s="9">
        <v>171</v>
      </c>
      <c r="H81" s="9">
        <v>322</v>
      </c>
      <c r="I81" s="9">
        <v>32</v>
      </c>
      <c r="J81" s="9">
        <v>35</v>
      </c>
      <c r="K81" s="9">
        <v>56</v>
      </c>
      <c r="L81" s="9">
        <v>59</v>
      </c>
      <c r="M81" s="9">
        <v>12</v>
      </c>
      <c r="N81" s="9">
        <v>5</v>
      </c>
      <c r="O81" s="9">
        <v>37</v>
      </c>
      <c r="P81" s="9">
        <v>23</v>
      </c>
      <c r="Q81" s="9">
        <v>113</v>
      </c>
      <c r="R81" s="9">
        <v>44</v>
      </c>
      <c r="S81" s="9">
        <v>17</v>
      </c>
      <c r="T81" s="9">
        <v>18</v>
      </c>
      <c r="U81" s="9">
        <v>18</v>
      </c>
      <c r="V81" s="9">
        <v>24</v>
      </c>
    </row>
    <row r="82" spans="1:22" ht="13.15" customHeight="1" x14ac:dyDescent="0.3">
      <c r="A82" s="2" t="s">
        <v>100</v>
      </c>
      <c r="B82" s="9">
        <v>1754</v>
      </c>
      <c r="C82" s="9">
        <v>1558</v>
      </c>
      <c r="D82" s="9">
        <v>94</v>
      </c>
      <c r="E82" s="9">
        <v>66</v>
      </c>
      <c r="F82" s="9">
        <v>37</v>
      </c>
      <c r="G82" s="9">
        <v>1006</v>
      </c>
      <c r="H82" s="9">
        <v>748</v>
      </c>
      <c r="I82" s="9">
        <v>59</v>
      </c>
      <c r="J82" s="9">
        <v>84</v>
      </c>
      <c r="K82" s="9">
        <v>302</v>
      </c>
      <c r="L82" s="9">
        <v>200</v>
      </c>
      <c r="M82" s="9">
        <v>40</v>
      </c>
      <c r="N82" s="9">
        <v>16</v>
      </c>
      <c r="O82" s="9">
        <v>107</v>
      </c>
      <c r="P82" s="9">
        <v>39</v>
      </c>
      <c r="Q82" s="9">
        <v>265</v>
      </c>
      <c r="R82" s="9">
        <v>148</v>
      </c>
      <c r="S82" s="9">
        <v>139</v>
      </c>
      <c r="T82" s="9">
        <v>119</v>
      </c>
      <c r="U82" s="9">
        <v>111</v>
      </c>
      <c r="V82" s="9">
        <v>125</v>
      </c>
    </row>
    <row r="83" spans="1:22" ht="13.15" customHeight="1" x14ac:dyDescent="0.3">
      <c r="A83" s="2" t="s">
        <v>132</v>
      </c>
      <c r="B83" s="9">
        <v>12</v>
      </c>
      <c r="C83" s="9">
        <v>10</v>
      </c>
      <c r="D83" s="9">
        <v>35</v>
      </c>
      <c r="E83" s="9">
        <v>3</v>
      </c>
      <c r="F83" s="9">
        <v>47</v>
      </c>
      <c r="G83" s="9">
        <v>8</v>
      </c>
      <c r="H83" s="9">
        <v>16</v>
      </c>
      <c r="I83" s="9">
        <v>5</v>
      </c>
      <c r="J83" s="9">
        <v>16</v>
      </c>
      <c r="K83" s="9">
        <v>2</v>
      </c>
      <c r="L83" s="9">
        <v>27</v>
      </c>
      <c r="M83" s="9">
        <v>19</v>
      </c>
      <c r="N83" s="9">
        <v>0</v>
      </c>
      <c r="O83" s="9">
        <v>16</v>
      </c>
      <c r="P83" s="9">
        <v>0</v>
      </c>
      <c r="Q83" s="9">
        <v>14</v>
      </c>
      <c r="R83" s="9">
        <v>10</v>
      </c>
      <c r="S83" s="9">
        <v>11</v>
      </c>
      <c r="T83" s="9">
        <v>0</v>
      </c>
      <c r="U83" s="9">
        <v>18</v>
      </c>
      <c r="V83" s="9">
        <v>13</v>
      </c>
    </row>
    <row r="84" spans="1:22" ht="13.15" customHeight="1" x14ac:dyDescent="0.3">
      <c r="A84" s="2" t="s">
        <v>133</v>
      </c>
      <c r="B84" s="9">
        <v>4</v>
      </c>
      <c r="C84" s="9">
        <v>3</v>
      </c>
      <c r="D84" s="9">
        <v>4</v>
      </c>
      <c r="E84" s="9">
        <v>1</v>
      </c>
      <c r="F84" s="9">
        <v>45</v>
      </c>
      <c r="G84" s="9">
        <v>2</v>
      </c>
      <c r="H84" s="9">
        <v>6</v>
      </c>
      <c r="I84" s="9">
        <v>0</v>
      </c>
      <c r="J84" s="9">
        <v>9</v>
      </c>
      <c r="K84" s="9">
        <v>2</v>
      </c>
      <c r="L84" s="9">
        <v>8</v>
      </c>
      <c r="M84" s="9">
        <v>9</v>
      </c>
      <c r="N84" s="9">
        <v>0</v>
      </c>
      <c r="O84" s="9">
        <v>13</v>
      </c>
      <c r="P84" s="9">
        <v>0</v>
      </c>
      <c r="Q84" s="9">
        <v>5</v>
      </c>
      <c r="R84" s="9">
        <v>2</v>
      </c>
      <c r="S84" s="9">
        <v>0</v>
      </c>
      <c r="T84" s="9">
        <v>0</v>
      </c>
      <c r="U84" s="9">
        <v>1</v>
      </c>
      <c r="V84" s="9">
        <v>7</v>
      </c>
    </row>
    <row r="85" spans="1:22" ht="13.15" customHeight="1" x14ac:dyDescent="0.3">
      <c r="A85" s="2" t="s">
        <v>134</v>
      </c>
      <c r="B85" s="9">
        <v>6</v>
      </c>
      <c r="C85" s="9">
        <v>5</v>
      </c>
      <c r="D85" s="9">
        <v>24</v>
      </c>
      <c r="E85" s="9">
        <v>2</v>
      </c>
      <c r="F85" s="9">
        <v>2</v>
      </c>
      <c r="G85" s="9">
        <v>4</v>
      </c>
      <c r="H85" s="9">
        <v>8</v>
      </c>
      <c r="I85" s="9">
        <v>5</v>
      </c>
      <c r="J85" s="9">
        <v>6</v>
      </c>
      <c r="K85" s="9">
        <v>0</v>
      </c>
      <c r="L85" s="9">
        <v>13</v>
      </c>
      <c r="M85" s="9">
        <v>9</v>
      </c>
      <c r="N85" s="9">
        <v>0</v>
      </c>
      <c r="O85" s="9">
        <v>3</v>
      </c>
      <c r="P85" s="9">
        <v>0</v>
      </c>
      <c r="Q85" s="9">
        <v>9</v>
      </c>
      <c r="R85" s="9">
        <v>8</v>
      </c>
      <c r="S85" s="9">
        <v>5</v>
      </c>
      <c r="T85" s="9">
        <v>0</v>
      </c>
      <c r="U85" s="9">
        <v>12</v>
      </c>
      <c r="V85" s="9">
        <v>6</v>
      </c>
    </row>
    <row r="86" spans="1:22" ht="13.15" customHeight="1" x14ac:dyDescent="0.3">
      <c r="A86" s="2" t="s">
        <v>135</v>
      </c>
      <c r="B86" s="9">
        <v>88</v>
      </c>
      <c r="C86" s="9">
        <v>90</v>
      </c>
      <c r="D86" s="9">
        <v>65</v>
      </c>
      <c r="E86" s="9">
        <v>97</v>
      </c>
      <c r="F86" s="9">
        <v>53</v>
      </c>
      <c r="G86" s="9">
        <v>92</v>
      </c>
      <c r="H86" s="9">
        <v>84</v>
      </c>
      <c r="I86" s="9">
        <v>95</v>
      </c>
      <c r="J86" s="9">
        <v>84</v>
      </c>
      <c r="K86" s="9">
        <v>98</v>
      </c>
      <c r="L86" s="9">
        <v>73</v>
      </c>
      <c r="M86" s="9">
        <v>81</v>
      </c>
      <c r="N86" s="9">
        <v>100</v>
      </c>
      <c r="O86" s="9">
        <v>84</v>
      </c>
      <c r="P86" s="9">
        <v>100</v>
      </c>
      <c r="Q86" s="9">
        <v>86</v>
      </c>
      <c r="R86" s="9">
        <v>90</v>
      </c>
      <c r="S86" s="9">
        <v>89</v>
      </c>
      <c r="T86" s="9">
        <v>100</v>
      </c>
      <c r="U86" s="9">
        <v>82</v>
      </c>
      <c r="V86" s="9">
        <v>87</v>
      </c>
    </row>
    <row r="87" spans="1:22" ht="13.15" customHeight="1" x14ac:dyDescent="0.3">
      <c r="A87" s="2" t="s">
        <v>136</v>
      </c>
      <c r="B87" s="9">
        <v>71</v>
      </c>
      <c r="C87" s="9">
        <v>72</v>
      </c>
      <c r="D87" s="9">
        <v>63</v>
      </c>
      <c r="E87" s="9">
        <v>83</v>
      </c>
      <c r="F87" s="9">
        <v>22</v>
      </c>
      <c r="G87" s="9">
        <v>73</v>
      </c>
      <c r="H87" s="9">
        <v>68</v>
      </c>
      <c r="I87" s="9">
        <v>72</v>
      </c>
      <c r="J87" s="9">
        <v>34</v>
      </c>
      <c r="K87" s="9">
        <v>91</v>
      </c>
      <c r="L87" s="9">
        <v>63</v>
      </c>
      <c r="M87" s="9">
        <v>81</v>
      </c>
      <c r="N87" s="9">
        <v>100</v>
      </c>
      <c r="O87" s="9">
        <v>57</v>
      </c>
      <c r="P87" s="9">
        <v>95</v>
      </c>
      <c r="Q87" s="9">
        <v>63</v>
      </c>
      <c r="R87" s="9">
        <v>74</v>
      </c>
      <c r="S87" s="9">
        <v>71</v>
      </c>
      <c r="T87" s="9">
        <v>96</v>
      </c>
      <c r="U87" s="9">
        <v>40</v>
      </c>
      <c r="V87" s="9">
        <v>77</v>
      </c>
    </row>
    <row r="88" spans="1:22" ht="13.15" customHeight="1" x14ac:dyDescent="0.3">
      <c r="A88" s="2" t="s">
        <v>137</v>
      </c>
      <c r="B88" s="9">
        <v>3</v>
      </c>
      <c r="C88" s="9">
        <v>3</v>
      </c>
      <c r="D88" s="9">
        <v>0</v>
      </c>
      <c r="E88" s="9">
        <v>4</v>
      </c>
      <c r="F88" s="9">
        <v>5</v>
      </c>
      <c r="G88" s="9">
        <v>3</v>
      </c>
      <c r="H88" s="9">
        <v>2</v>
      </c>
      <c r="I88" s="9">
        <v>0</v>
      </c>
      <c r="J88" s="9">
        <v>5</v>
      </c>
      <c r="K88" s="9">
        <v>1</v>
      </c>
      <c r="L88" s="9">
        <v>0</v>
      </c>
      <c r="M88" s="9">
        <v>0</v>
      </c>
      <c r="N88" s="9">
        <v>0</v>
      </c>
      <c r="O88" s="9">
        <v>2</v>
      </c>
      <c r="P88" s="9">
        <v>0</v>
      </c>
      <c r="Q88" s="9">
        <v>1</v>
      </c>
      <c r="R88" s="9">
        <v>2</v>
      </c>
      <c r="S88" s="9">
        <v>6</v>
      </c>
      <c r="T88" s="9">
        <v>2</v>
      </c>
      <c r="U88" s="9">
        <v>11</v>
      </c>
      <c r="V88" s="9">
        <v>5</v>
      </c>
    </row>
    <row r="89" spans="1:22" ht="13.15" customHeight="1" x14ac:dyDescent="0.3">
      <c r="A89" s="2" t="s">
        <v>138</v>
      </c>
      <c r="B89" s="9">
        <v>14</v>
      </c>
      <c r="C89" s="9">
        <v>15</v>
      </c>
      <c r="D89" s="9">
        <v>2</v>
      </c>
      <c r="E89" s="9">
        <v>9</v>
      </c>
      <c r="F89" s="9">
        <v>5</v>
      </c>
      <c r="G89" s="9">
        <v>14</v>
      </c>
      <c r="H89" s="9">
        <v>13</v>
      </c>
      <c r="I89" s="9">
        <v>23</v>
      </c>
      <c r="J89" s="9">
        <v>37</v>
      </c>
      <c r="K89" s="9">
        <v>6</v>
      </c>
      <c r="L89" s="9">
        <v>10</v>
      </c>
      <c r="M89" s="9">
        <v>0</v>
      </c>
      <c r="N89" s="9">
        <v>0</v>
      </c>
      <c r="O89" s="9">
        <v>25</v>
      </c>
      <c r="P89" s="9">
        <v>5</v>
      </c>
      <c r="Q89" s="9">
        <v>20</v>
      </c>
      <c r="R89" s="9">
        <v>13</v>
      </c>
      <c r="S89" s="9">
        <v>12</v>
      </c>
      <c r="T89" s="9">
        <v>2</v>
      </c>
      <c r="U89" s="9">
        <v>24</v>
      </c>
      <c r="V89" s="9">
        <v>5</v>
      </c>
    </row>
    <row r="90" spans="1:22" ht="13.15" customHeight="1" x14ac:dyDescent="0.3">
      <c r="A90" s="2" t="s">
        <v>139</v>
      </c>
      <c r="B90" s="9">
        <v>2</v>
      </c>
      <c r="C90" s="9">
        <v>1</v>
      </c>
      <c r="D90" s="9">
        <v>7</v>
      </c>
      <c r="E90" s="9">
        <v>0</v>
      </c>
      <c r="F90" s="9">
        <v>0</v>
      </c>
      <c r="G90" s="9">
        <v>2</v>
      </c>
      <c r="H90" s="9">
        <v>1</v>
      </c>
      <c r="I90" s="9">
        <v>0</v>
      </c>
      <c r="J90" s="9">
        <v>0</v>
      </c>
      <c r="K90" s="9">
        <v>0</v>
      </c>
      <c r="L90" s="9">
        <v>6</v>
      </c>
      <c r="M90" s="9">
        <v>0</v>
      </c>
      <c r="N90" s="9">
        <v>0</v>
      </c>
      <c r="O90" s="9">
        <v>0</v>
      </c>
      <c r="P90" s="9">
        <v>0</v>
      </c>
      <c r="Q90" s="9">
        <v>1</v>
      </c>
      <c r="R90" s="9">
        <v>0</v>
      </c>
      <c r="S90" s="9">
        <v>6</v>
      </c>
      <c r="T90" s="9">
        <v>0</v>
      </c>
      <c r="U90" s="9">
        <v>6</v>
      </c>
      <c r="V90" s="9">
        <v>0</v>
      </c>
    </row>
    <row r="91" spans="1:22" ht="13.15" customHeight="1" x14ac:dyDescent="0.3">
      <c r="A91" s="2"/>
    </row>
    <row r="92" spans="1:22" ht="13.15" customHeight="1" x14ac:dyDescent="0.3">
      <c r="A92" s="2" t="s">
        <v>140</v>
      </c>
    </row>
    <row r="93" spans="1:22" ht="40.15" customHeight="1" x14ac:dyDescent="0.3">
      <c r="A93" s="8" t="s">
        <v>80</v>
      </c>
      <c r="B93" s="10" t="s">
        <v>81</v>
      </c>
      <c r="C93" s="11" t="s">
        <v>82</v>
      </c>
      <c r="D93" s="11" t="s">
        <v>83</v>
      </c>
      <c r="E93" s="11" t="s">
        <v>84</v>
      </c>
      <c r="F93" s="11" t="s">
        <v>85</v>
      </c>
      <c r="G93" s="11" t="s">
        <v>86</v>
      </c>
      <c r="H93" s="11" t="s">
        <v>87</v>
      </c>
      <c r="I93" s="11" t="s">
        <v>88</v>
      </c>
      <c r="J93" s="11" t="s">
        <v>89</v>
      </c>
      <c r="K93" s="11" t="s">
        <v>90</v>
      </c>
      <c r="L93" s="11" t="s">
        <v>91</v>
      </c>
      <c r="M93" s="11" t="s">
        <v>92</v>
      </c>
      <c r="N93" s="11" t="s">
        <v>107</v>
      </c>
      <c r="O93" s="11" t="s">
        <v>93</v>
      </c>
      <c r="P93" s="11" t="s">
        <v>108</v>
      </c>
      <c r="Q93" s="11" t="s">
        <v>94</v>
      </c>
      <c r="R93" s="11" t="s">
        <v>95</v>
      </c>
      <c r="S93" s="11" t="s">
        <v>96</v>
      </c>
      <c r="T93" s="11" t="s">
        <v>109</v>
      </c>
      <c r="U93" s="11" t="s">
        <v>97</v>
      </c>
      <c r="V93" s="11" t="s">
        <v>98</v>
      </c>
    </row>
    <row r="94" spans="1:22" ht="13.15" customHeight="1" x14ac:dyDescent="0.3">
      <c r="A94" s="2" t="s">
        <v>99</v>
      </c>
      <c r="B94" s="9">
        <v>255</v>
      </c>
      <c r="C94" s="9">
        <v>207</v>
      </c>
      <c r="D94" s="9">
        <v>18</v>
      </c>
      <c r="E94" s="9">
        <v>17</v>
      </c>
      <c r="F94" s="9">
        <v>13</v>
      </c>
      <c r="G94" s="9">
        <v>7</v>
      </c>
      <c r="H94" s="9">
        <v>248</v>
      </c>
      <c r="I94" s="9">
        <v>29</v>
      </c>
      <c r="J94" s="9">
        <v>20</v>
      </c>
      <c r="K94" s="9">
        <v>28</v>
      </c>
      <c r="L94" s="9">
        <v>36</v>
      </c>
      <c r="M94" s="9">
        <v>4</v>
      </c>
      <c r="N94" s="9">
        <v>5</v>
      </c>
      <c r="O94" s="9">
        <v>28</v>
      </c>
      <c r="P94" s="9">
        <v>10</v>
      </c>
      <c r="Q94" s="9">
        <v>67</v>
      </c>
      <c r="R94" s="9">
        <v>17</v>
      </c>
      <c r="S94" s="9">
        <v>2</v>
      </c>
      <c r="T94" s="9">
        <v>2</v>
      </c>
      <c r="U94" s="9">
        <v>3</v>
      </c>
      <c r="V94" s="9">
        <v>4</v>
      </c>
    </row>
    <row r="95" spans="1:22" ht="13.15" customHeight="1" x14ac:dyDescent="0.3">
      <c r="A95" s="2" t="s">
        <v>100</v>
      </c>
      <c r="B95" s="9">
        <v>622</v>
      </c>
      <c r="C95" s="9">
        <v>552</v>
      </c>
      <c r="D95" s="9">
        <v>26</v>
      </c>
      <c r="E95" s="9">
        <v>30</v>
      </c>
      <c r="F95" s="9">
        <v>14</v>
      </c>
      <c r="G95" s="9">
        <v>47</v>
      </c>
      <c r="H95" s="9">
        <v>575</v>
      </c>
      <c r="I95" s="9">
        <v>47</v>
      </c>
      <c r="J95" s="9">
        <v>25</v>
      </c>
      <c r="K95" s="9">
        <v>145</v>
      </c>
      <c r="L95" s="9">
        <v>124</v>
      </c>
      <c r="M95" s="9">
        <v>13</v>
      </c>
      <c r="N95" s="9">
        <v>16</v>
      </c>
      <c r="O95" s="9">
        <v>55</v>
      </c>
      <c r="P95" s="9">
        <v>16</v>
      </c>
      <c r="Q95" s="9">
        <v>102</v>
      </c>
      <c r="R95" s="9">
        <v>29</v>
      </c>
      <c r="S95" s="9">
        <v>15</v>
      </c>
      <c r="T95" s="9">
        <v>10</v>
      </c>
      <c r="U95" s="9">
        <v>14</v>
      </c>
      <c r="V95" s="9">
        <v>11</v>
      </c>
    </row>
    <row r="96" spans="1:22" ht="13.15" customHeight="1" x14ac:dyDescent="0.3">
      <c r="A96" s="2" t="s">
        <v>141</v>
      </c>
      <c r="B96" s="9">
        <v>66</v>
      </c>
      <c r="C96" s="9">
        <v>66</v>
      </c>
      <c r="D96" s="9">
        <v>78</v>
      </c>
      <c r="E96" s="9">
        <v>46</v>
      </c>
      <c r="F96" s="9">
        <v>69</v>
      </c>
      <c r="G96" s="9">
        <v>47</v>
      </c>
      <c r="H96" s="9">
        <v>67</v>
      </c>
      <c r="I96" s="9">
        <v>70</v>
      </c>
      <c r="J96" s="9">
        <v>68</v>
      </c>
      <c r="K96" s="9">
        <v>64</v>
      </c>
      <c r="L96" s="9">
        <v>59</v>
      </c>
      <c r="M96" s="9">
        <v>58</v>
      </c>
      <c r="N96" s="9">
        <v>100</v>
      </c>
      <c r="O96" s="9">
        <v>75</v>
      </c>
      <c r="P96" s="9">
        <v>76</v>
      </c>
      <c r="Q96" s="9">
        <v>59</v>
      </c>
      <c r="R96" s="9">
        <v>71</v>
      </c>
      <c r="S96" s="9">
        <v>100</v>
      </c>
      <c r="T96" s="9">
        <v>25</v>
      </c>
      <c r="U96" s="9">
        <v>100</v>
      </c>
      <c r="V96" s="9">
        <v>15</v>
      </c>
    </row>
    <row r="97" spans="1:22" ht="13.15" customHeight="1" x14ac:dyDescent="0.3">
      <c r="A97" s="2" t="s">
        <v>142</v>
      </c>
      <c r="B97" s="9">
        <v>34</v>
      </c>
      <c r="C97" s="9">
        <v>36</v>
      </c>
      <c r="D97" s="9">
        <v>12</v>
      </c>
      <c r="E97" s="9">
        <v>32</v>
      </c>
      <c r="F97" s="9">
        <v>21</v>
      </c>
      <c r="G97" s="9">
        <v>60</v>
      </c>
      <c r="H97" s="9">
        <v>32</v>
      </c>
      <c r="I97" s="9">
        <v>22</v>
      </c>
      <c r="J97" s="9">
        <v>25</v>
      </c>
      <c r="K97" s="9">
        <v>24</v>
      </c>
      <c r="L97" s="9">
        <v>23</v>
      </c>
      <c r="M97" s="9">
        <v>88</v>
      </c>
      <c r="N97" s="9">
        <v>47</v>
      </c>
      <c r="O97" s="9">
        <v>53</v>
      </c>
      <c r="P97" s="9">
        <v>16</v>
      </c>
      <c r="Q97" s="9">
        <v>50</v>
      </c>
      <c r="R97" s="9">
        <v>18</v>
      </c>
      <c r="S97" s="9">
        <v>57</v>
      </c>
      <c r="T97" s="9">
        <v>25</v>
      </c>
      <c r="U97" s="9">
        <v>55</v>
      </c>
      <c r="V97" s="9">
        <v>56</v>
      </c>
    </row>
    <row r="98" spans="1:22" ht="13.15" customHeight="1" x14ac:dyDescent="0.3">
      <c r="A98" s="2" t="s">
        <v>143</v>
      </c>
      <c r="B98" s="9">
        <v>34</v>
      </c>
      <c r="C98" s="9">
        <v>34</v>
      </c>
      <c r="D98" s="9">
        <v>28</v>
      </c>
      <c r="E98" s="9">
        <v>44</v>
      </c>
      <c r="F98" s="9">
        <v>27</v>
      </c>
      <c r="G98" s="9">
        <v>63</v>
      </c>
      <c r="H98" s="9">
        <v>32</v>
      </c>
      <c r="I98" s="9">
        <v>44</v>
      </c>
      <c r="J98" s="9">
        <v>52</v>
      </c>
      <c r="K98" s="9">
        <v>23</v>
      </c>
      <c r="L98" s="9">
        <v>34</v>
      </c>
      <c r="M98" s="9">
        <v>58</v>
      </c>
      <c r="N98" s="9">
        <v>47</v>
      </c>
      <c r="O98" s="9">
        <v>29</v>
      </c>
      <c r="P98" s="9">
        <v>62</v>
      </c>
      <c r="Q98" s="9">
        <v>29</v>
      </c>
      <c r="R98" s="9">
        <v>23</v>
      </c>
      <c r="S98" s="9">
        <v>57</v>
      </c>
      <c r="T98" s="9">
        <v>100</v>
      </c>
      <c r="U98" s="9">
        <v>50</v>
      </c>
      <c r="V98" s="9">
        <v>15</v>
      </c>
    </row>
    <row r="99" spans="1:22" ht="13.15" customHeight="1" x14ac:dyDescent="0.3">
      <c r="A99" s="2" t="s">
        <v>144</v>
      </c>
      <c r="B99" s="9">
        <v>14</v>
      </c>
      <c r="C99" s="9">
        <v>15</v>
      </c>
      <c r="D99" s="9">
        <v>4</v>
      </c>
      <c r="E99" s="9">
        <v>17</v>
      </c>
      <c r="F99" s="9">
        <v>15</v>
      </c>
      <c r="G99" s="9">
        <v>12</v>
      </c>
      <c r="H99" s="9">
        <v>14</v>
      </c>
      <c r="I99" s="9">
        <v>12</v>
      </c>
      <c r="J99" s="9">
        <v>4</v>
      </c>
      <c r="K99" s="9">
        <v>25</v>
      </c>
      <c r="L99" s="9">
        <v>15</v>
      </c>
      <c r="M99" s="9">
        <v>12</v>
      </c>
      <c r="N99" s="9">
        <v>0</v>
      </c>
      <c r="O99" s="9">
        <v>10</v>
      </c>
      <c r="P99" s="9">
        <v>12</v>
      </c>
      <c r="Q99" s="9">
        <v>13</v>
      </c>
      <c r="R99" s="9">
        <v>6</v>
      </c>
      <c r="S99" s="9">
        <v>0</v>
      </c>
      <c r="T99" s="9">
        <v>0</v>
      </c>
      <c r="U99" s="9">
        <v>0</v>
      </c>
      <c r="V99" s="9">
        <v>15</v>
      </c>
    </row>
    <row r="100" spans="1:22" ht="13.15" customHeight="1" x14ac:dyDescent="0.3">
      <c r="A100" s="2" t="s">
        <v>123</v>
      </c>
      <c r="B100" s="9">
        <v>3</v>
      </c>
      <c r="C100" s="9">
        <v>3</v>
      </c>
      <c r="D100" s="9">
        <v>0</v>
      </c>
      <c r="E100" s="9">
        <v>0</v>
      </c>
      <c r="F100" s="9">
        <v>0</v>
      </c>
      <c r="G100" s="9">
        <v>0</v>
      </c>
      <c r="H100" s="9">
        <v>3</v>
      </c>
      <c r="I100" s="9">
        <v>0</v>
      </c>
      <c r="J100" s="9">
        <v>0</v>
      </c>
      <c r="K100" s="9">
        <v>4</v>
      </c>
      <c r="L100" s="9">
        <v>6</v>
      </c>
      <c r="M100" s="9">
        <v>0</v>
      </c>
      <c r="N100" s="9">
        <v>0</v>
      </c>
      <c r="O100" s="9">
        <v>3</v>
      </c>
      <c r="P100" s="9">
        <v>12</v>
      </c>
      <c r="Q100" s="9">
        <v>1</v>
      </c>
      <c r="R100" s="9">
        <v>0</v>
      </c>
      <c r="S100" s="9">
        <v>0</v>
      </c>
      <c r="T100" s="9">
        <v>0</v>
      </c>
      <c r="U100" s="9">
        <v>0</v>
      </c>
      <c r="V100" s="9">
        <v>0</v>
      </c>
    </row>
    <row r="101" spans="1:22" ht="13.15" customHeight="1" x14ac:dyDescent="0.3">
      <c r="A101" s="2" t="s">
        <v>145</v>
      </c>
      <c r="B101" s="9">
        <v>1</v>
      </c>
      <c r="C101" s="9">
        <v>1</v>
      </c>
      <c r="D101" s="9">
        <v>0</v>
      </c>
      <c r="E101" s="9">
        <v>0</v>
      </c>
      <c r="F101" s="9">
        <v>0</v>
      </c>
      <c r="G101" s="9">
        <v>12</v>
      </c>
      <c r="H101" s="9">
        <v>0</v>
      </c>
      <c r="I101" s="9">
        <v>0</v>
      </c>
      <c r="J101" s="9">
        <v>0</v>
      </c>
      <c r="K101" s="9">
        <v>0</v>
      </c>
      <c r="L101" s="9">
        <v>0</v>
      </c>
      <c r="M101" s="9">
        <v>0</v>
      </c>
      <c r="N101" s="9">
        <v>0</v>
      </c>
      <c r="O101" s="9">
        <v>0</v>
      </c>
      <c r="P101" s="9">
        <v>0</v>
      </c>
      <c r="Q101" s="9">
        <v>5</v>
      </c>
      <c r="R101" s="9">
        <v>0</v>
      </c>
      <c r="S101" s="9">
        <v>0</v>
      </c>
      <c r="T101" s="9">
        <v>0</v>
      </c>
      <c r="U101" s="9">
        <v>0</v>
      </c>
      <c r="V101" s="9">
        <v>0</v>
      </c>
    </row>
    <row r="102" spans="1:22" ht="13.15" customHeight="1" x14ac:dyDescent="0.3">
      <c r="A102" s="2" t="s">
        <v>146</v>
      </c>
      <c r="B102" s="9">
        <v>1</v>
      </c>
      <c r="C102" s="9">
        <v>1</v>
      </c>
      <c r="D102" s="9">
        <v>0</v>
      </c>
      <c r="E102" s="9">
        <v>0</v>
      </c>
      <c r="F102" s="9">
        <v>0</v>
      </c>
      <c r="G102" s="9">
        <v>0</v>
      </c>
      <c r="H102" s="9">
        <v>1</v>
      </c>
      <c r="I102" s="9">
        <v>0</v>
      </c>
      <c r="J102" s="9">
        <v>0</v>
      </c>
      <c r="K102" s="9">
        <v>0</v>
      </c>
      <c r="L102" s="9">
        <v>3</v>
      </c>
      <c r="M102" s="9">
        <v>0</v>
      </c>
      <c r="N102" s="9">
        <v>0</v>
      </c>
      <c r="O102" s="9">
        <v>0</v>
      </c>
      <c r="P102" s="9">
        <v>0</v>
      </c>
      <c r="Q102" s="9">
        <v>0</v>
      </c>
      <c r="R102" s="9">
        <v>0</v>
      </c>
      <c r="S102" s="9">
        <v>0</v>
      </c>
      <c r="T102" s="9">
        <v>0</v>
      </c>
      <c r="U102" s="9">
        <v>0</v>
      </c>
      <c r="V102" s="9">
        <v>0</v>
      </c>
    </row>
    <row r="103" spans="1:22" ht="13.15" customHeight="1" x14ac:dyDescent="0.3">
      <c r="A103" s="2"/>
    </row>
    <row r="104" spans="1:22" ht="13.15" customHeight="1" x14ac:dyDescent="0.3">
      <c r="A104" s="2" t="s">
        <v>147</v>
      </c>
    </row>
    <row r="105" spans="1:22" ht="40.15" customHeight="1" x14ac:dyDescent="0.3">
      <c r="A105" s="8" t="s">
        <v>80</v>
      </c>
      <c r="B105" s="10" t="s">
        <v>81</v>
      </c>
      <c r="C105" s="11" t="s">
        <v>82</v>
      </c>
      <c r="D105" s="11" t="s">
        <v>83</v>
      </c>
      <c r="E105" s="11" t="s">
        <v>84</v>
      </c>
      <c r="F105" s="11" t="s">
        <v>85</v>
      </c>
      <c r="G105" s="11" t="s">
        <v>86</v>
      </c>
      <c r="H105" s="11" t="s">
        <v>87</v>
      </c>
      <c r="I105" s="11" t="s">
        <v>88</v>
      </c>
      <c r="J105" s="11" t="s">
        <v>89</v>
      </c>
      <c r="K105" s="11" t="s">
        <v>90</v>
      </c>
      <c r="L105" s="11" t="s">
        <v>91</v>
      </c>
      <c r="M105" s="11" t="s">
        <v>92</v>
      </c>
      <c r="N105" s="11" t="s">
        <v>107</v>
      </c>
      <c r="O105" s="11" t="s">
        <v>93</v>
      </c>
      <c r="P105" s="11" t="s">
        <v>108</v>
      </c>
      <c r="Q105" s="11" t="s">
        <v>94</v>
      </c>
      <c r="R105" s="11" t="s">
        <v>95</v>
      </c>
      <c r="S105" s="11" t="s">
        <v>96</v>
      </c>
      <c r="T105" s="11" t="s">
        <v>109</v>
      </c>
      <c r="U105" s="11" t="s">
        <v>97</v>
      </c>
      <c r="V105" s="11" t="s">
        <v>98</v>
      </c>
    </row>
    <row r="106" spans="1:22" ht="13.15" customHeight="1" x14ac:dyDescent="0.3">
      <c r="A106" s="2" t="s">
        <v>99</v>
      </c>
      <c r="B106" s="9">
        <v>224</v>
      </c>
      <c r="C106" s="9">
        <v>182</v>
      </c>
      <c r="D106" s="9">
        <v>17</v>
      </c>
      <c r="E106" s="9">
        <v>14</v>
      </c>
      <c r="F106" s="9">
        <v>11</v>
      </c>
      <c r="G106" s="9">
        <v>6</v>
      </c>
      <c r="H106" s="9">
        <v>218</v>
      </c>
      <c r="I106" s="9">
        <v>26</v>
      </c>
      <c r="J106" s="9">
        <v>19</v>
      </c>
      <c r="K106" s="9">
        <v>21</v>
      </c>
      <c r="L106" s="9">
        <v>31</v>
      </c>
      <c r="M106" s="9">
        <v>3</v>
      </c>
      <c r="N106" s="9">
        <v>5</v>
      </c>
      <c r="O106" s="9">
        <v>25</v>
      </c>
      <c r="P106" s="9">
        <v>9</v>
      </c>
      <c r="Q106" s="9">
        <v>59</v>
      </c>
      <c r="R106" s="9">
        <v>16</v>
      </c>
      <c r="S106" s="9">
        <v>2</v>
      </c>
      <c r="T106" s="9">
        <v>2</v>
      </c>
      <c r="U106" s="9">
        <v>3</v>
      </c>
      <c r="V106" s="9">
        <v>3</v>
      </c>
    </row>
    <row r="107" spans="1:22" ht="13.15" customHeight="1" x14ac:dyDescent="0.3">
      <c r="A107" s="2" t="s">
        <v>100</v>
      </c>
      <c r="B107" s="9">
        <v>534</v>
      </c>
      <c r="C107" s="9">
        <v>472</v>
      </c>
      <c r="D107" s="9">
        <v>25</v>
      </c>
      <c r="E107" s="9">
        <v>25</v>
      </c>
      <c r="F107" s="9">
        <v>12</v>
      </c>
      <c r="G107" s="9">
        <v>42</v>
      </c>
      <c r="H107" s="9">
        <v>492</v>
      </c>
      <c r="I107" s="9">
        <v>42</v>
      </c>
      <c r="J107" s="9">
        <v>24</v>
      </c>
      <c r="K107" s="9">
        <v>108</v>
      </c>
      <c r="L107" s="9">
        <v>105</v>
      </c>
      <c r="M107" s="9">
        <v>11</v>
      </c>
      <c r="N107" s="9">
        <v>16</v>
      </c>
      <c r="O107" s="9">
        <v>49</v>
      </c>
      <c r="P107" s="9">
        <v>14</v>
      </c>
      <c r="Q107" s="9">
        <v>88</v>
      </c>
      <c r="R107" s="9">
        <v>27</v>
      </c>
      <c r="S107" s="9">
        <v>15</v>
      </c>
      <c r="T107" s="9">
        <v>10</v>
      </c>
      <c r="U107" s="9">
        <v>14</v>
      </c>
      <c r="V107" s="9">
        <v>9</v>
      </c>
    </row>
    <row r="108" spans="1:22" ht="13.15" customHeight="1" x14ac:dyDescent="0.3">
      <c r="A108" s="2" t="s">
        <v>148</v>
      </c>
      <c r="B108" s="9">
        <v>76</v>
      </c>
      <c r="C108" s="9">
        <v>76</v>
      </c>
      <c r="D108" s="9">
        <v>96</v>
      </c>
      <c r="E108" s="9">
        <v>64</v>
      </c>
      <c r="F108" s="9">
        <v>68</v>
      </c>
      <c r="G108" s="9">
        <v>66</v>
      </c>
      <c r="H108" s="9">
        <v>77</v>
      </c>
      <c r="I108" s="9">
        <v>75</v>
      </c>
      <c r="J108" s="9">
        <v>79</v>
      </c>
      <c r="K108" s="9">
        <v>71</v>
      </c>
      <c r="L108" s="9">
        <v>72</v>
      </c>
      <c r="M108" s="9">
        <v>67</v>
      </c>
      <c r="N108" s="9">
        <v>76</v>
      </c>
      <c r="O108" s="9">
        <v>80</v>
      </c>
      <c r="P108" s="9">
        <v>100</v>
      </c>
      <c r="Q108" s="9">
        <v>76</v>
      </c>
      <c r="R108" s="9">
        <v>94</v>
      </c>
      <c r="S108" s="9">
        <v>43</v>
      </c>
      <c r="T108" s="9">
        <v>100</v>
      </c>
      <c r="U108" s="9">
        <v>100</v>
      </c>
      <c r="V108" s="9">
        <v>83</v>
      </c>
    </row>
    <row r="109" spans="1:22" ht="13.15" customHeight="1" x14ac:dyDescent="0.3">
      <c r="A109" s="2" t="s">
        <v>126</v>
      </c>
      <c r="B109" s="9">
        <v>12</v>
      </c>
      <c r="C109" s="9">
        <v>13</v>
      </c>
      <c r="D109" s="9">
        <v>4</v>
      </c>
      <c r="E109" s="9">
        <v>6</v>
      </c>
      <c r="F109" s="9">
        <v>15</v>
      </c>
      <c r="G109" s="9">
        <v>13</v>
      </c>
      <c r="H109" s="9">
        <v>12</v>
      </c>
      <c r="I109" s="9">
        <v>10</v>
      </c>
      <c r="J109" s="9">
        <v>4</v>
      </c>
      <c r="K109" s="9">
        <v>16</v>
      </c>
      <c r="L109" s="9">
        <v>12</v>
      </c>
      <c r="M109" s="9">
        <v>0</v>
      </c>
      <c r="N109" s="9">
        <v>24</v>
      </c>
      <c r="O109" s="9">
        <v>16</v>
      </c>
      <c r="P109" s="9">
        <v>0</v>
      </c>
      <c r="Q109" s="9">
        <v>19</v>
      </c>
      <c r="R109" s="9">
        <v>0</v>
      </c>
      <c r="S109" s="9">
        <v>0</v>
      </c>
      <c r="T109" s="9">
        <v>0</v>
      </c>
      <c r="U109" s="9">
        <v>0</v>
      </c>
      <c r="V109" s="9">
        <v>17</v>
      </c>
    </row>
    <row r="110" spans="1:22" ht="13.15" customHeight="1" x14ac:dyDescent="0.3">
      <c r="A110" s="2" t="s">
        <v>105</v>
      </c>
      <c r="B110" s="9">
        <v>11</v>
      </c>
      <c r="C110" s="9">
        <v>10</v>
      </c>
      <c r="D110" s="9">
        <v>0</v>
      </c>
      <c r="E110" s="9">
        <v>30</v>
      </c>
      <c r="F110" s="9">
        <v>17</v>
      </c>
      <c r="G110" s="9">
        <v>20</v>
      </c>
      <c r="H110" s="9">
        <v>10</v>
      </c>
      <c r="I110" s="9">
        <v>15</v>
      </c>
      <c r="J110" s="9">
        <v>16</v>
      </c>
      <c r="K110" s="9">
        <v>12</v>
      </c>
      <c r="L110" s="9">
        <v>12</v>
      </c>
      <c r="M110" s="9">
        <v>33</v>
      </c>
      <c r="N110" s="9">
        <v>0</v>
      </c>
      <c r="O110" s="9">
        <v>5</v>
      </c>
      <c r="P110" s="9">
        <v>0</v>
      </c>
      <c r="Q110" s="9">
        <v>5</v>
      </c>
      <c r="R110" s="9">
        <v>6</v>
      </c>
      <c r="S110" s="9">
        <v>57</v>
      </c>
      <c r="T110" s="9">
        <v>0</v>
      </c>
      <c r="U110" s="9">
        <v>0</v>
      </c>
      <c r="V110" s="9">
        <v>0</v>
      </c>
    </row>
    <row r="111" spans="1:22" ht="13.15" customHeight="1" x14ac:dyDescent="0.3">
      <c r="A111" s="2" t="s">
        <v>146</v>
      </c>
      <c r="B111" s="9">
        <v>1</v>
      </c>
      <c r="C111" s="9">
        <v>1</v>
      </c>
      <c r="D111" s="9">
        <v>0</v>
      </c>
      <c r="E111" s="9">
        <v>0</v>
      </c>
      <c r="F111" s="9">
        <v>0</v>
      </c>
      <c r="G111" s="9">
        <v>0</v>
      </c>
      <c r="H111" s="9">
        <v>1</v>
      </c>
      <c r="I111" s="9">
        <v>0</v>
      </c>
      <c r="J111" s="9">
        <v>0</v>
      </c>
      <c r="K111" s="9">
        <v>0</v>
      </c>
      <c r="L111" s="9">
        <v>4</v>
      </c>
      <c r="M111" s="9">
        <v>0</v>
      </c>
      <c r="N111" s="9">
        <v>0</v>
      </c>
      <c r="O111" s="9">
        <v>0</v>
      </c>
      <c r="P111" s="9">
        <v>0</v>
      </c>
      <c r="Q111" s="9">
        <v>0</v>
      </c>
      <c r="R111" s="9">
        <v>0</v>
      </c>
      <c r="S111" s="9">
        <v>0</v>
      </c>
      <c r="T111" s="9">
        <v>0</v>
      </c>
      <c r="U111" s="9">
        <v>0</v>
      </c>
      <c r="V111" s="9">
        <v>0</v>
      </c>
    </row>
    <row r="112" spans="1:22" ht="13.15" customHeight="1" x14ac:dyDescent="0.3">
      <c r="A112" s="2"/>
    </row>
    <row r="113" spans="1:22" ht="13.15" customHeight="1" x14ac:dyDescent="0.3">
      <c r="A113" s="2" t="s">
        <v>149</v>
      </c>
    </row>
    <row r="114" spans="1:22" ht="40.15" customHeight="1" x14ac:dyDescent="0.3">
      <c r="A114" s="8" t="s">
        <v>80</v>
      </c>
      <c r="B114" s="10" t="s">
        <v>81</v>
      </c>
      <c r="C114" s="11" t="s">
        <v>82</v>
      </c>
      <c r="D114" s="11" t="s">
        <v>83</v>
      </c>
      <c r="E114" s="11" t="s">
        <v>84</v>
      </c>
      <c r="F114" s="11" t="s">
        <v>85</v>
      </c>
      <c r="G114" s="11" t="s">
        <v>86</v>
      </c>
      <c r="H114" s="11" t="s">
        <v>87</v>
      </c>
      <c r="I114" s="11" t="s">
        <v>88</v>
      </c>
      <c r="J114" s="11" t="s">
        <v>89</v>
      </c>
      <c r="K114" s="11" t="s">
        <v>90</v>
      </c>
      <c r="L114" s="11" t="s">
        <v>91</v>
      </c>
      <c r="M114" s="11" t="s">
        <v>92</v>
      </c>
      <c r="N114" s="11" t="s">
        <v>107</v>
      </c>
      <c r="O114" s="11" t="s">
        <v>93</v>
      </c>
      <c r="P114" s="11" t="s">
        <v>108</v>
      </c>
      <c r="Q114" s="11" t="s">
        <v>94</v>
      </c>
      <c r="R114" s="11" t="s">
        <v>95</v>
      </c>
      <c r="S114" s="11" t="s">
        <v>96</v>
      </c>
      <c r="T114" s="11" t="s">
        <v>109</v>
      </c>
      <c r="U114" s="11" t="s">
        <v>97</v>
      </c>
      <c r="V114" s="11" t="s">
        <v>98</v>
      </c>
    </row>
    <row r="115" spans="1:22" ht="13.15" customHeight="1" x14ac:dyDescent="0.3">
      <c r="A115" s="2" t="s">
        <v>99</v>
      </c>
      <c r="B115" s="9">
        <v>255</v>
      </c>
      <c r="C115" s="9">
        <v>207</v>
      </c>
      <c r="D115" s="9">
        <v>18</v>
      </c>
      <c r="E115" s="9">
        <v>17</v>
      </c>
      <c r="F115" s="9">
        <v>13</v>
      </c>
      <c r="G115" s="9">
        <v>7</v>
      </c>
      <c r="H115" s="9">
        <v>248</v>
      </c>
      <c r="I115" s="9">
        <v>29</v>
      </c>
      <c r="J115" s="9">
        <v>20</v>
      </c>
      <c r="K115" s="9">
        <v>28</v>
      </c>
      <c r="L115" s="9">
        <v>36</v>
      </c>
      <c r="M115" s="9">
        <v>4</v>
      </c>
      <c r="N115" s="9">
        <v>5</v>
      </c>
      <c r="O115" s="9">
        <v>28</v>
      </c>
      <c r="P115" s="9">
        <v>10</v>
      </c>
      <c r="Q115" s="9">
        <v>67</v>
      </c>
      <c r="R115" s="9">
        <v>17</v>
      </c>
      <c r="S115" s="9">
        <v>2</v>
      </c>
      <c r="T115" s="9">
        <v>2</v>
      </c>
      <c r="U115" s="9">
        <v>3</v>
      </c>
      <c r="V115" s="9">
        <v>4</v>
      </c>
    </row>
    <row r="116" spans="1:22" ht="13.15" customHeight="1" x14ac:dyDescent="0.3">
      <c r="A116" s="2" t="s">
        <v>100</v>
      </c>
      <c r="B116" s="9">
        <v>622</v>
      </c>
      <c r="C116" s="9">
        <v>552</v>
      </c>
      <c r="D116" s="9">
        <v>26</v>
      </c>
      <c r="E116" s="9">
        <v>30</v>
      </c>
      <c r="F116" s="9">
        <v>14</v>
      </c>
      <c r="G116" s="9">
        <v>47</v>
      </c>
      <c r="H116" s="9">
        <v>575</v>
      </c>
      <c r="I116" s="9">
        <v>47</v>
      </c>
      <c r="J116" s="9">
        <v>25</v>
      </c>
      <c r="K116" s="9">
        <v>145</v>
      </c>
      <c r="L116" s="9">
        <v>124</v>
      </c>
      <c r="M116" s="9">
        <v>13</v>
      </c>
      <c r="N116" s="9">
        <v>16</v>
      </c>
      <c r="O116" s="9">
        <v>55</v>
      </c>
      <c r="P116" s="9">
        <v>16</v>
      </c>
      <c r="Q116" s="9">
        <v>102</v>
      </c>
      <c r="R116" s="9">
        <v>29</v>
      </c>
      <c r="S116" s="9">
        <v>15</v>
      </c>
      <c r="T116" s="9">
        <v>10</v>
      </c>
      <c r="U116" s="9">
        <v>14</v>
      </c>
      <c r="V116" s="9">
        <v>11</v>
      </c>
    </row>
    <row r="117" spans="1:22" ht="13.15" customHeight="1" x14ac:dyDescent="0.3">
      <c r="A117" s="2" t="s">
        <v>148</v>
      </c>
      <c r="B117" s="9">
        <v>68</v>
      </c>
      <c r="C117" s="9">
        <v>67</v>
      </c>
      <c r="D117" s="9">
        <v>92</v>
      </c>
      <c r="E117" s="9">
        <v>53</v>
      </c>
      <c r="F117" s="9">
        <v>58</v>
      </c>
      <c r="G117" s="9">
        <v>58</v>
      </c>
      <c r="H117" s="9">
        <v>68</v>
      </c>
      <c r="I117" s="9">
        <v>66</v>
      </c>
      <c r="J117" s="9">
        <v>76</v>
      </c>
      <c r="K117" s="9">
        <v>57</v>
      </c>
      <c r="L117" s="9">
        <v>64</v>
      </c>
      <c r="M117" s="9">
        <v>58</v>
      </c>
      <c r="N117" s="9">
        <v>100</v>
      </c>
      <c r="O117" s="9">
        <v>72</v>
      </c>
      <c r="P117" s="9">
        <v>88</v>
      </c>
      <c r="Q117" s="9">
        <v>66</v>
      </c>
      <c r="R117" s="9">
        <v>88</v>
      </c>
      <c r="S117" s="9">
        <v>43</v>
      </c>
      <c r="T117" s="9">
        <v>100</v>
      </c>
      <c r="U117" s="9">
        <v>100</v>
      </c>
      <c r="V117" s="9">
        <v>71</v>
      </c>
    </row>
    <row r="118" spans="1:22" ht="13.15" customHeight="1" x14ac:dyDescent="0.3">
      <c r="A118" s="2" t="s">
        <v>126</v>
      </c>
      <c r="B118" s="9">
        <v>8</v>
      </c>
      <c r="C118" s="9">
        <v>9</v>
      </c>
      <c r="D118" s="9">
        <v>4</v>
      </c>
      <c r="E118" s="9">
        <v>5</v>
      </c>
      <c r="F118" s="9">
        <v>12</v>
      </c>
      <c r="G118" s="9">
        <v>12</v>
      </c>
      <c r="H118" s="9">
        <v>8</v>
      </c>
      <c r="I118" s="9">
        <v>9</v>
      </c>
      <c r="J118" s="9">
        <v>4</v>
      </c>
      <c r="K118" s="9">
        <v>8</v>
      </c>
      <c r="L118" s="9">
        <v>7</v>
      </c>
      <c r="M118" s="9">
        <v>0</v>
      </c>
      <c r="N118" s="9">
        <v>0</v>
      </c>
      <c r="O118" s="9">
        <v>14</v>
      </c>
      <c r="P118" s="9">
        <v>0</v>
      </c>
      <c r="Q118" s="9">
        <v>17</v>
      </c>
      <c r="R118" s="9">
        <v>0</v>
      </c>
      <c r="S118" s="9">
        <v>0</v>
      </c>
      <c r="T118" s="9">
        <v>0</v>
      </c>
      <c r="U118" s="9">
        <v>0</v>
      </c>
      <c r="V118" s="9">
        <v>15</v>
      </c>
    </row>
    <row r="119" spans="1:22" ht="13.15" customHeight="1" x14ac:dyDescent="0.3">
      <c r="A119" s="2" t="s">
        <v>105</v>
      </c>
      <c r="B119" s="9">
        <v>9</v>
      </c>
      <c r="C119" s="9">
        <v>9</v>
      </c>
      <c r="D119" s="9">
        <v>0</v>
      </c>
      <c r="E119" s="9">
        <v>25</v>
      </c>
      <c r="F119" s="9">
        <v>15</v>
      </c>
      <c r="G119" s="9">
        <v>18</v>
      </c>
      <c r="H119" s="9">
        <v>8</v>
      </c>
      <c r="I119" s="9">
        <v>13</v>
      </c>
      <c r="J119" s="9">
        <v>16</v>
      </c>
      <c r="K119" s="9">
        <v>9</v>
      </c>
      <c r="L119" s="9">
        <v>10</v>
      </c>
      <c r="M119" s="9">
        <v>29</v>
      </c>
      <c r="N119" s="9">
        <v>0</v>
      </c>
      <c r="O119" s="9">
        <v>4</v>
      </c>
      <c r="P119" s="9">
        <v>0</v>
      </c>
      <c r="Q119" s="9">
        <v>4</v>
      </c>
      <c r="R119" s="9">
        <v>6</v>
      </c>
      <c r="S119" s="9">
        <v>57</v>
      </c>
      <c r="T119" s="9">
        <v>0</v>
      </c>
      <c r="U119" s="9">
        <v>0</v>
      </c>
      <c r="V119" s="9">
        <v>0</v>
      </c>
    </row>
    <row r="120" spans="1:22" ht="13.15" customHeight="1" x14ac:dyDescent="0.3">
      <c r="A120" s="2" t="s">
        <v>146</v>
      </c>
      <c r="B120" s="9">
        <v>1</v>
      </c>
      <c r="C120" s="9">
        <v>1</v>
      </c>
      <c r="D120" s="9">
        <v>0</v>
      </c>
      <c r="E120" s="9">
        <v>0</v>
      </c>
      <c r="F120" s="9">
        <v>0</v>
      </c>
      <c r="G120" s="9">
        <v>0</v>
      </c>
      <c r="H120" s="9">
        <v>1</v>
      </c>
      <c r="I120" s="9">
        <v>0</v>
      </c>
      <c r="J120" s="9">
        <v>0</v>
      </c>
      <c r="K120" s="9">
        <v>0</v>
      </c>
      <c r="L120" s="9">
        <v>3</v>
      </c>
      <c r="M120" s="9">
        <v>0</v>
      </c>
      <c r="N120" s="9">
        <v>0</v>
      </c>
      <c r="O120" s="9">
        <v>0</v>
      </c>
      <c r="P120" s="9">
        <v>0</v>
      </c>
      <c r="Q120" s="9">
        <v>0</v>
      </c>
      <c r="R120" s="9">
        <v>0</v>
      </c>
      <c r="S120" s="9">
        <v>0</v>
      </c>
      <c r="T120" s="9">
        <v>0</v>
      </c>
      <c r="U120" s="9">
        <v>0</v>
      </c>
      <c r="V120" s="9">
        <v>0</v>
      </c>
    </row>
    <row r="121" spans="1:22" ht="13.15" customHeight="1" x14ac:dyDescent="0.3">
      <c r="A121" s="2" t="s">
        <v>150</v>
      </c>
      <c r="B121" s="9">
        <v>14</v>
      </c>
      <c r="C121" s="9">
        <v>15</v>
      </c>
      <c r="D121" s="9">
        <v>4</v>
      </c>
      <c r="E121" s="9">
        <v>17</v>
      </c>
      <c r="F121" s="9">
        <v>15</v>
      </c>
      <c r="G121" s="9">
        <v>12</v>
      </c>
      <c r="H121" s="9">
        <v>14</v>
      </c>
      <c r="I121" s="9">
        <v>12</v>
      </c>
      <c r="J121" s="9">
        <v>4</v>
      </c>
      <c r="K121" s="9">
        <v>25</v>
      </c>
      <c r="L121" s="9">
        <v>15</v>
      </c>
      <c r="M121" s="9">
        <v>12</v>
      </c>
      <c r="N121" s="9">
        <v>0</v>
      </c>
      <c r="O121" s="9">
        <v>10</v>
      </c>
      <c r="P121" s="9">
        <v>12</v>
      </c>
      <c r="Q121" s="9">
        <v>13</v>
      </c>
      <c r="R121" s="9">
        <v>6</v>
      </c>
      <c r="S121" s="9">
        <v>0</v>
      </c>
      <c r="T121" s="9">
        <v>0</v>
      </c>
      <c r="U121" s="9">
        <v>0</v>
      </c>
      <c r="V121" s="9">
        <v>15</v>
      </c>
    </row>
    <row r="122" spans="1:22" ht="13.15" customHeight="1" x14ac:dyDescent="0.3">
      <c r="A122" s="2"/>
    </row>
    <row r="123" spans="1:22" ht="13.15" customHeight="1" x14ac:dyDescent="0.3">
      <c r="A123" s="2" t="s">
        <v>151</v>
      </c>
    </row>
    <row r="124" spans="1:22" ht="40.15" customHeight="1" x14ac:dyDescent="0.3">
      <c r="A124" s="8" t="s">
        <v>80</v>
      </c>
      <c r="B124" s="10" t="s">
        <v>81</v>
      </c>
      <c r="C124" s="11" t="s">
        <v>82</v>
      </c>
      <c r="D124" s="11" t="s">
        <v>83</v>
      </c>
      <c r="E124" s="11" t="s">
        <v>84</v>
      </c>
      <c r="F124" s="11" t="s">
        <v>85</v>
      </c>
      <c r="G124" s="11" t="s">
        <v>86</v>
      </c>
      <c r="H124" s="11" t="s">
        <v>87</v>
      </c>
      <c r="I124" s="11" t="s">
        <v>88</v>
      </c>
      <c r="J124" s="11" t="s">
        <v>89</v>
      </c>
      <c r="K124" s="11" t="s">
        <v>90</v>
      </c>
      <c r="L124" s="11" t="s">
        <v>91</v>
      </c>
      <c r="M124" s="11" t="s">
        <v>92</v>
      </c>
      <c r="N124" s="11" t="s">
        <v>107</v>
      </c>
      <c r="O124" s="11" t="s">
        <v>93</v>
      </c>
      <c r="P124" s="11" t="s">
        <v>108</v>
      </c>
      <c r="Q124" s="11" t="s">
        <v>94</v>
      </c>
      <c r="R124" s="11" t="s">
        <v>95</v>
      </c>
      <c r="S124" s="11" t="s">
        <v>96</v>
      </c>
      <c r="T124" s="11" t="s">
        <v>109</v>
      </c>
      <c r="U124" s="11" t="s">
        <v>97</v>
      </c>
      <c r="V124" s="11" t="s">
        <v>98</v>
      </c>
    </row>
    <row r="125" spans="1:22" ht="13.15" customHeight="1" x14ac:dyDescent="0.3">
      <c r="A125" s="2" t="s">
        <v>99</v>
      </c>
      <c r="B125" s="9">
        <v>190</v>
      </c>
      <c r="C125" s="9">
        <v>153</v>
      </c>
      <c r="D125" s="9">
        <v>17</v>
      </c>
      <c r="E125" s="9">
        <v>10</v>
      </c>
      <c r="F125" s="9">
        <v>10</v>
      </c>
      <c r="G125" s="9">
        <v>5</v>
      </c>
      <c r="H125" s="9">
        <v>185</v>
      </c>
      <c r="I125" s="9">
        <v>21</v>
      </c>
      <c r="J125" s="9">
        <v>16</v>
      </c>
      <c r="K125" s="9">
        <v>19</v>
      </c>
      <c r="L125" s="9">
        <v>24</v>
      </c>
      <c r="M125" s="9">
        <v>2</v>
      </c>
      <c r="N125" s="9">
        <v>4</v>
      </c>
      <c r="O125" s="9">
        <v>20</v>
      </c>
      <c r="P125" s="9">
        <v>9</v>
      </c>
      <c r="Q125" s="9">
        <v>52</v>
      </c>
      <c r="R125" s="9">
        <v>15</v>
      </c>
      <c r="S125" s="9">
        <v>1</v>
      </c>
      <c r="T125" s="9">
        <v>2</v>
      </c>
      <c r="U125" s="9">
        <v>3</v>
      </c>
      <c r="V125" s="9">
        <v>2</v>
      </c>
    </row>
    <row r="126" spans="1:22" ht="13.15" customHeight="1" x14ac:dyDescent="0.3">
      <c r="A126" s="2" t="s">
        <v>100</v>
      </c>
      <c r="B126" s="9">
        <v>447</v>
      </c>
      <c r="C126" s="9">
        <v>396</v>
      </c>
      <c r="D126" s="9">
        <v>25</v>
      </c>
      <c r="E126" s="9">
        <v>16</v>
      </c>
      <c r="F126" s="9">
        <v>10</v>
      </c>
      <c r="G126" s="9">
        <v>33</v>
      </c>
      <c r="H126" s="9">
        <v>414</v>
      </c>
      <c r="I126" s="9">
        <v>32</v>
      </c>
      <c r="J126" s="9">
        <v>19</v>
      </c>
      <c r="K126" s="9">
        <v>96</v>
      </c>
      <c r="L126" s="9">
        <v>83</v>
      </c>
      <c r="M126" s="9">
        <v>8</v>
      </c>
      <c r="N126" s="9">
        <v>12</v>
      </c>
      <c r="O126" s="9">
        <v>41</v>
      </c>
      <c r="P126" s="9">
        <v>14</v>
      </c>
      <c r="Q126" s="9">
        <v>77</v>
      </c>
      <c r="R126" s="9">
        <v>25</v>
      </c>
      <c r="S126" s="9">
        <v>6</v>
      </c>
      <c r="T126" s="9">
        <v>10</v>
      </c>
      <c r="U126" s="9">
        <v>14</v>
      </c>
      <c r="V126" s="9">
        <v>8</v>
      </c>
    </row>
    <row r="127" spans="1:22" ht="13.15" customHeight="1" x14ac:dyDescent="0.3">
      <c r="A127" s="2" t="s">
        <v>152</v>
      </c>
      <c r="B127" s="9">
        <v>32</v>
      </c>
      <c r="C127" s="9">
        <v>32</v>
      </c>
      <c r="D127" s="9">
        <v>28</v>
      </c>
      <c r="E127" s="9">
        <v>36</v>
      </c>
      <c r="F127" s="9">
        <v>34</v>
      </c>
      <c r="G127" s="9">
        <v>0</v>
      </c>
      <c r="H127" s="9">
        <v>34</v>
      </c>
      <c r="I127" s="9">
        <v>44</v>
      </c>
      <c r="J127" s="9">
        <v>22</v>
      </c>
      <c r="K127" s="9">
        <v>44</v>
      </c>
      <c r="L127" s="9">
        <v>30</v>
      </c>
      <c r="M127" s="9">
        <v>50</v>
      </c>
      <c r="N127" s="9">
        <v>31</v>
      </c>
      <c r="O127" s="9">
        <v>16</v>
      </c>
      <c r="P127" s="9">
        <v>32</v>
      </c>
      <c r="Q127" s="9">
        <v>23</v>
      </c>
      <c r="R127" s="9">
        <v>46</v>
      </c>
      <c r="S127" s="9">
        <v>0</v>
      </c>
      <c r="T127" s="9">
        <v>0</v>
      </c>
      <c r="U127" s="9">
        <v>50</v>
      </c>
      <c r="V127" s="9">
        <v>21</v>
      </c>
    </row>
    <row r="128" spans="1:22" ht="13.15" customHeight="1" x14ac:dyDescent="0.3">
      <c r="A128" s="2" t="s">
        <v>153</v>
      </c>
      <c r="B128" s="9">
        <v>41</v>
      </c>
      <c r="C128" s="9">
        <v>42</v>
      </c>
      <c r="D128" s="9">
        <v>48</v>
      </c>
      <c r="E128" s="9">
        <v>13</v>
      </c>
      <c r="F128" s="9">
        <v>31</v>
      </c>
      <c r="G128" s="9">
        <v>36</v>
      </c>
      <c r="H128" s="9">
        <v>42</v>
      </c>
      <c r="I128" s="9">
        <v>40</v>
      </c>
      <c r="J128" s="9">
        <v>38</v>
      </c>
      <c r="K128" s="9">
        <v>44</v>
      </c>
      <c r="L128" s="9">
        <v>49</v>
      </c>
      <c r="M128" s="9">
        <v>50</v>
      </c>
      <c r="N128" s="9">
        <v>31</v>
      </c>
      <c r="O128" s="9">
        <v>16</v>
      </c>
      <c r="P128" s="9">
        <v>41</v>
      </c>
      <c r="Q128" s="9">
        <v>35</v>
      </c>
      <c r="R128" s="9">
        <v>33</v>
      </c>
      <c r="S128" s="9">
        <v>100</v>
      </c>
      <c r="T128" s="9">
        <v>0</v>
      </c>
      <c r="U128" s="9">
        <v>96</v>
      </c>
      <c r="V128" s="9">
        <v>79</v>
      </c>
    </row>
    <row r="129" spans="1:22" ht="13.15" customHeight="1" x14ac:dyDescent="0.3">
      <c r="A129" s="2" t="s">
        <v>154</v>
      </c>
      <c r="B129" s="9">
        <v>49</v>
      </c>
      <c r="C129" s="9">
        <v>49</v>
      </c>
      <c r="D129" s="9">
        <v>52</v>
      </c>
      <c r="E129" s="9">
        <v>54</v>
      </c>
      <c r="F129" s="9">
        <v>26</v>
      </c>
      <c r="G129" s="9">
        <v>24</v>
      </c>
      <c r="H129" s="9">
        <v>51</v>
      </c>
      <c r="I129" s="9">
        <v>53</v>
      </c>
      <c r="J129" s="9">
        <v>38</v>
      </c>
      <c r="K129" s="9">
        <v>46</v>
      </c>
      <c r="L129" s="9">
        <v>62</v>
      </c>
      <c r="M129" s="9">
        <v>50</v>
      </c>
      <c r="N129" s="9">
        <v>31</v>
      </c>
      <c r="O129" s="9">
        <v>35</v>
      </c>
      <c r="P129" s="9">
        <v>32</v>
      </c>
      <c r="Q129" s="9">
        <v>39</v>
      </c>
      <c r="R129" s="9">
        <v>53</v>
      </c>
      <c r="S129" s="9">
        <v>100</v>
      </c>
      <c r="T129" s="9">
        <v>75</v>
      </c>
      <c r="U129" s="9">
        <v>100</v>
      </c>
      <c r="V129" s="9">
        <v>0</v>
      </c>
    </row>
    <row r="130" spans="1:22" ht="13.15" customHeight="1" x14ac:dyDescent="0.3">
      <c r="A130" s="2" t="s">
        <v>155</v>
      </c>
      <c r="B130" s="9">
        <v>42</v>
      </c>
      <c r="C130" s="9">
        <v>43</v>
      </c>
      <c r="D130" s="9">
        <v>28</v>
      </c>
      <c r="E130" s="9">
        <v>31</v>
      </c>
      <c r="F130" s="9">
        <v>57</v>
      </c>
      <c r="G130" s="9">
        <v>24</v>
      </c>
      <c r="H130" s="9">
        <v>44</v>
      </c>
      <c r="I130" s="9">
        <v>44</v>
      </c>
      <c r="J130" s="9">
        <v>41</v>
      </c>
      <c r="K130" s="9">
        <v>44</v>
      </c>
      <c r="L130" s="9">
        <v>49</v>
      </c>
      <c r="M130" s="9">
        <v>50</v>
      </c>
      <c r="N130" s="9">
        <v>62</v>
      </c>
      <c r="O130" s="9">
        <v>26</v>
      </c>
      <c r="P130" s="9">
        <v>46</v>
      </c>
      <c r="Q130" s="9">
        <v>30</v>
      </c>
      <c r="R130" s="9">
        <v>53</v>
      </c>
      <c r="S130" s="9">
        <v>0</v>
      </c>
      <c r="T130" s="9">
        <v>100</v>
      </c>
      <c r="U130" s="9">
        <v>55</v>
      </c>
      <c r="V130" s="9">
        <v>0</v>
      </c>
    </row>
    <row r="131" spans="1:22" ht="13.15" customHeight="1" x14ac:dyDescent="0.3">
      <c r="A131" s="2" t="s">
        <v>156</v>
      </c>
      <c r="B131" s="9">
        <v>38</v>
      </c>
      <c r="C131" s="9">
        <v>39</v>
      </c>
      <c r="D131" s="9">
        <v>33</v>
      </c>
      <c r="E131" s="9">
        <v>13</v>
      </c>
      <c r="F131" s="9">
        <v>37</v>
      </c>
      <c r="G131" s="9">
        <v>24</v>
      </c>
      <c r="H131" s="9">
        <v>39</v>
      </c>
      <c r="I131" s="9">
        <v>28</v>
      </c>
      <c r="J131" s="9">
        <v>22</v>
      </c>
      <c r="K131" s="9">
        <v>39</v>
      </c>
      <c r="L131" s="9">
        <v>48</v>
      </c>
      <c r="M131" s="9">
        <v>0</v>
      </c>
      <c r="N131" s="9">
        <v>62</v>
      </c>
      <c r="O131" s="9">
        <v>40</v>
      </c>
      <c r="P131" s="9">
        <v>34</v>
      </c>
      <c r="Q131" s="9">
        <v>25</v>
      </c>
      <c r="R131" s="9">
        <v>46</v>
      </c>
      <c r="S131" s="9">
        <v>0</v>
      </c>
      <c r="T131" s="9">
        <v>100</v>
      </c>
      <c r="U131" s="9">
        <v>50</v>
      </c>
      <c r="V131" s="9">
        <v>21</v>
      </c>
    </row>
    <row r="132" spans="1:22" ht="13.15" customHeight="1" x14ac:dyDescent="0.3">
      <c r="A132" s="2" t="s">
        <v>123</v>
      </c>
      <c r="B132" s="9">
        <v>8</v>
      </c>
      <c r="C132" s="9">
        <v>8</v>
      </c>
      <c r="D132" s="9">
        <v>4</v>
      </c>
      <c r="E132" s="9">
        <v>4</v>
      </c>
      <c r="F132" s="9">
        <v>20</v>
      </c>
      <c r="G132" s="9">
        <v>0</v>
      </c>
      <c r="H132" s="9">
        <v>9</v>
      </c>
      <c r="I132" s="9">
        <v>8</v>
      </c>
      <c r="J132" s="9">
        <v>5</v>
      </c>
      <c r="K132" s="9">
        <v>6</v>
      </c>
      <c r="L132" s="9">
        <v>14</v>
      </c>
      <c r="M132" s="9">
        <v>0</v>
      </c>
      <c r="N132" s="9">
        <v>0</v>
      </c>
      <c r="O132" s="9">
        <v>14</v>
      </c>
      <c r="P132" s="9">
        <v>0</v>
      </c>
      <c r="Q132" s="9">
        <v>12</v>
      </c>
      <c r="R132" s="9">
        <v>0</v>
      </c>
      <c r="S132" s="9">
        <v>0</v>
      </c>
      <c r="T132" s="9">
        <v>0</v>
      </c>
      <c r="U132" s="9">
        <v>0</v>
      </c>
      <c r="V132" s="9">
        <v>0</v>
      </c>
    </row>
    <row r="133" spans="1:22" ht="13.15" customHeight="1" x14ac:dyDescent="0.3">
      <c r="A133" s="2" t="s">
        <v>157</v>
      </c>
      <c r="B133" s="9">
        <v>30</v>
      </c>
      <c r="C133" s="9">
        <v>30</v>
      </c>
      <c r="D133" s="9">
        <v>30</v>
      </c>
      <c r="E133" s="9">
        <v>37</v>
      </c>
      <c r="F133" s="9">
        <v>17</v>
      </c>
      <c r="G133" s="9">
        <v>41</v>
      </c>
      <c r="H133" s="9">
        <v>29</v>
      </c>
      <c r="I133" s="9">
        <v>25</v>
      </c>
      <c r="J133" s="9">
        <v>43</v>
      </c>
      <c r="K133" s="9">
        <v>33</v>
      </c>
      <c r="L133" s="9">
        <v>24</v>
      </c>
      <c r="M133" s="9">
        <v>0</v>
      </c>
      <c r="N133" s="9">
        <v>38</v>
      </c>
      <c r="O133" s="9">
        <v>37</v>
      </c>
      <c r="P133" s="9">
        <v>39</v>
      </c>
      <c r="Q133" s="9">
        <v>37</v>
      </c>
      <c r="R133" s="9">
        <v>40</v>
      </c>
      <c r="S133" s="9">
        <v>0</v>
      </c>
      <c r="T133" s="9">
        <v>0</v>
      </c>
      <c r="U133" s="9">
        <v>0</v>
      </c>
      <c r="V133" s="9">
        <v>0</v>
      </c>
    </row>
    <row r="134" spans="1:22" ht="13.15" customHeight="1" x14ac:dyDescent="0.3">
      <c r="A134" s="2" t="s">
        <v>105</v>
      </c>
      <c r="B134" s="9">
        <v>4</v>
      </c>
      <c r="C134" s="9">
        <v>4</v>
      </c>
      <c r="D134" s="9">
        <v>4</v>
      </c>
      <c r="E134" s="9">
        <v>0</v>
      </c>
      <c r="F134" s="9">
        <v>3</v>
      </c>
      <c r="G134" s="9">
        <v>0</v>
      </c>
      <c r="H134" s="9">
        <v>4</v>
      </c>
      <c r="I134" s="9">
        <v>3</v>
      </c>
      <c r="J134" s="9">
        <v>0</v>
      </c>
      <c r="K134" s="9">
        <v>12</v>
      </c>
      <c r="L134" s="9">
        <v>5</v>
      </c>
      <c r="M134" s="9">
        <v>0</v>
      </c>
      <c r="N134" s="9">
        <v>0</v>
      </c>
      <c r="O134" s="9">
        <v>0</v>
      </c>
      <c r="P134" s="9">
        <v>0</v>
      </c>
      <c r="Q134" s="9">
        <v>2</v>
      </c>
      <c r="R134" s="9">
        <v>0</v>
      </c>
      <c r="S134" s="9">
        <v>0</v>
      </c>
      <c r="T134" s="9">
        <v>0</v>
      </c>
      <c r="U134" s="9">
        <v>0</v>
      </c>
      <c r="V134" s="9">
        <v>0</v>
      </c>
    </row>
    <row r="135" spans="1:22" ht="13.15" customHeight="1" x14ac:dyDescent="0.3">
      <c r="A135" s="2"/>
    </row>
    <row r="136" spans="1:22" ht="13.15" customHeight="1" x14ac:dyDescent="0.3">
      <c r="A136" s="2" t="s">
        <v>158</v>
      </c>
    </row>
    <row r="137" spans="1:22" ht="40.15" customHeight="1" x14ac:dyDescent="0.3">
      <c r="A137" s="8" t="s">
        <v>80</v>
      </c>
      <c r="B137" s="10" t="s">
        <v>81</v>
      </c>
      <c r="C137" s="11" t="s">
        <v>82</v>
      </c>
      <c r="D137" s="11" t="s">
        <v>83</v>
      </c>
      <c r="E137" s="11" t="s">
        <v>84</v>
      </c>
      <c r="F137" s="11" t="s">
        <v>85</v>
      </c>
      <c r="G137" s="11" t="s">
        <v>86</v>
      </c>
      <c r="H137" s="11" t="s">
        <v>87</v>
      </c>
      <c r="I137" s="11" t="s">
        <v>88</v>
      </c>
      <c r="J137" s="11" t="s">
        <v>89</v>
      </c>
      <c r="K137" s="11" t="s">
        <v>90</v>
      </c>
      <c r="L137" s="11" t="s">
        <v>91</v>
      </c>
      <c r="M137" s="11" t="s">
        <v>92</v>
      </c>
      <c r="N137" s="11" t="s">
        <v>107</v>
      </c>
      <c r="O137" s="11" t="s">
        <v>93</v>
      </c>
      <c r="P137" s="11" t="s">
        <v>108</v>
      </c>
      <c r="Q137" s="11" t="s">
        <v>94</v>
      </c>
      <c r="R137" s="11" t="s">
        <v>95</v>
      </c>
      <c r="S137" s="11" t="s">
        <v>96</v>
      </c>
      <c r="T137" s="11" t="s">
        <v>109</v>
      </c>
      <c r="U137" s="11" t="s">
        <v>97</v>
      </c>
      <c r="V137" s="11" t="s">
        <v>98</v>
      </c>
    </row>
    <row r="138" spans="1:22" ht="13.15" customHeight="1" x14ac:dyDescent="0.3">
      <c r="A138" s="2" t="s">
        <v>99</v>
      </c>
      <c r="B138" s="9">
        <v>263</v>
      </c>
      <c r="C138" s="9">
        <v>216</v>
      </c>
      <c r="D138" s="9">
        <v>23</v>
      </c>
      <c r="E138" s="9">
        <v>14</v>
      </c>
      <c r="F138" s="9">
        <v>10</v>
      </c>
      <c r="G138" s="9">
        <v>146</v>
      </c>
      <c r="H138" s="9">
        <v>117</v>
      </c>
      <c r="I138" s="9">
        <v>25</v>
      </c>
      <c r="J138" s="9">
        <v>15</v>
      </c>
      <c r="K138" s="9">
        <v>31</v>
      </c>
      <c r="L138" s="9">
        <v>36</v>
      </c>
      <c r="M138" s="9">
        <v>7</v>
      </c>
      <c r="N138" s="9">
        <v>2</v>
      </c>
      <c r="O138" s="9">
        <v>8</v>
      </c>
      <c r="P138" s="9">
        <v>9</v>
      </c>
      <c r="Q138" s="9">
        <v>46</v>
      </c>
      <c r="R138" s="9">
        <v>21</v>
      </c>
      <c r="S138" s="9">
        <v>11</v>
      </c>
      <c r="T138" s="9">
        <v>16</v>
      </c>
      <c r="U138" s="9">
        <v>14</v>
      </c>
      <c r="V138" s="9">
        <v>22</v>
      </c>
    </row>
    <row r="139" spans="1:22" ht="13.15" customHeight="1" x14ac:dyDescent="0.3">
      <c r="A139" s="2" t="s">
        <v>100</v>
      </c>
      <c r="B139" s="9">
        <v>1137</v>
      </c>
      <c r="C139" s="9">
        <v>1012</v>
      </c>
      <c r="D139" s="9">
        <v>65</v>
      </c>
      <c r="E139" s="9">
        <v>43</v>
      </c>
      <c r="F139" s="9">
        <v>18</v>
      </c>
      <c r="G139" s="9">
        <v>847</v>
      </c>
      <c r="H139" s="9">
        <v>290</v>
      </c>
      <c r="I139" s="9">
        <v>45</v>
      </c>
      <c r="J139" s="9">
        <v>49</v>
      </c>
      <c r="K139" s="9">
        <v>168</v>
      </c>
      <c r="L139" s="9">
        <v>128</v>
      </c>
      <c r="M139" s="9">
        <v>24</v>
      </c>
      <c r="N139" s="9">
        <v>8</v>
      </c>
      <c r="O139" s="9">
        <v>40</v>
      </c>
      <c r="P139" s="9">
        <v>16</v>
      </c>
      <c r="Q139" s="9">
        <v>148</v>
      </c>
      <c r="R139" s="9">
        <v>101</v>
      </c>
      <c r="S139" s="9">
        <v>93</v>
      </c>
      <c r="T139" s="9">
        <v>114</v>
      </c>
      <c r="U139" s="9">
        <v>85</v>
      </c>
      <c r="V139" s="9">
        <v>121</v>
      </c>
    </row>
    <row r="140" spans="1:22" ht="13.15" customHeight="1" x14ac:dyDescent="0.3">
      <c r="A140" s="2" t="s">
        <v>141</v>
      </c>
      <c r="B140" s="9">
        <v>25</v>
      </c>
      <c r="C140" s="9">
        <v>24</v>
      </c>
      <c r="D140" s="9">
        <v>46</v>
      </c>
      <c r="E140" s="9">
        <v>40</v>
      </c>
      <c r="F140" s="9">
        <v>2</v>
      </c>
      <c r="G140" s="9">
        <v>22</v>
      </c>
      <c r="H140" s="9">
        <v>35</v>
      </c>
      <c r="I140" s="9">
        <v>32</v>
      </c>
      <c r="J140" s="9">
        <v>25</v>
      </c>
      <c r="K140" s="9">
        <v>30</v>
      </c>
      <c r="L140" s="9">
        <v>21</v>
      </c>
      <c r="M140" s="9">
        <v>16</v>
      </c>
      <c r="N140" s="9">
        <v>0</v>
      </c>
      <c r="O140" s="9">
        <v>50</v>
      </c>
      <c r="P140" s="9">
        <v>36</v>
      </c>
      <c r="Q140" s="9">
        <v>40</v>
      </c>
      <c r="R140" s="9">
        <v>21</v>
      </c>
      <c r="S140" s="9">
        <v>27</v>
      </c>
      <c r="T140" s="9">
        <v>13</v>
      </c>
      <c r="U140" s="9">
        <v>15</v>
      </c>
      <c r="V140" s="9">
        <v>17</v>
      </c>
    </row>
    <row r="141" spans="1:22" ht="13.15" customHeight="1" x14ac:dyDescent="0.3">
      <c r="A141" s="2" t="s">
        <v>142</v>
      </c>
      <c r="B141" s="9">
        <v>40</v>
      </c>
      <c r="C141" s="9">
        <v>40</v>
      </c>
      <c r="D141" s="9">
        <v>40</v>
      </c>
      <c r="E141" s="9">
        <v>25</v>
      </c>
      <c r="F141" s="9">
        <v>39</v>
      </c>
      <c r="G141" s="9">
        <v>41</v>
      </c>
      <c r="H141" s="9">
        <v>36</v>
      </c>
      <c r="I141" s="9">
        <v>35</v>
      </c>
      <c r="J141" s="9">
        <v>37</v>
      </c>
      <c r="K141" s="9">
        <v>36</v>
      </c>
      <c r="L141" s="9">
        <v>32</v>
      </c>
      <c r="M141" s="9">
        <v>16</v>
      </c>
      <c r="N141" s="9">
        <v>50</v>
      </c>
      <c r="O141" s="9">
        <v>55</v>
      </c>
      <c r="P141" s="9">
        <v>24</v>
      </c>
      <c r="Q141" s="9">
        <v>44</v>
      </c>
      <c r="R141" s="9">
        <v>44</v>
      </c>
      <c r="S141" s="9">
        <v>36</v>
      </c>
      <c r="T141" s="9">
        <v>43</v>
      </c>
      <c r="U141" s="9">
        <v>32</v>
      </c>
      <c r="V141" s="9">
        <v>51</v>
      </c>
    </row>
    <row r="142" spans="1:22" ht="13.15" customHeight="1" x14ac:dyDescent="0.3">
      <c r="A142" s="2" t="s">
        <v>143</v>
      </c>
      <c r="B142" s="9">
        <v>60</v>
      </c>
      <c r="C142" s="9">
        <v>61</v>
      </c>
      <c r="D142" s="9">
        <v>40</v>
      </c>
      <c r="E142" s="9">
        <v>60</v>
      </c>
      <c r="F142" s="9">
        <v>70</v>
      </c>
      <c r="G142" s="9">
        <v>64</v>
      </c>
      <c r="H142" s="9">
        <v>50</v>
      </c>
      <c r="I142" s="9">
        <v>29</v>
      </c>
      <c r="J142" s="9">
        <v>45</v>
      </c>
      <c r="K142" s="9">
        <v>80</v>
      </c>
      <c r="L142" s="9">
        <v>43</v>
      </c>
      <c r="M142" s="9">
        <v>84</v>
      </c>
      <c r="N142" s="9">
        <v>100</v>
      </c>
      <c r="O142" s="9">
        <v>25</v>
      </c>
      <c r="P142" s="9">
        <v>62</v>
      </c>
      <c r="Q142" s="9">
        <v>62</v>
      </c>
      <c r="R142" s="9">
        <v>70</v>
      </c>
      <c r="S142" s="9">
        <v>64</v>
      </c>
      <c r="T142" s="9">
        <v>51</v>
      </c>
      <c r="U142" s="9">
        <v>76</v>
      </c>
      <c r="V142" s="9">
        <v>56</v>
      </c>
    </row>
    <row r="143" spans="1:22" ht="13.15" customHeight="1" x14ac:dyDescent="0.3">
      <c r="A143" s="2" t="s">
        <v>123</v>
      </c>
      <c r="B143" s="9">
        <v>6</v>
      </c>
      <c r="C143" s="9">
        <v>5</v>
      </c>
      <c r="D143" s="9">
        <v>7</v>
      </c>
      <c r="E143" s="9">
        <v>25</v>
      </c>
      <c r="F143" s="9">
        <v>10</v>
      </c>
      <c r="G143" s="9">
        <v>7</v>
      </c>
      <c r="H143" s="9">
        <v>5</v>
      </c>
      <c r="I143" s="9">
        <v>4</v>
      </c>
      <c r="J143" s="9">
        <v>17</v>
      </c>
      <c r="K143" s="9">
        <v>4</v>
      </c>
      <c r="L143" s="9">
        <v>3</v>
      </c>
      <c r="M143" s="9">
        <v>0</v>
      </c>
      <c r="N143" s="9">
        <v>0</v>
      </c>
      <c r="O143" s="9">
        <v>0</v>
      </c>
      <c r="P143" s="9">
        <v>0</v>
      </c>
      <c r="Q143" s="9">
        <v>1</v>
      </c>
      <c r="R143" s="9">
        <v>17</v>
      </c>
      <c r="S143" s="9">
        <v>27</v>
      </c>
      <c r="T143" s="9">
        <v>0</v>
      </c>
      <c r="U143" s="9">
        <v>8</v>
      </c>
      <c r="V143" s="9">
        <v>0</v>
      </c>
    </row>
    <row r="144" spans="1:22" ht="13.15" customHeight="1" x14ac:dyDescent="0.3">
      <c r="A144" s="2" t="s">
        <v>144</v>
      </c>
      <c r="B144" s="9">
        <v>12</v>
      </c>
      <c r="C144" s="9">
        <v>12</v>
      </c>
      <c r="D144" s="9">
        <v>13</v>
      </c>
      <c r="E144" s="9">
        <v>2</v>
      </c>
      <c r="F144" s="9">
        <v>2</v>
      </c>
      <c r="G144" s="9">
        <v>10</v>
      </c>
      <c r="H144" s="9">
        <v>16</v>
      </c>
      <c r="I144" s="9">
        <v>21</v>
      </c>
      <c r="J144" s="9">
        <v>4</v>
      </c>
      <c r="K144" s="9">
        <v>3</v>
      </c>
      <c r="L144" s="9">
        <v>27</v>
      </c>
      <c r="M144" s="9">
        <v>16</v>
      </c>
      <c r="N144" s="9">
        <v>0</v>
      </c>
      <c r="O144" s="9">
        <v>20</v>
      </c>
      <c r="P144" s="9">
        <v>12</v>
      </c>
      <c r="Q144" s="9">
        <v>7</v>
      </c>
      <c r="R144" s="9">
        <v>13</v>
      </c>
      <c r="S144" s="9">
        <v>0</v>
      </c>
      <c r="T144" s="9">
        <v>21</v>
      </c>
      <c r="U144" s="9">
        <v>0</v>
      </c>
      <c r="V144" s="9">
        <v>17</v>
      </c>
    </row>
    <row r="145" spans="1:22" ht="13.15" customHeight="1" x14ac:dyDescent="0.3">
      <c r="A145" s="2" t="s">
        <v>105</v>
      </c>
      <c r="B145" s="9" t="s">
        <v>110</v>
      </c>
      <c r="C145" s="9" t="s">
        <v>110</v>
      </c>
      <c r="D145" s="9">
        <v>0</v>
      </c>
      <c r="E145" s="9">
        <v>7</v>
      </c>
      <c r="F145" s="9">
        <v>0</v>
      </c>
      <c r="G145" s="9">
        <v>0</v>
      </c>
      <c r="H145" s="9">
        <v>2</v>
      </c>
      <c r="I145" s="9">
        <v>10</v>
      </c>
      <c r="J145" s="9">
        <v>0</v>
      </c>
      <c r="K145" s="9">
        <v>0</v>
      </c>
      <c r="L145" s="9">
        <v>0</v>
      </c>
      <c r="M145" s="9">
        <v>0</v>
      </c>
      <c r="N145" s="9">
        <v>0</v>
      </c>
      <c r="O145" s="9">
        <v>0</v>
      </c>
      <c r="P145" s="9">
        <v>0</v>
      </c>
      <c r="Q145" s="9">
        <v>0</v>
      </c>
      <c r="R145" s="9">
        <v>0</v>
      </c>
      <c r="S145" s="9">
        <v>0</v>
      </c>
      <c r="T145" s="9">
        <v>0</v>
      </c>
      <c r="U145" s="9">
        <v>0</v>
      </c>
      <c r="V145" s="9">
        <v>0</v>
      </c>
    </row>
    <row r="146" spans="1:22" ht="13.15" customHeight="1" x14ac:dyDescent="0.3">
      <c r="A146" s="2" t="s">
        <v>146</v>
      </c>
      <c r="B146" s="9" t="s">
        <v>110</v>
      </c>
      <c r="C146" s="9" t="s">
        <v>110</v>
      </c>
      <c r="D146" s="9">
        <v>0</v>
      </c>
      <c r="E146" s="9">
        <v>0</v>
      </c>
      <c r="F146" s="9">
        <v>0</v>
      </c>
      <c r="G146" s="9">
        <v>0</v>
      </c>
      <c r="H146" s="9">
        <v>1</v>
      </c>
      <c r="I146" s="9">
        <v>0</v>
      </c>
      <c r="J146" s="9">
        <v>0</v>
      </c>
      <c r="K146" s="9">
        <v>0</v>
      </c>
      <c r="L146" s="9">
        <v>3</v>
      </c>
      <c r="M146" s="9">
        <v>0</v>
      </c>
      <c r="N146" s="9">
        <v>0</v>
      </c>
      <c r="O146" s="9">
        <v>0</v>
      </c>
      <c r="P146" s="9">
        <v>0</v>
      </c>
      <c r="Q146" s="9">
        <v>0</v>
      </c>
      <c r="R146" s="9">
        <v>0</v>
      </c>
      <c r="S146" s="9">
        <v>0</v>
      </c>
      <c r="T146" s="9">
        <v>0</v>
      </c>
      <c r="U146" s="9">
        <v>0</v>
      </c>
      <c r="V146" s="9">
        <v>0</v>
      </c>
    </row>
    <row r="147" spans="1:22" ht="13.15" customHeight="1" x14ac:dyDescent="0.3">
      <c r="A147" s="2"/>
    </row>
    <row r="148" spans="1:22" ht="13.15" customHeight="1" x14ac:dyDescent="0.3">
      <c r="A148" s="2" t="s">
        <v>159</v>
      </c>
    </row>
    <row r="149" spans="1:22" ht="40.15" customHeight="1" x14ac:dyDescent="0.3">
      <c r="A149" s="8" t="s">
        <v>80</v>
      </c>
      <c r="B149" s="10" t="s">
        <v>81</v>
      </c>
      <c r="C149" s="11" t="s">
        <v>82</v>
      </c>
      <c r="D149" s="11" t="s">
        <v>83</v>
      </c>
      <c r="E149" s="11" t="s">
        <v>84</v>
      </c>
      <c r="F149" s="11" t="s">
        <v>85</v>
      </c>
      <c r="G149" s="11" t="s">
        <v>86</v>
      </c>
      <c r="H149" s="11" t="s">
        <v>87</v>
      </c>
      <c r="I149" s="11" t="s">
        <v>88</v>
      </c>
      <c r="J149" s="11" t="s">
        <v>89</v>
      </c>
      <c r="K149" s="11" t="s">
        <v>90</v>
      </c>
      <c r="L149" s="11" t="s">
        <v>91</v>
      </c>
      <c r="M149" s="11" t="s">
        <v>92</v>
      </c>
      <c r="N149" s="11" t="s">
        <v>107</v>
      </c>
      <c r="O149" s="11" t="s">
        <v>93</v>
      </c>
      <c r="P149" s="11" t="s">
        <v>108</v>
      </c>
      <c r="Q149" s="11" t="s">
        <v>94</v>
      </c>
      <c r="R149" s="11" t="s">
        <v>95</v>
      </c>
      <c r="S149" s="11" t="s">
        <v>96</v>
      </c>
      <c r="T149" s="11" t="s">
        <v>109</v>
      </c>
      <c r="U149" s="11" t="s">
        <v>97</v>
      </c>
      <c r="V149" s="11" t="s">
        <v>98</v>
      </c>
    </row>
    <row r="150" spans="1:22" ht="13.15" customHeight="1" x14ac:dyDescent="0.3">
      <c r="A150" s="2" t="s">
        <v>99</v>
      </c>
      <c r="B150" s="9">
        <v>195</v>
      </c>
      <c r="C150" s="9">
        <v>161</v>
      </c>
      <c r="D150" s="9">
        <v>12</v>
      </c>
      <c r="E150" s="9">
        <v>11</v>
      </c>
      <c r="F150" s="9">
        <v>11</v>
      </c>
      <c r="G150" s="9">
        <v>8</v>
      </c>
      <c r="H150" s="9">
        <v>187</v>
      </c>
      <c r="I150" s="9">
        <v>5</v>
      </c>
      <c r="J150" s="9">
        <v>16</v>
      </c>
      <c r="K150" s="9">
        <v>22</v>
      </c>
      <c r="L150" s="9">
        <v>17</v>
      </c>
      <c r="M150" s="9">
        <v>4</v>
      </c>
      <c r="N150" s="9">
        <v>3</v>
      </c>
      <c r="O150" s="9">
        <v>25</v>
      </c>
      <c r="P150" s="9">
        <v>14</v>
      </c>
      <c r="Q150" s="9">
        <v>61</v>
      </c>
      <c r="R150" s="9">
        <v>20</v>
      </c>
      <c r="S150" s="9">
        <v>3</v>
      </c>
      <c r="T150" s="9">
        <v>2</v>
      </c>
      <c r="U150" s="9">
        <v>2</v>
      </c>
      <c r="V150" s="9">
        <v>1</v>
      </c>
    </row>
    <row r="151" spans="1:22" ht="13.15" customHeight="1" x14ac:dyDescent="0.3">
      <c r="A151" s="2" t="s">
        <v>100</v>
      </c>
      <c r="B151" s="9">
        <v>467</v>
      </c>
      <c r="C151" s="9">
        <v>415</v>
      </c>
      <c r="D151" s="9">
        <v>26</v>
      </c>
      <c r="E151" s="9">
        <v>16</v>
      </c>
      <c r="F151" s="9">
        <v>11</v>
      </c>
      <c r="G151" s="9">
        <v>49</v>
      </c>
      <c r="H151" s="9">
        <v>418</v>
      </c>
      <c r="I151" s="9">
        <v>11</v>
      </c>
      <c r="J151" s="9">
        <v>20</v>
      </c>
      <c r="K151" s="9">
        <v>117</v>
      </c>
      <c r="L151" s="9">
        <v>52</v>
      </c>
      <c r="M151" s="9">
        <v>13</v>
      </c>
      <c r="N151" s="9">
        <v>8</v>
      </c>
      <c r="O151" s="9">
        <v>48</v>
      </c>
      <c r="P151" s="9">
        <v>23</v>
      </c>
      <c r="Q151" s="9">
        <v>100</v>
      </c>
      <c r="R151" s="9">
        <v>33</v>
      </c>
      <c r="S151" s="9">
        <v>21</v>
      </c>
      <c r="T151" s="9">
        <v>5</v>
      </c>
      <c r="U151" s="9">
        <v>14</v>
      </c>
      <c r="V151" s="9">
        <v>2</v>
      </c>
    </row>
    <row r="152" spans="1:22" ht="13.15" customHeight="1" x14ac:dyDescent="0.3">
      <c r="A152" s="2" t="s">
        <v>141</v>
      </c>
      <c r="B152" s="9">
        <v>61</v>
      </c>
      <c r="C152" s="9">
        <v>61</v>
      </c>
      <c r="D152" s="9">
        <v>64</v>
      </c>
      <c r="E152" s="9">
        <v>45</v>
      </c>
      <c r="F152" s="9">
        <v>64</v>
      </c>
      <c r="G152" s="9">
        <v>47</v>
      </c>
      <c r="H152" s="9">
        <v>63</v>
      </c>
      <c r="I152" s="9">
        <v>46</v>
      </c>
      <c r="J152" s="9">
        <v>74</v>
      </c>
      <c r="K152" s="9">
        <v>64</v>
      </c>
      <c r="L152" s="9">
        <v>68</v>
      </c>
      <c r="M152" s="9">
        <v>29</v>
      </c>
      <c r="N152" s="9">
        <v>100</v>
      </c>
      <c r="O152" s="9">
        <v>63</v>
      </c>
      <c r="P152" s="9">
        <v>58</v>
      </c>
      <c r="Q152" s="9">
        <v>61</v>
      </c>
      <c r="R152" s="9">
        <v>67</v>
      </c>
      <c r="S152" s="9">
        <v>30</v>
      </c>
      <c r="T152" s="9">
        <v>50</v>
      </c>
      <c r="U152" s="9">
        <v>47</v>
      </c>
      <c r="V152" s="9">
        <v>100</v>
      </c>
    </row>
    <row r="153" spans="1:22" ht="13.15" customHeight="1" x14ac:dyDescent="0.3">
      <c r="A153" s="2" t="s">
        <v>142</v>
      </c>
      <c r="B153" s="9">
        <v>36</v>
      </c>
      <c r="C153" s="9">
        <v>37</v>
      </c>
      <c r="D153" s="9">
        <v>49</v>
      </c>
      <c r="E153" s="9">
        <v>8</v>
      </c>
      <c r="F153" s="9">
        <v>18</v>
      </c>
      <c r="G153" s="9">
        <v>49</v>
      </c>
      <c r="H153" s="9">
        <v>34</v>
      </c>
      <c r="I153" s="9">
        <v>15</v>
      </c>
      <c r="J153" s="9">
        <v>51</v>
      </c>
      <c r="K153" s="9">
        <v>20</v>
      </c>
      <c r="L153" s="9">
        <v>13</v>
      </c>
      <c r="M153" s="9">
        <v>88</v>
      </c>
      <c r="N153" s="9">
        <v>45</v>
      </c>
      <c r="O153" s="9">
        <v>57</v>
      </c>
      <c r="P153" s="9">
        <v>35</v>
      </c>
      <c r="Q153" s="9">
        <v>46</v>
      </c>
      <c r="R153" s="9">
        <v>26</v>
      </c>
      <c r="S153" s="9">
        <v>31</v>
      </c>
      <c r="T153" s="9">
        <v>100</v>
      </c>
      <c r="U153" s="9">
        <v>53</v>
      </c>
      <c r="V153" s="9">
        <v>0</v>
      </c>
    </row>
    <row r="154" spans="1:22" ht="13.15" customHeight="1" x14ac:dyDescent="0.3">
      <c r="A154" s="2" t="s">
        <v>143</v>
      </c>
      <c r="B154" s="9">
        <v>35</v>
      </c>
      <c r="C154" s="9">
        <v>35</v>
      </c>
      <c r="D154" s="9">
        <v>45</v>
      </c>
      <c r="E154" s="9">
        <v>14</v>
      </c>
      <c r="F154" s="9">
        <v>15</v>
      </c>
      <c r="G154" s="9">
        <v>50</v>
      </c>
      <c r="H154" s="9">
        <v>33</v>
      </c>
      <c r="I154" s="9">
        <v>15</v>
      </c>
      <c r="J154" s="9">
        <v>51</v>
      </c>
      <c r="K154" s="9">
        <v>30</v>
      </c>
      <c r="L154" s="9">
        <v>42</v>
      </c>
      <c r="M154" s="9">
        <v>29</v>
      </c>
      <c r="N154" s="9">
        <v>45</v>
      </c>
      <c r="O154" s="9">
        <v>12</v>
      </c>
      <c r="P154" s="9">
        <v>35</v>
      </c>
      <c r="Q154" s="9">
        <v>34</v>
      </c>
      <c r="R154" s="9">
        <v>31</v>
      </c>
      <c r="S154" s="9">
        <v>70</v>
      </c>
      <c r="T154" s="9">
        <v>100</v>
      </c>
      <c r="U154" s="9">
        <v>53</v>
      </c>
      <c r="V154" s="9">
        <v>0</v>
      </c>
    </row>
    <row r="155" spans="1:22" ht="13.15" customHeight="1" x14ac:dyDescent="0.3">
      <c r="A155" s="2" t="s">
        <v>123</v>
      </c>
      <c r="B155" s="9">
        <v>6</v>
      </c>
      <c r="C155" s="9">
        <v>6</v>
      </c>
      <c r="D155" s="9">
        <v>10</v>
      </c>
      <c r="E155" s="9">
        <v>0</v>
      </c>
      <c r="F155" s="9">
        <v>0</v>
      </c>
      <c r="G155" s="9">
        <v>0</v>
      </c>
      <c r="H155" s="9">
        <v>7</v>
      </c>
      <c r="I155" s="9">
        <v>0</v>
      </c>
      <c r="J155" s="9">
        <v>5</v>
      </c>
      <c r="K155" s="9">
        <v>6</v>
      </c>
      <c r="L155" s="9">
        <v>7</v>
      </c>
      <c r="M155" s="9">
        <v>0</v>
      </c>
      <c r="N155" s="9">
        <v>0</v>
      </c>
      <c r="O155" s="9">
        <v>12</v>
      </c>
      <c r="P155" s="9">
        <v>0</v>
      </c>
      <c r="Q155" s="9">
        <v>11</v>
      </c>
      <c r="R155" s="9">
        <v>0</v>
      </c>
      <c r="S155" s="9">
        <v>0</v>
      </c>
      <c r="T155" s="9">
        <v>0</v>
      </c>
      <c r="U155" s="9">
        <v>0</v>
      </c>
      <c r="V155" s="9">
        <v>0</v>
      </c>
    </row>
    <row r="156" spans="1:22" ht="13.15" customHeight="1" x14ac:dyDescent="0.3">
      <c r="A156" s="2" t="s">
        <v>144</v>
      </c>
      <c r="B156" s="9">
        <v>15</v>
      </c>
      <c r="C156" s="9">
        <v>14</v>
      </c>
      <c r="D156" s="9">
        <v>0</v>
      </c>
      <c r="E156" s="9">
        <v>51</v>
      </c>
      <c r="F156" s="9">
        <v>18</v>
      </c>
      <c r="G156" s="9">
        <v>11</v>
      </c>
      <c r="H156" s="9">
        <v>15</v>
      </c>
      <c r="I156" s="9">
        <v>54</v>
      </c>
      <c r="J156" s="9">
        <v>5</v>
      </c>
      <c r="K156" s="9">
        <v>26</v>
      </c>
      <c r="L156" s="9">
        <v>15</v>
      </c>
      <c r="M156" s="9">
        <v>12</v>
      </c>
      <c r="N156" s="9">
        <v>0</v>
      </c>
      <c r="O156" s="9">
        <v>16</v>
      </c>
      <c r="P156" s="9">
        <v>1</v>
      </c>
      <c r="Q156" s="9">
        <v>7</v>
      </c>
      <c r="R156" s="9">
        <v>18</v>
      </c>
      <c r="S156" s="9">
        <v>0</v>
      </c>
      <c r="T156" s="9">
        <v>0</v>
      </c>
      <c r="U156" s="9">
        <v>0</v>
      </c>
      <c r="V156" s="9">
        <v>0</v>
      </c>
    </row>
    <row r="157" spans="1:22" ht="13.15" customHeight="1" x14ac:dyDescent="0.3">
      <c r="A157" s="2" t="s">
        <v>105</v>
      </c>
      <c r="B157" s="9" t="s">
        <v>110</v>
      </c>
      <c r="C157" s="9" t="s">
        <v>110</v>
      </c>
      <c r="D157" s="9">
        <v>0</v>
      </c>
      <c r="E157" s="9">
        <v>0</v>
      </c>
      <c r="F157" s="9">
        <v>0</v>
      </c>
      <c r="G157" s="9">
        <v>0</v>
      </c>
      <c r="H157" s="9" t="s">
        <v>110</v>
      </c>
      <c r="I157" s="9">
        <v>0</v>
      </c>
      <c r="J157" s="9">
        <v>0</v>
      </c>
      <c r="K157" s="9">
        <v>0</v>
      </c>
      <c r="L157" s="9">
        <v>0</v>
      </c>
      <c r="M157" s="9">
        <v>0</v>
      </c>
      <c r="N157" s="9">
        <v>0</v>
      </c>
      <c r="O157" s="9">
        <v>0</v>
      </c>
      <c r="P157" s="9">
        <v>8</v>
      </c>
      <c r="Q157" s="9">
        <v>0</v>
      </c>
      <c r="R157" s="9">
        <v>0</v>
      </c>
      <c r="S157" s="9">
        <v>0</v>
      </c>
      <c r="T157" s="9">
        <v>0</v>
      </c>
      <c r="U157" s="9">
        <v>0</v>
      </c>
      <c r="V157" s="9">
        <v>0</v>
      </c>
    </row>
    <row r="158" spans="1:22" ht="13.15" customHeight="1" x14ac:dyDescent="0.3">
      <c r="A158" s="2"/>
    </row>
    <row r="159" spans="1:22" ht="13.15" customHeight="1" x14ac:dyDescent="0.3">
      <c r="A159" s="2" t="s">
        <v>160</v>
      </c>
    </row>
    <row r="160" spans="1:22" ht="40.15" customHeight="1" x14ac:dyDescent="0.3">
      <c r="A160" s="8" t="s">
        <v>80</v>
      </c>
      <c r="B160" s="10" t="s">
        <v>81</v>
      </c>
      <c r="C160" s="11" t="s">
        <v>82</v>
      </c>
      <c r="D160" s="11" t="s">
        <v>83</v>
      </c>
      <c r="E160" s="11" t="s">
        <v>84</v>
      </c>
      <c r="F160" s="11" t="s">
        <v>85</v>
      </c>
      <c r="G160" s="11" t="s">
        <v>86</v>
      </c>
      <c r="H160" s="11" t="s">
        <v>87</v>
      </c>
      <c r="I160" s="11" t="s">
        <v>88</v>
      </c>
      <c r="J160" s="11" t="s">
        <v>89</v>
      </c>
      <c r="K160" s="11" t="s">
        <v>90</v>
      </c>
      <c r="L160" s="11" t="s">
        <v>91</v>
      </c>
      <c r="M160" s="11" t="s">
        <v>92</v>
      </c>
      <c r="N160" s="11" t="s">
        <v>107</v>
      </c>
      <c r="O160" s="11" t="s">
        <v>93</v>
      </c>
      <c r="P160" s="11" t="s">
        <v>108</v>
      </c>
      <c r="Q160" s="11" t="s">
        <v>94</v>
      </c>
      <c r="R160" s="11" t="s">
        <v>95</v>
      </c>
      <c r="S160" s="11" t="s">
        <v>96</v>
      </c>
      <c r="T160" s="11" t="s">
        <v>109</v>
      </c>
      <c r="U160" s="11" t="s">
        <v>97</v>
      </c>
      <c r="V160" s="11" t="s">
        <v>98</v>
      </c>
    </row>
    <row r="161" spans="1:22" ht="13.15" customHeight="1" x14ac:dyDescent="0.3">
      <c r="A161" s="2" t="s">
        <v>99</v>
      </c>
      <c r="B161" s="9">
        <v>493</v>
      </c>
      <c r="C161" s="9">
        <v>405</v>
      </c>
      <c r="D161" s="9">
        <v>38</v>
      </c>
      <c r="E161" s="9">
        <v>28</v>
      </c>
      <c r="F161" s="9">
        <v>22</v>
      </c>
      <c r="G161" s="9">
        <v>171</v>
      </c>
      <c r="H161" s="9">
        <v>322</v>
      </c>
      <c r="I161" s="9">
        <v>32</v>
      </c>
      <c r="J161" s="9">
        <v>35</v>
      </c>
      <c r="K161" s="9">
        <v>56</v>
      </c>
      <c r="L161" s="9">
        <v>59</v>
      </c>
      <c r="M161" s="9">
        <v>12</v>
      </c>
      <c r="N161" s="9">
        <v>5</v>
      </c>
      <c r="O161" s="9">
        <v>37</v>
      </c>
      <c r="P161" s="9">
        <v>23</v>
      </c>
      <c r="Q161" s="9">
        <v>113</v>
      </c>
      <c r="R161" s="9">
        <v>44</v>
      </c>
      <c r="S161" s="9">
        <v>17</v>
      </c>
      <c r="T161" s="9">
        <v>18</v>
      </c>
      <c r="U161" s="9">
        <v>18</v>
      </c>
      <c r="V161" s="9">
        <v>24</v>
      </c>
    </row>
    <row r="162" spans="1:22" ht="13.15" customHeight="1" x14ac:dyDescent="0.3">
      <c r="A162" s="2" t="s">
        <v>100</v>
      </c>
      <c r="B162" s="9">
        <v>1754</v>
      </c>
      <c r="C162" s="9">
        <v>1558</v>
      </c>
      <c r="D162" s="9">
        <v>94</v>
      </c>
      <c r="E162" s="9">
        <v>66</v>
      </c>
      <c r="F162" s="9">
        <v>37</v>
      </c>
      <c r="G162" s="9">
        <v>1006</v>
      </c>
      <c r="H162" s="9">
        <v>748</v>
      </c>
      <c r="I162" s="9">
        <v>59</v>
      </c>
      <c r="J162" s="9">
        <v>84</v>
      </c>
      <c r="K162" s="9">
        <v>302</v>
      </c>
      <c r="L162" s="9">
        <v>200</v>
      </c>
      <c r="M162" s="9">
        <v>40</v>
      </c>
      <c r="N162" s="9">
        <v>16</v>
      </c>
      <c r="O162" s="9">
        <v>107</v>
      </c>
      <c r="P162" s="9">
        <v>39</v>
      </c>
      <c r="Q162" s="9">
        <v>265</v>
      </c>
      <c r="R162" s="9">
        <v>148</v>
      </c>
      <c r="S162" s="9">
        <v>139</v>
      </c>
      <c r="T162" s="9">
        <v>119</v>
      </c>
      <c r="U162" s="9">
        <v>111</v>
      </c>
      <c r="V162" s="9">
        <v>125</v>
      </c>
    </row>
    <row r="163" spans="1:22" ht="13.15" customHeight="1" x14ac:dyDescent="0.3">
      <c r="A163" s="2" t="s">
        <v>161</v>
      </c>
      <c r="B163" s="9">
        <v>19</v>
      </c>
      <c r="C163" s="9">
        <v>17</v>
      </c>
      <c r="D163" s="9">
        <v>32</v>
      </c>
      <c r="E163" s="9">
        <v>35</v>
      </c>
      <c r="F163" s="9">
        <v>23</v>
      </c>
      <c r="G163" s="9">
        <v>15</v>
      </c>
      <c r="H163" s="9">
        <v>23</v>
      </c>
      <c r="I163" s="9">
        <v>30</v>
      </c>
      <c r="J163" s="9">
        <v>34</v>
      </c>
      <c r="K163" s="9">
        <v>6</v>
      </c>
      <c r="L163" s="9">
        <v>35</v>
      </c>
      <c r="M163" s="9">
        <v>9</v>
      </c>
      <c r="N163" s="9">
        <v>53</v>
      </c>
      <c r="O163" s="9">
        <v>24</v>
      </c>
      <c r="P163" s="9">
        <v>26</v>
      </c>
      <c r="Q163" s="9">
        <v>15</v>
      </c>
      <c r="R163" s="9">
        <v>25</v>
      </c>
      <c r="S163" s="9">
        <v>24</v>
      </c>
      <c r="T163" s="9">
        <v>10</v>
      </c>
      <c r="U163" s="9">
        <v>12</v>
      </c>
      <c r="V163" s="9">
        <v>10</v>
      </c>
    </row>
    <row r="164" spans="1:22" ht="13.15" customHeight="1" x14ac:dyDescent="0.3">
      <c r="A164" s="2" t="s">
        <v>162</v>
      </c>
      <c r="B164" s="9">
        <v>27</v>
      </c>
      <c r="C164" s="9">
        <v>26</v>
      </c>
      <c r="D164" s="9">
        <v>45</v>
      </c>
      <c r="E164" s="9">
        <v>32</v>
      </c>
      <c r="F164" s="9">
        <v>33</v>
      </c>
      <c r="G164" s="9">
        <v>21</v>
      </c>
      <c r="H164" s="9">
        <v>35</v>
      </c>
      <c r="I164" s="9">
        <v>30</v>
      </c>
      <c r="J164" s="9">
        <v>25</v>
      </c>
      <c r="K164" s="9">
        <v>28</v>
      </c>
      <c r="L164" s="9">
        <v>33</v>
      </c>
      <c r="M164" s="9">
        <v>19</v>
      </c>
      <c r="N164" s="9">
        <v>24</v>
      </c>
      <c r="O164" s="9">
        <v>54</v>
      </c>
      <c r="P164" s="9">
        <v>29</v>
      </c>
      <c r="Q164" s="9">
        <v>30</v>
      </c>
      <c r="R164" s="9">
        <v>33</v>
      </c>
      <c r="S164" s="9">
        <v>17</v>
      </c>
      <c r="T164" s="9">
        <v>27</v>
      </c>
      <c r="U164" s="9">
        <v>12</v>
      </c>
      <c r="V164" s="9">
        <v>8</v>
      </c>
    </row>
    <row r="165" spans="1:22" ht="13.15" customHeight="1" x14ac:dyDescent="0.3">
      <c r="A165" s="2" t="s">
        <v>163</v>
      </c>
      <c r="B165" s="9">
        <v>64</v>
      </c>
      <c r="C165" s="9">
        <v>66</v>
      </c>
      <c r="D165" s="9">
        <v>46</v>
      </c>
      <c r="E165" s="9">
        <v>42</v>
      </c>
      <c r="F165" s="9">
        <v>67</v>
      </c>
      <c r="G165" s="9">
        <v>72</v>
      </c>
      <c r="H165" s="9">
        <v>55</v>
      </c>
      <c r="I165" s="9">
        <v>48</v>
      </c>
      <c r="J165" s="9">
        <v>58</v>
      </c>
      <c r="K165" s="9">
        <v>72</v>
      </c>
      <c r="L165" s="9">
        <v>53</v>
      </c>
      <c r="M165" s="9">
        <v>72</v>
      </c>
      <c r="N165" s="9">
        <v>47</v>
      </c>
      <c r="O165" s="9">
        <v>37</v>
      </c>
      <c r="P165" s="9">
        <v>55</v>
      </c>
      <c r="Q165" s="9">
        <v>66</v>
      </c>
      <c r="R165" s="9">
        <v>59</v>
      </c>
      <c r="S165" s="9">
        <v>71</v>
      </c>
      <c r="T165" s="9">
        <v>64</v>
      </c>
      <c r="U165" s="9">
        <v>76</v>
      </c>
      <c r="V165" s="9">
        <v>87</v>
      </c>
    </row>
    <row r="166" spans="1:22" ht="13.15" customHeight="1" x14ac:dyDescent="0.3">
      <c r="A166" s="2" t="s">
        <v>105</v>
      </c>
      <c r="B166" s="9">
        <v>1</v>
      </c>
      <c r="C166" s="9">
        <v>1</v>
      </c>
      <c r="D166" s="9">
        <v>0</v>
      </c>
      <c r="E166" s="9">
        <v>0</v>
      </c>
      <c r="F166" s="9">
        <v>0</v>
      </c>
      <c r="G166" s="9">
        <v>1</v>
      </c>
      <c r="H166" s="9">
        <v>1</v>
      </c>
      <c r="I166" s="9">
        <v>0</v>
      </c>
      <c r="J166" s="9">
        <v>0</v>
      </c>
      <c r="K166" s="9">
        <v>0</v>
      </c>
      <c r="L166" s="9">
        <v>0</v>
      </c>
      <c r="M166" s="9">
        <v>0</v>
      </c>
      <c r="N166" s="9">
        <v>0</v>
      </c>
      <c r="O166" s="9">
        <v>0</v>
      </c>
      <c r="P166" s="9">
        <v>5</v>
      </c>
      <c r="Q166" s="9">
        <v>1</v>
      </c>
      <c r="R166" s="9">
        <v>0</v>
      </c>
      <c r="S166" s="9">
        <v>0</v>
      </c>
      <c r="T166" s="9">
        <v>7</v>
      </c>
      <c r="U166" s="9">
        <v>0</v>
      </c>
      <c r="V166" s="9">
        <v>0</v>
      </c>
    </row>
    <row r="167" spans="1:22" ht="13.15" customHeight="1" x14ac:dyDescent="0.3">
      <c r="A167" s="2" t="s">
        <v>146</v>
      </c>
      <c r="B167" s="9" t="s">
        <v>110</v>
      </c>
      <c r="C167" s="9" t="s">
        <v>110</v>
      </c>
      <c r="D167" s="9">
        <v>0</v>
      </c>
      <c r="E167" s="9">
        <v>0</v>
      </c>
      <c r="F167" s="9">
        <v>0</v>
      </c>
      <c r="G167" s="9">
        <v>0</v>
      </c>
      <c r="H167" s="9">
        <v>1</v>
      </c>
      <c r="I167" s="9">
        <v>0</v>
      </c>
      <c r="J167" s="9">
        <v>0</v>
      </c>
      <c r="K167" s="9">
        <v>0</v>
      </c>
      <c r="L167" s="9">
        <v>2</v>
      </c>
      <c r="M167" s="9">
        <v>0</v>
      </c>
      <c r="N167" s="9">
        <v>0</v>
      </c>
      <c r="O167" s="9">
        <v>0</v>
      </c>
      <c r="P167" s="9">
        <v>0</v>
      </c>
      <c r="Q167" s="9">
        <v>0</v>
      </c>
      <c r="R167" s="9">
        <v>0</v>
      </c>
      <c r="S167" s="9">
        <v>0</v>
      </c>
      <c r="T167" s="9">
        <v>0</v>
      </c>
      <c r="U167" s="9">
        <v>0</v>
      </c>
      <c r="V167" s="9">
        <v>0</v>
      </c>
    </row>
    <row r="168" spans="1:22" ht="13.15" customHeight="1" x14ac:dyDescent="0.3">
      <c r="A168" s="2" t="s">
        <v>164</v>
      </c>
      <c r="B168" s="9">
        <v>35</v>
      </c>
      <c r="C168" s="9">
        <v>32</v>
      </c>
      <c r="D168" s="9">
        <v>54</v>
      </c>
      <c r="E168" s="9">
        <v>58</v>
      </c>
      <c r="F168" s="9">
        <v>33</v>
      </c>
      <c r="G168" s="9">
        <v>28</v>
      </c>
      <c r="H168" s="9">
        <v>44</v>
      </c>
      <c r="I168" s="9">
        <v>52</v>
      </c>
      <c r="J168" s="9">
        <v>42</v>
      </c>
      <c r="K168" s="9">
        <v>28</v>
      </c>
      <c r="L168" s="9">
        <v>45</v>
      </c>
      <c r="M168" s="9">
        <v>28</v>
      </c>
      <c r="N168" s="9">
        <v>53</v>
      </c>
      <c r="O168" s="9">
        <v>63</v>
      </c>
      <c r="P168" s="9">
        <v>41</v>
      </c>
      <c r="Q168" s="9">
        <v>33</v>
      </c>
      <c r="R168" s="9">
        <v>41</v>
      </c>
      <c r="S168" s="9">
        <v>29</v>
      </c>
      <c r="T168" s="9">
        <v>30</v>
      </c>
      <c r="U168" s="9">
        <v>24</v>
      </c>
      <c r="V168" s="9">
        <v>13</v>
      </c>
    </row>
    <row r="169" spans="1:22" ht="13.15" customHeight="1" x14ac:dyDescent="0.3">
      <c r="A169" s="2"/>
    </row>
    <row r="170" spans="1:22" ht="13.15" customHeight="1" x14ac:dyDescent="0.3">
      <c r="A170" s="2" t="s">
        <v>165</v>
      </c>
    </row>
    <row r="171" spans="1:22" ht="40.15" customHeight="1" x14ac:dyDescent="0.3">
      <c r="A171" s="8" t="s">
        <v>80</v>
      </c>
      <c r="B171" s="10" t="s">
        <v>81</v>
      </c>
      <c r="C171" s="11" t="s">
        <v>82</v>
      </c>
      <c r="D171" s="11" t="s">
        <v>83</v>
      </c>
      <c r="E171" s="11" t="s">
        <v>84</v>
      </c>
      <c r="F171" s="11" t="s">
        <v>85</v>
      </c>
      <c r="G171" s="11" t="s">
        <v>86</v>
      </c>
      <c r="H171" s="11" t="s">
        <v>87</v>
      </c>
      <c r="I171" s="11" t="s">
        <v>88</v>
      </c>
      <c r="J171" s="11" t="s">
        <v>89</v>
      </c>
      <c r="K171" s="11" t="s">
        <v>90</v>
      </c>
      <c r="L171" s="11" t="s">
        <v>91</v>
      </c>
      <c r="M171" s="11" t="s">
        <v>92</v>
      </c>
      <c r="N171" s="11" t="s">
        <v>107</v>
      </c>
      <c r="O171" s="11" t="s">
        <v>93</v>
      </c>
      <c r="P171" s="11" t="s">
        <v>108</v>
      </c>
      <c r="Q171" s="11" t="s">
        <v>94</v>
      </c>
      <c r="R171" s="11" t="s">
        <v>95</v>
      </c>
      <c r="S171" s="11" t="s">
        <v>96</v>
      </c>
      <c r="T171" s="11" t="s">
        <v>109</v>
      </c>
      <c r="U171" s="11" t="s">
        <v>97</v>
      </c>
      <c r="V171" s="11" t="s">
        <v>98</v>
      </c>
    </row>
    <row r="172" spans="1:22" ht="13.15" customHeight="1" x14ac:dyDescent="0.3">
      <c r="A172" s="2" t="s">
        <v>99</v>
      </c>
      <c r="B172" s="9">
        <v>187</v>
      </c>
      <c r="C172" s="9">
        <v>148</v>
      </c>
      <c r="D172" s="9">
        <v>18</v>
      </c>
      <c r="E172" s="9">
        <v>15</v>
      </c>
      <c r="F172" s="9">
        <v>6</v>
      </c>
      <c r="G172" s="9">
        <v>49</v>
      </c>
      <c r="H172" s="9">
        <v>138</v>
      </c>
      <c r="I172" s="9">
        <v>14</v>
      </c>
      <c r="J172" s="9">
        <v>16</v>
      </c>
      <c r="K172" s="9">
        <v>15</v>
      </c>
      <c r="L172" s="9">
        <v>26</v>
      </c>
      <c r="M172" s="9">
        <v>3</v>
      </c>
      <c r="N172" s="9">
        <v>3</v>
      </c>
      <c r="O172" s="9">
        <v>21</v>
      </c>
      <c r="P172" s="9">
        <v>10</v>
      </c>
      <c r="Q172" s="9">
        <v>40</v>
      </c>
      <c r="R172" s="9">
        <v>20</v>
      </c>
      <c r="S172" s="9">
        <v>5</v>
      </c>
      <c r="T172" s="9">
        <v>6</v>
      </c>
      <c r="U172" s="9">
        <v>4</v>
      </c>
      <c r="V172" s="9">
        <v>4</v>
      </c>
    </row>
    <row r="173" spans="1:22" ht="13.15" customHeight="1" x14ac:dyDescent="0.3">
      <c r="A173" s="2" t="s">
        <v>100</v>
      </c>
      <c r="B173" s="9">
        <v>608</v>
      </c>
      <c r="C173" s="9">
        <v>506</v>
      </c>
      <c r="D173" s="9">
        <v>51</v>
      </c>
      <c r="E173" s="9">
        <v>38</v>
      </c>
      <c r="F173" s="9">
        <v>12</v>
      </c>
      <c r="G173" s="9">
        <v>279</v>
      </c>
      <c r="H173" s="9">
        <v>329</v>
      </c>
      <c r="I173" s="9">
        <v>31</v>
      </c>
      <c r="J173" s="9">
        <v>35</v>
      </c>
      <c r="K173" s="9">
        <v>84</v>
      </c>
      <c r="L173" s="9">
        <v>90</v>
      </c>
      <c r="M173" s="9">
        <v>11</v>
      </c>
      <c r="N173" s="9">
        <v>8</v>
      </c>
      <c r="O173" s="9">
        <v>67</v>
      </c>
      <c r="P173" s="9">
        <v>16</v>
      </c>
      <c r="Q173" s="9">
        <v>87</v>
      </c>
      <c r="R173" s="9">
        <v>61</v>
      </c>
      <c r="S173" s="9">
        <v>40</v>
      </c>
      <c r="T173" s="9">
        <v>35</v>
      </c>
      <c r="U173" s="9">
        <v>27</v>
      </c>
      <c r="V173" s="9">
        <v>16</v>
      </c>
    </row>
    <row r="174" spans="1:22" ht="13.15" customHeight="1" x14ac:dyDescent="0.3">
      <c r="A174" s="2" t="s">
        <v>166</v>
      </c>
      <c r="B174" s="9">
        <v>64</v>
      </c>
      <c r="C174" s="9">
        <v>66</v>
      </c>
      <c r="D174" s="9">
        <v>53</v>
      </c>
      <c r="E174" s="9">
        <v>44</v>
      </c>
      <c r="F174" s="9">
        <v>95</v>
      </c>
      <c r="G174" s="9">
        <v>48</v>
      </c>
      <c r="H174" s="9">
        <v>78</v>
      </c>
      <c r="I174" s="9">
        <v>67</v>
      </c>
      <c r="J174" s="9">
        <v>74</v>
      </c>
      <c r="K174" s="9">
        <v>80</v>
      </c>
      <c r="L174" s="9">
        <v>66</v>
      </c>
      <c r="M174" s="9">
        <v>67</v>
      </c>
      <c r="N174" s="9">
        <v>100</v>
      </c>
      <c r="O174" s="9">
        <v>80</v>
      </c>
      <c r="P174" s="9">
        <v>76</v>
      </c>
      <c r="Q174" s="9">
        <v>70</v>
      </c>
      <c r="R174" s="9">
        <v>55</v>
      </c>
      <c r="S174" s="9">
        <v>42</v>
      </c>
      <c r="T174" s="9">
        <v>41</v>
      </c>
      <c r="U174" s="9">
        <v>0</v>
      </c>
      <c r="V174" s="9">
        <v>60</v>
      </c>
    </row>
    <row r="175" spans="1:22" ht="13.15" customHeight="1" x14ac:dyDescent="0.3">
      <c r="A175" s="2" t="s">
        <v>167</v>
      </c>
      <c r="B175" s="9">
        <v>5</v>
      </c>
      <c r="C175" s="9">
        <v>6</v>
      </c>
      <c r="D175" s="9">
        <v>3</v>
      </c>
      <c r="E175" s="9">
        <v>0</v>
      </c>
      <c r="F175" s="9">
        <v>0</v>
      </c>
      <c r="G175" s="9">
        <v>4</v>
      </c>
      <c r="H175" s="9">
        <v>6</v>
      </c>
      <c r="I175" s="9">
        <v>5</v>
      </c>
      <c r="J175" s="9">
        <v>3</v>
      </c>
      <c r="K175" s="9">
        <v>14</v>
      </c>
      <c r="L175" s="9">
        <v>0</v>
      </c>
      <c r="M175" s="9">
        <v>0</v>
      </c>
      <c r="N175" s="9">
        <v>0</v>
      </c>
      <c r="O175" s="9">
        <v>5</v>
      </c>
      <c r="P175" s="9">
        <v>0</v>
      </c>
      <c r="Q175" s="9">
        <v>8</v>
      </c>
      <c r="R175" s="9">
        <v>14</v>
      </c>
      <c r="S175" s="9">
        <v>0</v>
      </c>
      <c r="T175" s="9">
        <v>0</v>
      </c>
      <c r="U175" s="9">
        <v>0</v>
      </c>
      <c r="V175" s="9">
        <v>0</v>
      </c>
    </row>
    <row r="176" spans="1:22" ht="13.15" customHeight="1" x14ac:dyDescent="0.3">
      <c r="A176" s="2" t="s">
        <v>168</v>
      </c>
      <c r="B176" s="9">
        <v>3</v>
      </c>
      <c r="C176" s="9">
        <v>4</v>
      </c>
      <c r="D176" s="9">
        <v>3</v>
      </c>
      <c r="E176" s="9">
        <v>2</v>
      </c>
      <c r="F176" s="9">
        <v>0</v>
      </c>
      <c r="G176" s="9">
        <v>2</v>
      </c>
      <c r="H176" s="9">
        <v>4</v>
      </c>
      <c r="I176" s="9">
        <v>5</v>
      </c>
      <c r="J176" s="9">
        <v>0</v>
      </c>
      <c r="K176" s="9">
        <v>0</v>
      </c>
      <c r="L176" s="9">
        <v>4</v>
      </c>
      <c r="M176" s="9">
        <v>0</v>
      </c>
      <c r="N176" s="9">
        <v>0</v>
      </c>
      <c r="O176" s="9">
        <v>6</v>
      </c>
      <c r="P176" s="9">
        <v>0</v>
      </c>
      <c r="Q176" s="9">
        <v>6</v>
      </c>
      <c r="R176" s="9">
        <v>8</v>
      </c>
      <c r="S176" s="9">
        <v>0</v>
      </c>
      <c r="T176" s="9">
        <v>0</v>
      </c>
      <c r="U176" s="9">
        <v>0</v>
      </c>
      <c r="V176" s="9">
        <v>0</v>
      </c>
    </row>
    <row r="177" spans="1:22" ht="13.15" customHeight="1" x14ac:dyDescent="0.3">
      <c r="A177" s="2" t="s">
        <v>169</v>
      </c>
      <c r="B177" s="9">
        <v>15</v>
      </c>
      <c r="C177" s="9">
        <v>17</v>
      </c>
      <c r="D177" s="9">
        <v>5</v>
      </c>
      <c r="E177" s="9">
        <v>6</v>
      </c>
      <c r="F177" s="9">
        <v>2</v>
      </c>
      <c r="G177" s="9">
        <v>12</v>
      </c>
      <c r="H177" s="9">
        <v>17</v>
      </c>
      <c r="I177" s="9">
        <v>0</v>
      </c>
      <c r="J177" s="9">
        <v>6</v>
      </c>
      <c r="K177" s="9">
        <v>7</v>
      </c>
      <c r="L177" s="9">
        <v>9</v>
      </c>
      <c r="M177" s="9">
        <v>0</v>
      </c>
      <c r="N177" s="9">
        <v>0</v>
      </c>
      <c r="O177" s="9">
        <v>11</v>
      </c>
      <c r="P177" s="9">
        <v>24</v>
      </c>
      <c r="Q177" s="9">
        <v>32</v>
      </c>
      <c r="R177" s="9">
        <v>14</v>
      </c>
      <c r="S177" s="9">
        <v>0</v>
      </c>
      <c r="T177" s="9">
        <v>30</v>
      </c>
      <c r="U177" s="9">
        <v>27</v>
      </c>
      <c r="V177" s="9">
        <v>50</v>
      </c>
    </row>
    <row r="178" spans="1:22" ht="13.15" customHeight="1" x14ac:dyDescent="0.3">
      <c r="A178" s="2" t="s">
        <v>170</v>
      </c>
      <c r="B178" s="9">
        <v>45</v>
      </c>
      <c r="C178" s="9">
        <v>48</v>
      </c>
      <c r="D178" s="9">
        <v>27</v>
      </c>
      <c r="E178" s="9">
        <v>35</v>
      </c>
      <c r="F178" s="9">
        <v>2</v>
      </c>
      <c r="G178" s="9">
        <v>31</v>
      </c>
      <c r="H178" s="9">
        <v>56</v>
      </c>
      <c r="I178" s="9">
        <v>31</v>
      </c>
      <c r="J178" s="9">
        <v>29</v>
      </c>
      <c r="K178" s="9">
        <v>73</v>
      </c>
      <c r="L178" s="9">
        <v>40</v>
      </c>
      <c r="M178" s="9">
        <v>33</v>
      </c>
      <c r="N178" s="9">
        <v>45</v>
      </c>
      <c r="O178" s="9">
        <v>59</v>
      </c>
      <c r="P178" s="9">
        <v>50</v>
      </c>
      <c r="Q178" s="9">
        <v>62</v>
      </c>
      <c r="R178" s="9">
        <v>59</v>
      </c>
      <c r="S178" s="9">
        <v>0</v>
      </c>
      <c r="T178" s="9">
        <v>0</v>
      </c>
      <c r="U178" s="9">
        <v>0</v>
      </c>
      <c r="V178" s="9">
        <v>50</v>
      </c>
    </row>
    <row r="179" spans="1:22" ht="13.15" customHeight="1" x14ac:dyDescent="0.3">
      <c r="A179" s="2" t="s">
        <v>171</v>
      </c>
      <c r="B179" s="9">
        <v>17</v>
      </c>
      <c r="C179" s="9">
        <v>17</v>
      </c>
      <c r="D179" s="9">
        <v>13</v>
      </c>
      <c r="E179" s="9">
        <v>20</v>
      </c>
      <c r="F179" s="9">
        <v>0</v>
      </c>
      <c r="G179" s="9">
        <v>25</v>
      </c>
      <c r="H179" s="9">
        <v>10</v>
      </c>
      <c r="I179" s="9">
        <v>0</v>
      </c>
      <c r="J179" s="9">
        <v>14</v>
      </c>
      <c r="K179" s="9">
        <v>14</v>
      </c>
      <c r="L179" s="9">
        <v>4</v>
      </c>
      <c r="M179" s="9">
        <v>0</v>
      </c>
      <c r="N179" s="9">
        <v>0</v>
      </c>
      <c r="O179" s="9">
        <v>32</v>
      </c>
      <c r="P179" s="9">
        <v>12</v>
      </c>
      <c r="Q179" s="9">
        <v>20</v>
      </c>
      <c r="R179" s="9">
        <v>11</v>
      </c>
      <c r="S179" s="9">
        <v>37</v>
      </c>
      <c r="T179" s="9">
        <v>15</v>
      </c>
      <c r="U179" s="9">
        <v>51</v>
      </c>
      <c r="V179" s="9">
        <v>0</v>
      </c>
    </row>
    <row r="180" spans="1:22" ht="13.15" customHeight="1" x14ac:dyDescent="0.3">
      <c r="A180" s="2" t="s">
        <v>172</v>
      </c>
      <c r="B180" s="9">
        <v>17</v>
      </c>
      <c r="C180" s="9">
        <v>16</v>
      </c>
      <c r="D180" s="9">
        <v>31</v>
      </c>
      <c r="E180" s="9">
        <v>22</v>
      </c>
      <c r="F180" s="9">
        <v>5</v>
      </c>
      <c r="G180" s="9">
        <v>25</v>
      </c>
      <c r="H180" s="9">
        <v>11</v>
      </c>
      <c r="I180" s="9">
        <v>33</v>
      </c>
      <c r="J180" s="9">
        <v>12</v>
      </c>
      <c r="K180" s="9">
        <v>13</v>
      </c>
      <c r="L180" s="9">
        <v>25</v>
      </c>
      <c r="M180" s="9">
        <v>33</v>
      </c>
      <c r="N180" s="9">
        <v>0</v>
      </c>
      <c r="O180" s="9">
        <v>0</v>
      </c>
      <c r="P180" s="9">
        <v>2</v>
      </c>
      <c r="Q180" s="9">
        <v>7</v>
      </c>
      <c r="R180" s="9">
        <v>19</v>
      </c>
      <c r="S180" s="9">
        <v>21</v>
      </c>
      <c r="T180" s="9">
        <v>22</v>
      </c>
      <c r="U180" s="9">
        <v>49</v>
      </c>
      <c r="V180" s="9">
        <v>40</v>
      </c>
    </row>
    <row r="181" spans="1:22" ht="13.15" customHeight="1" x14ac:dyDescent="0.3">
      <c r="A181" s="2"/>
    </row>
    <row r="182" spans="1:22" ht="13.15" customHeight="1" x14ac:dyDescent="0.3">
      <c r="A182" s="2" t="s">
        <v>173</v>
      </c>
    </row>
    <row r="183" spans="1:22" ht="40.15" customHeight="1" x14ac:dyDescent="0.3">
      <c r="A183" s="8" t="s">
        <v>80</v>
      </c>
      <c r="B183" s="10" t="s">
        <v>81</v>
      </c>
      <c r="C183" s="11" t="s">
        <v>82</v>
      </c>
      <c r="D183" s="11" t="s">
        <v>83</v>
      </c>
      <c r="E183" s="11" t="s">
        <v>84</v>
      </c>
      <c r="F183" s="11" t="s">
        <v>85</v>
      </c>
      <c r="G183" s="11" t="s">
        <v>86</v>
      </c>
      <c r="H183" s="11" t="s">
        <v>87</v>
      </c>
      <c r="I183" s="11" t="s">
        <v>88</v>
      </c>
      <c r="J183" s="11" t="s">
        <v>89</v>
      </c>
      <c r="K183" s="11" t="s">
        <v>90</v>
      </c>
      <c r="L183" s="11" t="s">
        <v>91</v>
      </c>
      <c r="M183" s="11" t="s">
        <v>92</v>
      </c>
      <c r="N183" s="11" t="s">
        <v>107</v>
      </c>
      <c r="O183" s="11" t="s">
        <v>93</v>
      </c>
      <c r="P183" s="11" t="s">
        <v>108</v>
      </c>
      <c r="Q183" s="11" t="s">
        <v>94</v>
      </c>
      <c r="R183" s="11" t="s">
        <v>95</v>
      </c>
      <c r="S183" s="11" t="s">
        <v>96</v>
      </c>
      <c r="T183" s="11" t="s">
        <v>109</v>
      </c>
      <c r="U183" s="11" t="s">
        <v>97</v>
      </c>
      <c r="V183" s="11" t="s">
        <v>98</v>
      </c>
    </row>
    <row r="184" spans="1:22" ht="13.15" customHeight="1" x14ac:dyDescent="0.3">
      <c r="A184" s="2" t="s">
        <v>99</v>
      </c>
      <c r="B184" s="9">
        <v>98</v>
      </c>
      <c r="C184" s="9">
        <v>75</v>
      </c>
      <c r="D184" s="9">
        <v>12</v>
      </c>
      <c r="E184" s="9">
        <v>8</v>
      </c>
      <c r="F184" s="9">
        <v>3</v>
      </c>
      <c r="G184" s="9">
        <v>29</v>
      </c>
      <c r="H184" s="9">
        <v>69</v>
      </c>
      <c r="I184" s="9">
        <v>7</v>
      </c>
      <c r="J184" s="9">
        <v>11</v>
      </c>
      <c r="K184" s="9">
        <v>3</v>
      </c>
      <c r="L184" s="9">
        <v>20</v>
      </c>
      <c r="M184" s="9">
        <v>1</v>
      </c>
      <c r="N184" s="9">
        <v>3</v>
      </c>
      <c r="O184" s="9">
        <v>8</v>
      </c>
      <c r="P184" s="9">
        <v>7</v>
      </c>
      <c r="Q184" s="9">
        <v>15</v>
      </c>
      <c r="R184" s="9">
        <v>12</v>
      </c>
      <c r="S184" s="9">
        <v>4</v>
      </c>
      <c r="T184" s="9">
        <v>3</v>
      </c>
      <c r="U184" s="9">
        <v>2</v>
      </c>
      <c r="V184" s="9">
        <v>2</v>
      </c>
    </row>
    <row r="185" spans="1:22" ht="13.15" customHeight="1" x14ac:dyDescent="0.3">
      <c r="A185" s="2" t="s">
        <v>100</v>
      </c>
      <c r="B185" s="9">
        <v>330</v>
      </c>
      <c r="C185" s="9">
        <v>268</v>
      </c>
      <c r="D185" s="9">
        <v>31</v>
      </c>
      <c r="E185" s="9">
        <v>23</v>
      </c>
      <c r="F185" s="9">
        <v>9</v>
      </c>
      <c r="G185" s="9">
        <v>155</v>
      </c>
      <c r="H185" s="9">
        <v>175</v>
      </c>
      <c r="I185" s="9">
        <v>18</v>
      </c>
      <c r="J185" s="9">
        <v>28</v>
      </c>
      <c r="K185" s="9">
        <v>18</v>
      </c>
      <c r="L185" s="9">
        <v>70</v>
      </c>
      <c r="M185" s="9">
        <v>4</v>
      </c>
      <c r="N185" s="9">
        <v>8</v>
      </c>
      <c r="O185" s="9">
        <v>25</v>
      </c>
      <c r="P185" s="9">
        <v>10</v>
      </c>
      <c r="Q185" s="9">
        <v>40</v>
      </c>
      <c r="R185" s="9">
        <v>38</v>
      </c>
      <c r="S185" s="9">
        <v>34</v>
      </c>
      <c r="T185" s="9">
        <v>12</v>
      </c>
      <c r="U185" s="9">
        <v>14</v>
      </c>
      <c r="V185" s="9">
        <v>12</v>
      </c>
    </row>
    <row r="186" spans="1:22" ht="13.15" customHeight="1" x14ac:dyDescent="0.3">
      <c r="A186" s="2" t="s">
        <v>174</v>
      </c>
      <c r="B186" s="9">
        <v>12</v>
      </c>
      <c r="C186" s="9">
        <v>11</v>
      </c>
      <c r="D186" s="9">
        <v>3</v>
      </c>
      <c r="E186" s="9">
        <v>37</v>
      </c>
      <c r="F186" s="9">
        <v>0</v>
      </c>
      <c r="G186" s="9">
        <v>9</v>
      </c>
      <c r="H186" s="9">
        <v>14</v>
      </c>
      <c r="I186" s="9">
        <v>0</v>
      </c>
      <c r="J186" s="9">
        <v>4</v>
      </c>
      <c r="K186" s="9">
        <v>0</v>
      </c>
      <c r="L186" s="9">
        <v>12</v>
      </c>
      <c r="M186" s="9">
        <v>0</v>
      </c>
      <c r="N186" s="9">
        <v>0</v>
      </c>
      <c r="O186" s="9">
        <v>0</v>
      </c>
      <c r="P186" s="9">
        <v>0</v>
      </c>
      <c r="Q186" s="9">
        <v>7</v>
      </c>
      <c r="R186" s="9">
        <v>5</v>
      </c>
      <c r="S186" s="9">
        <v>50</v>
      </c>
      <c r="T186" s="9">
        <v>22</v>
      </c>
      <c r="U186" s="9">
        <v>0</v>
      </c>
      <c r="V186" s="9">
        <v>50</v>
      </c>
    </row>
    <row r="187" spans="1:22" ht="13.15" customHeight="1" x14ac:dyDescent="0.3">
      <c r="A187" s="2" t="s">
        <v>175</v>
      </c>
      <c r="B187" s="9">
        <v>80</v>
      </c>
      <c r="C187" s="9">
        <v>79</v>
      </c>
      <c r="D187" s="9">
        <v>97</v>
      </c>
      <c r="E187" s="9">
        <v>63</v>
      </c>
      <c r="F187" s="9">
        <v>100</v>
      </c>
      <c r="G187" s="9">
        <v>80</v>
      </c>
      <c r="H187" s="9">
        <v>80</v>
      </c>
      <c r="I187" s="9">
        <v>100</v>
      </c>
      <c r="J187" s="9">
        <v>82</v>
      </c>
      <c r="K187" s="9">
        <v>100</v>
      </c>
      <c r="L187" s="9">
        <v>83</v>
      </c>
      <c r="M187" s="9">
        <v>100</v>
      </c>
      <c r="N187" s="9">
        <v>55</v>
      </c>
      <c r="O187" s="9">
        <v>100</v>
      </c>
      <c r="P187" s="9">
        <v>100</v>
      </c>
      <c r="Q187" s="9">
        <v>93</v>
      </c>
      <c r="R187" s="9">
        <v>74</v>
      </c>
      <c r="S187" s="9">
        <v>50</v>
      </c>
      <c r="T187" s="9">
        <v>78</v>
      </c>
      <c r="U187" s="9">
        <v>53</v>
      </c>
      <c r="V187" s="9">
        <v>50</v>
      </c>
    </row>
    <row r="188" spans="1:22" ht="13.15" customHeight="1" x14ac:dyDescent="0.3">
      <c r="A188" s="2" t="s">
        <v>105</v>
      </c>
      <c r="B188" s="9">
        <v>8</v>
      </c>
      <c r="C188" s="9">
        <v>10</v>
      </c>
      <c r="D188" s="9">
        <v>0</v>
      </c>
      <c r="E188" s="9">
        <v>0</v>
      </c>
      <c r="F188" s="9">
        <v>0</v>
      </c>
      <c r="G188" s="9">
        <v>11</v>
      </c>
      <c r="H188" s="9">
        <v>5</v>
      </c>
      <c r="I188" s="9">
        <v>0</v>
      </c>
      <c r="J188" s="9">
        <v>15</v>
      </c>
      <c r="K188" s="9">
        <v>0</v>
      </c>
      <c r="L188" s="9">
        <v>5</v>
      </c>
      <c r="M188" s="9">
        <v>0</v>
      </c>
      <c r="N188" s="9">
        <v>45</v>
      </c>
      <c r="O188" s="9">
        <v>0</v>
      </c>
      <c r="P188" s="9">
        <v>0</v>
      </c>
      <c r="Q188" s="9">
        <v>0</v>
      </c>
      <c r="R188" s="9">
        <v>22</v>
      </c>
      <c r="S188" s="9">
        <v>0</v>
      </c>
      <c r="T188" s="9">
        <v>0</v>
      </c>
      <c r="U188" s="9">
        <v>47</v>
      </c>
      <c r="V188" s="9">
        <v>0</v>
      </c>
    </row>
    <row r="189" spans="1:22" ht="13.15" customHeight="1" x14ac:dyDescent="0.3">
      <c r="A189" s="2"/>
    </row>
    <row r="190" spans="1:22" ht="13.15" customHeight="1" x14ac:dyDescent="0.3">
      <c r="A190" s="2" t="s">
        <v>176</v>
      </c>
    </row>
    <row r="191" spans="1:22" ht="40.15" customHeight="1" x14ac:dyDescent="0.3">
      <c r="A191" s="8" t="s">
        <v>80</v>
      </c>
      <c r="B191" s="10" t="s">
        <v>81</v>
      </c>
      <c r="C191" s="11" t="s">
        <v>82</v>
      </c>
      <c r="D191" s="11" t="s">
        <v>83</v>
      </c>
      <c r="E191" s="11" t="s">
        <v>84</v>
      </c>
      <c r="F191" s="11" t="s">
        <v>85</v>
      </c>
      <c r="G191" s="11" t="s">
        <v>86</v>
      </c>
      <c r="H191" s="11" t="s">
        <v>87</v>
      </c>
      <c r="I191" s="11" t="s">
        <v>88</v>
      </c>
      <c r="J191" s="11" t="s">
        <v>89</v>
      </c>
      <c r="K191" s="11" t="s">
        <v>90</v>
      </c>
      <c r="L191" s="11" t="s">
        <v>91</v>
      </c>
      <c r="M191" s="11" t="s">
        <v>92</v>
      </c>
      <c r="N191" s="11" t="s">
        <v>107</v>
      </c>
      <c r="O191" s="11" t="s">
        <v>93</v>
      </c>
      <c r="P191" s="11" t="s">
        <v>108</v>
      </c>
      <c r="Q191" s="11" t="s">
        <v>94</v>
      </c>
      <c r="R191" s="11" t="s">
        <v>95</v>
      </c>
      <c r="S191" s="11" t="s">
        <v>96</v>
      </c>
      <c r="T191" s="11" t="s">
        <v>109</v>
      </c>
      <c r="U191" s="11" t="s">
        <v>97</v>
      </c>
      <c r="V191" s="11" t="s">
        <v>98</v>
      </c>
    </row>
    <row r="192" spans="1:22" ht="13.15" customHeight="1" x14ac:dyDescent="0.3">
      <c r="A192" s="2" t="s">
        <v>99</v>
      </c>
      <c r="B192" s="9">
        <v>493</v>
      </c>
      <c r="C192" s="9">
        <v>405</v>
      </c>
      <c r="D192" s="9">
        <v>38</v>
      </c>
      <c r="E192" s="9">
        <v>28</v>
      </c>
      <c r="F192" s="9">
        <v>22</v>
      </c>
      <c r="G192" s="9">
        <v>171</v>
      </c>
      <c r="H192" s="9">
        <v>322</v>
      </c>
      <c r="I192" s="9">
        <v>32</v>
      </c>
      <c r="J192" s="9">
        <v>35</v>
      </c>
      <c r="K192" s="9">
        <v>56</v>
      </c>
      <c r="L192" s="9">
        <v>59</v>
      </c>
      <c r="M192" s="9">
        <v>12</v>
      </c>
      <c r="N192" s="9">
        <v>5</v>
      </c>
      <c r="O192" s="9">
        <v>37</v>
      </c>
      <c r="P192" s="9">
        <v>23</v>
      </c>
      <c r="Q192" s="9">
        <v>113</v>
      </c>
      <c r="R192" s="9">
        <v>44</v>
      </c>
      <c r="S192" s="9">
        <v>17</v>
      </c>
      <c r="T192" s="9">
        <v>18</v>
      </c>
      <c r="U192" s="9">
        <v>18</v>
      </c>
      <c r="V192" s="9">
        <v>24</v>
      </c>
    </row>
    <row r="193" spans="1:22" ht="13.15" customHeight="1" x14ac:dyDescent="0.3">
      <c r="A193" s="2" t="s">
        <v>100</v>
      </c>
      <c r="B193" s="9">
        <v>1754</v>
      </c>
      <c r="C193" s="9">
        <v>1558</v>
      </c>
      <c r="D193" s="9">
        <v>94</v>
      </c>
      <c r="E193" s="9">
        <v>66</v>
      </c>
      <c r="F193" s="9">
        <v>37</v>
      </c>
      <c r="G193" s="9">
        <v>1006</v>
      </c>
      <c r="H193" s="9">
        <v>748</v>
      </c>
      <c r="I193" s="9">
        <v>59</v>
      </c>
      <c r="J193" s="9">
        <v>84</v>
      </c>
      <c r="K193" s="9">
        <v>302</v>
      </c>
      <c r="L193" s="9">
        <v>200</v>
      </c>
      <c r="M193" s="9">
        <v>40</v>
      </c>
      <c r="N193" s="9">
        <v>16</v>
      </c>
      <c r="O193" s="9">
        <v>107</v>
      </c>
      <c r="P193" s="9">
        <v>39</v>
      </c>
      <c r="Q193" s="9">
        <v>265</v>
      </c>
      <c r="R193" s="9">
        <v>148</v>
      </c>
      <c r="S193" s="9">
        <v>139</v>
      </c>
      <c r="T193" s="9">
        <v>119</v>
      </c>
      <c r="U193" s="9">
        <v>111</v>
      </c>
      <c r="V193" s="9">
        <v>125</v>
      </c>
    </row>
    <row r="194" spans="1:22" ht="13.15" customHeight="1" x14ac:dyDescent="0.3">
      <c r="A194" s="2" t="s">
        <v>125</v>
      </c>
      <c r="B194" s="9">
        <v>14</v>
      </c>
      <c r="C194" s="9">
        <v>13</v>
      </c>
      <c r="D194" s="9">
        <v>14</v>
      </c>
      <c r="E194" s="9">
        <v>11</v>
      </c>
      <c r="F194" s="9">
        <v>29</v>
      </c>
      <c r="G194" s="9">
        <v>14</v>
      </c>
      <c r="H194" s="9">
        <v>13</v>
      </c>
      <c r="I194" s="9">
        <v>12</v>
      </c>
      <c r="J194" s="9">
        <v>24</v>
      </c>
      <c r="K194" s="9">
        <v>12</v>
      </c>
      <c r="L194" s="9">
        <v>8</v>
      </c>
      <c r="M194" s="9">
        <v>4</v>
      </c>
      <c r="N194" s="9">
        <v>0</v>
      </c>
      <c r="O194" s="9">
        <v>20</v>
      </c>
      <c r="P194" s="9">
        <v>10</v>
      </c>
      <c r="Q194" s="9">
        <v>17</v>
      </c>
      <c r="R194" s="9">
        <v>15</v>
      </c>
      <c r="S194" s="9">
        <v>6</v>
      </c>
      <c r="T194" s="9">
        <v>26</v>
      </c>
      <c r="U194" s="9">
        <v>6</v>
      </c>
      <c r="V194" s="9">
        <v>13</v>
      </c>
    </row>
    <row r="195" spans="1:22" ht="13.15" customHeight="1" x14ac:dyDescent="0.3">
      <c r="A195" s="2" t="s">
        <v>126</v>
      </c>
      <c r="B195" s="9">
        <v>86</v>
      </c>
      <c r="C195" s="9">
        <v>86</v>
      </c>
      <c r="D195" s="9">
        <v>86</v>
      </c>
      <c r="E195" s="9">
        <v>89</v>
      </c>
      <c r="F195" s="9">
        <v>71</v>
      </c>
      <c r="G195" s="9">
        <v>86</v>
      </c>
      <c r="H195" s="9">
        <v>86</v>
      </c>
      <c r="I195" s="9">
        <v>88</v>
      </c>
      <c r="J195" s="9">
        <v>76</v>
      </c>
      <c r="K195" s="9">
        <v>88</v>
      </c>
      <c r="L195" s="9">
        <v>90</v>
      </c>
      <c r="M195" s="9">
        <v>96</v>
      </c>
      <c r="N195" s="9">
        <v>100</v>
      </c>
      <c r="O195" s="9">
        <v>80</v>
      </c>
      <c r="P195" s="9">
        <v>90</v>
      </c>
      <c r="Q195" s="9">
        <v>83</v>
      </c>
      <c r="R195" s="9">
        <v>85</v>
      </c>
      <c r="S195" s="9">
        <v>94</v>
      </c>
      <c r="T195" s="9">
        <v>74</v>
      </c>
      <c r="U195" s="9">
        <v>89</v>
      </c>
      <c r="V195" s="9">
        <v>87</v>
      </c>
    </row>
    <row r="196" spans="1:22" ht="13.15" customHeight="1" x14ac:dyDescent="0.3">
      <c r="A196" s="2" t="s">
        <v>105</v>
      </c>
      <c r="B196" s="9" t="s">
        <v>110</v>
      </c>
      <c r="C196" s="9" t="s">
        <v>110</v>
      </c>
      <c r="D196" s="9">
        <v>0</v>
      </c>
      <c r="E196" s="9">
        <v>0</v>
      </c>
      <c r="F196" s="9">
        <v>0</v>
      </c>
      <c r="G196" s="9">
        <v>1</v>
      </c>
      <c r="H196" s="9">
        <v>0</v>
      </c>
      <c r="I196" s="9">
        <v>0</v>
      </c>
      <c r="J196" s="9">
        <v>0</v>
      </c>
      <c r="K196" s="9">
        <v>0</v>
      </c>
      <c r="L196" s="9">
        <v>0</v>
      </c>
      <c r="M196" s="9">
        <v>0</v>
      </c>
      <c r="N196" s="9">
        <v>0</v>
      </c>
      <c r="O196" s="9">
        <v>0</v>
      </c>
      <c r="P196" s="9">
        <v>0</v>
      </c>
      <c r="Q196" s="9">
        <v>0</v>
      </c>
      <c r="R196" s="9">
        <v>0</v>
      </c>
      <c r="S196" s="9">
        <v>0</v>
      </c>
      <c r="T196" s="9">
        <v>0</v>
      </c>
      <c r="U196" s="9">
        <v>6</v>
      </c>
      <c r="V196" s="9">
        <v>0</v>
      </c>
    </row>
    <row r="197" spans="1:22" ht="13.15" customHeight="1" x14ac:dyDescent="0.3">
      <c r="A197" s="2" t="s">
        <v>146</v>
      </c>
      <c r="B197" s="9" t="s">
        <v>110</v>
      </c>
      <c r="C197" s="9" t="s">
        <v>110</v>
      </c>
      <c r="D197" s="9">
        <v>0</v>
      </c>
      <c r="E197" s="9">
        <v>0</v>
      </c>
      <c r="F197" s="9">
        <v>0</v>
      </c>
      <c r="G197" s="9">
        <v>0</v>
      </c>
      <c r="H197" s="9">
        <v>1</v>
      </c>
      <c r="I197" s="9">
        <v>0</v>
      </c>
      <c r="J197" s="9">
        <v>0</v>
      </c>
      <c r="K197" s="9">
        <v>0</v>
      </c>
      <c r="L197" s="9">
        <v>2</v>
      </c>
      <c r="M197" s="9">
        <v>0</v>
      </c>
      <c r="N197" s="9">
        <v>0</v>
      </c>
      <c r="O197" s="9">
        <v>0</v>
      </c>
      <c r="P197" s="9">
        <v>0</v>
      </c>
      <c r="Q197" s="9">
        <v>0</v>
      </c>
      <c r="R197" s="9">
        <v>0</v>
      </c>
      <c r="S197" s="9">
        <v>0</v>
      </c>
      <c r="T197" s="9">
        <v>0</v>
      </c>
      <c r="U197" s="9">
        <v>0</v>
      </c>
      <c r="V197" s="9">
        <v>0</v>
      </c>
    </row>
    <row r="198" spans="1:22" ht="13.15" customHeight="1" x14ac:dyDescent="0.3">
      <c r="A198" s="2"/>
    </row>
    <row r="199" spans="1:22" ht="13.15" customHeight="1" x14ac:dyDescent="0.3">
      <c r="A199" s="2" t="s">
        <v>177</v>
      </c>
    </row>
    <row r="200" spans="1:22" ht="40.15" customHeight="1" x14ac:dyDescent="0.3">
      <c r="A200" s="8" t="s">
        <v>80</v>
      </c>
      <c r="B200" s="10" t="s">
        <v>81</v>
      </c>
      <c r="C200" s="11" t="s">
        <v>82</v>
      </c>
      <c r="D200" s="11" t="s">
        <v>83</v>
      </c>
      <c r="E200" s="11" t="s">
        <v>84</v>
      </c>
      <c r="F200" s="11" t="s">
        <v>85</v>
      </c>
      <c r="G200" s="11" t="s">
        <v>86</v>
      </c>
      <c r="H200" s="11" t="s">
        <v>87</v>
      </c>
      <c r="I200" s="11" t="s">
        <v>88</v>
      </c>
      <c r="J200" s="11" t="s">
        <v>89</v>
      </c>
      <c r="K200" s="11" t="s">
        <v>90</v>
      </c>
      <c r="L200" s="11" t="s">
        <v>91</v>
      </c>
      <c r="M200" s="11" t="s">
        <v>92</v>
      </c>
      <c r="N200" s="11" t="s">
        <v>93</v>
      </c>
      <c r="O200" s="11" t="s">
        <v>108</v>
      </c>
      <c r="P200" s="11" t="s">
        <v>94</v>
      </c>
      <c r="Q200" s="11" t="s">
        <v>95</v>
      </c>
      <c r="R200" s="11" t="s">
        <v>96</v>
      </c>
      <c r="S200" s="11" t="s">
        <v>109</v>
      </c>
      <c r="T200" s="11" t="s">
        <v>97</v>
      </c>
      <c r="U200" s="11" t="s">
        <v>98</v>
      </c>
    </row>
    <row r="201" spans="1:22" ht="13.15" customHeight="1" x14ac:dyDescent="0.3">
      <c r="A201" s="2" t="s">
        <v>99</v>
      </c>
      <c r="B201" s="9">
        <v>67</v>
      </c>
      <c r="C201" s="9">
        <v>55</v>
      </c>
      <c r="D201" s="9">
        <v>7</v>
      </c>
      <c r="E201" s="9">
        <v>3</v>
      </c>
      <c r="F201" s="9">
        <v>2</v>
      </c>
      <c r="G201" s="9">
        <v>23</v>
      </c>
      <c r="H201" s="9">
        <v>44</v>
      </c>
      <c r="I201" s="9">
        <v>4</v>
      </c>
      <c r="J201" s="9">
        <v>10</v>
      </c>
      <c r="K201" s="9">
        <v>7</v>
      </c>
      <c r="L201" s="9">
        <v>5</v>
      </c>
      <c r="M201" s="9">
        <v>1</v>
      </c>
      <c r="N201" s="9">
        <v>5</v>
      </c>
      <c r="O201" s="9">
        <v>2</v>
      </c>
      <c r="P201" s="9">
        <v>17</v>
      </c>
      <c r="Q201" s="9">
        <v>7</v>
      </c>
      <c r="R201" s="9">
        <v>1</v>
      </c>
      <c r="S201" s="9">
        <v>4</v>
      </c>
      <c r="T201" s="9">
        <v>1</v>
      </c>
      <c r="U201" s="9">
        <v>3</v>
      </c>
    </row>
    <row r="202" spans="1:22" ht="13.15" customHeight="1" x14ac:dyDescent="0.3">
      <c r="A202" s="2" t="s">
        <v>100</v>
      </c>
      <c r="B202" s="9">
        <v>237</v>
      </c>
      <c r="C202" s="9">
        <v>207</v>
      </c>
      <c r="D202" s="9">
        <v>13</v>
      </c>
      <c r="E202" s="9">
        <v>7</v>
      </c>
      <c r="F202" s="9">
        <v>10</v>
      </c>
      <c r="G202" s="9">
        <v>139</v>
      </c>
      <c r="H202" s="9">
        <v>98</v>
      </c>
      <c r="I202" s="9">
        <v>7</v>
      </c>
      <c r="J202" s="9">
        <v>20</v>
      </c>
      <c r="K202" s="9">
        <v>36</v>
      </c>
      <c r="L202" s="9">
        <v>16</v>
      </c>
      <c r="M202" s="9">
        <v>2</v>
      </c>
      <c r="N202" s="9">
        <v>21</v>
      </c>
      <c r="O202" s="9">
        <v>4</v>
      </c>
      <c r="P202" s="9">
        <v>45</v>
      </c>
      <c r="Q202" s="9">
        <v>22</v>
      </c>
      <c r="R202" s="9">
        <v>8</v>
      </c>
      <c r="S202" s="9">
        <v>31</v>
      </c>
      <c r="T202" s="9">
        <v>6</v>
      </c>
      <c r="U202" s="9">
        <v>17</v>
      </c>
    </row>
    <row r="203" spans="1:22" ht="13.15" customHeight="1" x14ac:dyDescent="0.3">
      <c r="A203" s="2" t="s">
        <v>178</v>
      </c>
      <c r="B203" s="9">
        <v>30</v>
      </c>
      <c r="C203" s="9">
        <v>31</v>
      </c>
      <c r="D203" s="9">
        <v>28</v>
      </c>
      <c r="E203" s="9">
        <v>0</v>
      </c>
      <c r="F203" s="9">
        <v>16</v>
      </c>
      <c r="G203" s="9">
        <v>34</v>
      </c>
      <c r="H203" s="9">
        <v>23</v>
      </c>
      <c r="I203" s="9">
        <v>22</v>
      </c>
      <c r="J203" s="9">
        <v>8</v>
      </c>
      <c r="K203" s="9">
        <v>32</v>
      </c>
      <c r="L203" s="9">
        <v>24</v>
      </c>
      <c r="M203" s="9">
        <v>0</v>
      </c>
      <c r="N203" s="9">
        <v>46</v>
      </c>
      <c r="O203" s="9">
        <v>0</v>
      </c>
      <c r="P203" s="9">
        <v>42</v>
      </c>
      <c r="Q203" s="9">
        <v>37</v>
      </c>
      <c r="R203" s="9">
        <v>0</v>
      </c>
      <c r="S203" s="9">
        <v>25</v>
      </c>
      <c r="T203" s="9">
        <v>100</v>
      </c>
      <c r="U203" s="9">
        <v>0</v>
      </c>
    </row>
    <row r="204" spans="1:22" ht="13.15" customHeight="1" x14ac:dyDescent="0.3">
      <c r="A204" s="2" t="s">
        <v>179</v>
      </c>
      <c r="B204" s="9">
        <v>70</v>
      </c>
      <c r="C204" s="9">
        <v>69</v>
      </c>
      <c r="D204" s="9">
        <v>72</v>
      </c>
      <c r="E204" s="9">
        <v>100</v>
      </c>
      <c r="F204" s="9">
        <v>84</v>
      </c>
      <c r="G204" s="9">
        <v>66</v>
      </c>
      <c r="H204" s="9">
        <v>77</v>
      </c>
      <c r="I204" s="9">
        <v>78</v>
      </c>
      <c r="J204" s="9">
        <v>92</v>
      </c>
      <c r="K204" s="9">
        <v>68</v>
      </c>
      <c r="L204" s="9">
        <v>76</v>
      </c>
      <c r="M204" s="9">
        <v>100</v>
      </c>
      <c r="N204" s="9">
        <v>54</v>
      </c>
      <c r="O204" s="9">
        <v>100</v>
      </c>
      <c r="P204" s="9">
        <v>58</v>
      </c>
      <c r="Q204" s="9">
        <v>63</v>
      </c>
      <c r="R204" s="9">
        <v>100</v>
      </c>
      <c r="S204" s="9">
        <v>75</v>
      </c>
      <c r="T204" s="9">
        <v>0</v>
      </c>
      <c r="U204" s="9">
        <v>100</v>
      </c>
    </row>
    <row r="205" spans="1:22" ht="13.15" customHeight="1" x14ac:dyDescent="0.3">
      <c r="A205" s="2"/>
    </row>
    <row r="206" spans="1:22" ht="13.15" customHeight="1" x14ac:dyDescent="0.3">
      <c r="A206" s="2" t="s">
        <v>180</v>
      </c>
    </row>
    <row r="207" spans="1:22" ht="40.15" customHeight="1" x14ac:dyDescent="0.3">
      <c r="A207" s="8" t="s">
        <v>80</v>
      </c>
      <c r="B207" s="10" t="s">
        <v>81</v>
      </c>
      <c r="C207" s="11" t="s">
        <v>82</v>
      </c>
      <c r="D207" s="11" t="s">
        <v>83</v>
      </c>
      <c r="E207" s="11" t="s">
        <v>84</v>
      </c>
      <c r="F207" s="11" t="s">
        <v>85</v>
      </c>
      <c r="G207" s="11" t="s">
        <v>86</v>
      </c>
      <c r="H207" s="11" t="s">
        <v>87</v>
      </c>
      <c r="I207" s="11" t="s">
        <v>88</v>
      </c>
      <c r="J207" s="11" t="s">
        <v>89</v>
      </c>
      <c r="K207" s="11" t="s">
        <v>90</v>
      </c>
      <c r="L207" s="11" t="s">
        <v>91</v>
      </c>
      <c r="M207" s="11" t="s">
        <v>92</v>
      </c>
      <c r="N207" s="11" t="s">
        <v>107</v>
      </c>
      <c r="O207" s="11" t="s">
        <v>93</v>
      </c>
      <c r="P207" s="11" t="s">
        <v>108</v>
      </c>
      <c r="Q207" s="11" t="s">
        <v>94</v>
      </c>
      <c r="R207" s="11" t="s">
        <v>95</v>
      </c>
      <c r="S207" s="11" t="s">
        <v>96</v>
      </c>
      <c r="T207" s="11" t="s">
        <v>109</v>
      </c>
      <c r="U207" s="11" t="s">
        <v>97</v>
      </c>
      <c r="V207" s="11" t="s">
        <v>98</v>
      </c>
    </row>
    <row r="208" spans="1:22" ht="13.15" customHeight="1" x14ac:dyDescent="0.3">
      <c r="A208" s="2" t="s">
        <v>99</v>
      </c>
      <c r="B208" s="9">
        <v>493</v>
      </c>
      <c r="C208" s="9">
        <v>405</v>
      </c>
      <c r="D208" s="9">
        <v>38</v>
      </c>
      <c r="E208" s="9">
        <v>28</v>
      </c>
      <c r="F208" s="9">
        <v>22</v>
      </c>
      <c r="G208" s="9">
        <v>171</v>
      </c>
      <c r="H208" s="9">
        <v>322</v>
      </c>
      <c r="I208" s="9">
        <v>32</v>
      </c>
      <c r="J208" s="9">
        <v>35</v>
      </c>
      <c r="K208" s="9">
        <v>56</v>
      </c>
      <c r="L208" s="9">
        <v>59</v>
      </c>
      <c r="M208" s="9">
        <v>12</v>
      </c>
      <c r="N208" s="9">
        <v>5</v>
      </c>
      <c r="O208" s="9">
        <v>37</v>
      </c>
      <c r="P208" s="9">
        <v>23</v>
      </c>
      <c r="Q208" s="9">
        <v>113</v>
      </c>
      <c r="R208" s="9">
        <v>44</v>
      </c>
      <c r="S208" s="9">
        <v>17</v>
      </c>
      <c r="T208" s="9">
        <v>18</v>
      </c>
      <c r="U208" s="9">
        <v>18</v>
      </c>
      <c r="V208" s="9">
        <v>24</v>
      </c>
    </row>
    <row r="209" spans="1:22" ht="13.15" customHeight="1" x14ac:dyDescent="0.3">
      <c r="A209" s="2" t="s">
        <v>100</v>
      </c>
      <c r="B209" s="9">
        <v>1754</v>
      </c>
      <c r="C209" s="9">
        <v>1558</v>
      </c>
      <c r="D209" s="9">
        <v>94</v>
      </c>
      <c r="E209" s="9">
        <v>66</v>
      </c>
      <c r="F209" s="9">
        <v>37</v>
      </c>
      <c r="G209" s="9">
        <v>1006</v>
      </c>
      <c r="H209" s="9">
        <v>748</v>
      </c>
      <c r="I209" s="9">
        <v>59</v>
      </c>
      <c r="J209" s="9">
        <v>84</v>
      </c>
      <c r="K209" s="9">
        <v>302</v>
      </c>
      <c r="L209" s="9">
        <v>200</v>
      </c>
      <c r="M209" s="9">
        <v>40</v>
      </c>
      <c r="N209" s="9">
        <v>16</v>
      </c>
      <c r="O209" s="9">
        <v>107</v>
      </c>
      <c r="P209" s="9">
        <v>39</v>
      </c>
      <c r="Q209" s="9">
        <v>265</v>
      </c>
      <c r="R209" s="9">
        <v>148</v>
      </c>
      <c r="S209" s="9">
        <v>139</v>
      </c>
      <c r="T209" s="9">
        <v>119</v>
      </c>
      <c r="U209" s="9">
        <v>111</v>
      </c>
      <c r="V209" s="9">
        <v>125</v>
      </c>
    </row>
    <row r="210" spans="1:22" ht="13.15" customHeight="1" x14ac:dyDescent="0.3">
      <c r="A210" s="2" t="s">
        <v>125</v>
      </c>
      <c r="B210" s="9">
        <v>9</v>
      </c>
      <c r="C210" s="9">
        <v>9</v>
      </c>
      <c r="D210" s="9">
        <v>18</v>
      </c>
      <c r="E210" s="9">
        <v>4</v>
      </c>
      <c r="F210" s="9">
        <v>5</v>
      </c>
      <c r="G210" s="9">
        <v>7</v>
      </c>
      <c r="H210" s="9">
        <v>13</v>
      </c>
      <c r="I210" s="9">
        <v>10</v>
      </c>
      <c r="J210" s="9">
        <v>19</v>
      </c>
      <c r="K210" s="9">
        <v>8</v>
      </c>
      <c r="L210" s="9">
        <v>6</v>
      </c>
      <c r="M210" s="9">
        <v>0</v>
      </c>
      <c r="N210" s="9">
        <v>0</v>
      </c>
      <c r="O210" s="9">
        <v>20</v>
      </c>
      <c r="P210" s="9">
        <v>5</v>
      </c>
      <c r="Q210" s="9">
        <v>14</v>
      </c>
      <c r="R210" s="9">
        <v>1</v>
      </c>
      <c r="S210" s="9">
        <v>11</v>
      </c>
      <c r="T210" s="9">
        <v>8</v>
      </c>
      <c r="U210" s="9">
        <v>0</v>
      </c>
      <c r="V210" s="9">
        <v>16</v>
      </c>
    </row>
    <row r="211" spans="1:22" ht="13.15" customHeight="1" x14ac:dyDescent="0.3">
      <c r="A211" s="2" t="s">
        <v>126</v>
      </c>
      <c r="B211" s="9">
        <v>90</v>
      </c>
      <c r="C211" s="9">
        <v>90</v>
      </c>
      <c r="D211" s="9">
        <v>82</v>
      </c>
      <c r="E211" s="9">
        <v>96</v>
      </c>
      <c r="F211" s="9">
        <v>95</v>
      </c>
      <c r="G211" s="9">
        <v>92</v>
      </c>
      <c r="H211" s="9">
        <v>87</v>
      </c>
      <c r="I211" s="9">
        <v>90</v>
      </c>
      <c r="J211" s="9">
        <v>81</v>
      </c>
      <c r="K211" s="9">
        <v>92</v>
      </c>
      <c r="L211" s="9">
        <v>92</v>
      </c>
      <c r="M211" s="9">
        <v>100</v>
      </c>
      <c r="N211" s="9">
        <v>100</v>
      </c>
      <c r="O211" s="9">
        <v>80</v>
      </c>
      <c r="P211" s="9">
        <v>90</v>
      </c>
      <c r="Q211" s="9">
        <v>86</v>
      </c>
      <c r="R211" s="9">
        <v>99</v>
      </c>
      <c r="S211" s="9">
        <v>89</v>
      </c>
      <c r="T211" s="9">
        <v>92</v>
      </c>
      <c r="U211" s="9">
        <v>94</v>
      </c>
      <c r="V211" s="9">
        <v>84</v>
      </c>
    </row>
    <row r="212" spans="1:22" ht="13.15" customHeight="1" x14ac:dyDescent="0.3">
      <c r="A212" s="2" t="s">
        <v>105</v>
      </c>
      <c r="B212" s="9" t="s">
        <v>110</v>
      </c>
      <c r="C212" s="9">
        <v>1</v>
      </c>
      <c r="D212" s="9">
        <v>0</v>
      </c>
      <c r="E212" s="9">
        <v>0</v>
      </c>
      <c r="F212" s="9">
        <v>0</v>
      </c>
      <c r="G212" s="9">
        <v>1</v>
      </c>
      <c r="H212" s="9" t="s">
        <v>110</v>
      </c>
      <c r="I212" s="9">
        <v>0</v>
      </c>
      <c r="J212" s="9">
        <v>0</v>
      </c>
      <c r="K212" s="9">
        <v>0</v>
      </c>
      <c r="L212" s="9">
        <v>0</v>
      </c>
      <c r="M212" s="9">
        <v>0</v>
      </c>
      <c r="N212" s="9">
        <v>0</v>
      </c>
      <c r="O212" s="9">
        <v>0</v>
      </c>
      <c r="P212" s="9">
        <v>5</v>
      </c>
      <c r="Q212" s="9">
        <v>0</v>
      </c>
      <c r="R212" s="9">
        <v>0</v>
      </c>
      <c r="S212" s="9">
        <v>0</v>
      </c>
      <c r="T212" s="9">
        <v>0</v>
      </c>
      <c r="U212" s="9">
        <v>6</v>
      </c>
      <c r="V212" s="9">
        <v>0</v>
      </c>
    </row>
    <row r="213" spans="1:22" ht="13.15" customHeight="1" x14ac:dyDescent="0.3">
      <c r="A213" s="2" t="s">
        <v>146</v>
      </c>
      <c r="B213" s="9" t="s">
        <v>110</v>
      </c>
      <c r="C213" s="9" t="s">
        <v>110</v>
      </c>
      <c r="D213" s="9">
        <v>0</v>
      </c>
      <c r="E213" s="9">
        <v>0</v>
      </c>
      <c r="F213" s="9">
        <v>0</v>
      </c>
      <c r="G213" s="9">
        <v>0</v>
      </c>
      <c r="H213" s="9">
        <v>1</v>
      </c>
      <c r="I213" s="9">
        <v>0</v>
      </c>
      <c r="J213" s="9">
        <v>0</v>
      </c>
      <c r="K213" s="9">
        <v>0</v>
      </c>
      <c r="L213" s="9">
        <v>2</v>
      </c>
      <c r="M213" s="9">
        <v>0</v>
      </c>
      <c r="N213" s="9">
        <v>0</v>
      </c>
      <c r="O213" s="9">
        <v>0</v>
      </c>
      <c r="P213" s="9">
        <v>0</v>
      </c>
      <c r="Q213" s="9">
        <v>0</v>
      </c>
      <c r="R213" s="9">
        <v>0</v>
      </c>
      <c r="S213" s="9">
        <v>0</v>
      </c>
      <c r="T213" s="9">
        <v>0</v>
      </c>
      <c r="U213" s="9">
        <v>0</v>
      </c>
      <c r="V213" s="9">
        <v>0</v>
      </c>
    </row>
    <row r="214" spans="1:22" ht="13.15" customHeight="1" x14ac:dyDescent="0.3">
      <c r="A214" s="2"/>
    </row>
    <row r="215" spans="1:22" ht="13.15" customHeight="1" x14ac:dyDescent="0.3">
      <c r="A215" s="2" t="s">
        <v>181</v>
      </c>
    </row>
    <row r="216" spans="1:22" ht="40.15" customHeight="1" x14ac:dyDescent="0.3">
      <c r="A216" s="8" t="s">
        <v>80</v>
      </c>
      <c r="B216" s="10" t="s">
        <v>81</v>
      </c>
      <c r="C216" s="11" t="s">
        <v>82</v>
      </c>
      <c r="D216" s="11" t="s">
        <v>83</v>
      </c>
      <c r="E216" s="11" t="s">
        <v>84</v>
      </c>
      <c r="F216" s="11" t="s">
        <v>85</v>
      </c>
      <c r="G216" s="11" t="s">
        <v>86</v>
      </c>
      <c r="H216" s="11" t="s">
        <v>87</v>
      </c>
      <c r="I216" s="11" t="s">
        <v>88</v>
      </c>
      <c r="J216" s="11" t="s">
        <v>89</v>
      </c>
      <c r="K216" s="11" t="s">
        <v>90</v>
      </c>
      <c r="L216" s="11" t="s">
        <v>91</v>
      </c>
      <c r="M216" s="11" t="s">
        <v>93</v>
      </c>
      <c r="N216" s="11" t="s">
        <v>108</v>
      </c>
      <c r="O216" s="11" t="s">
        <v>94</v>
      </c>
      <c r="P216" s="11" t="s">
        <v>95</v>
      </c>
      <c r="Q216" s="11" t="s">
        <v>96</v>
      </c>
      <c r="R216" s="11" t="s">
        <v>109</v>
      </c>
      <c r="S216" s="11" t="s">
        <v>98</v>
      </c>
    </row>
    <row r="217" spans="1:22" ht="13.15" customHeight="1" x14ac:dyDescent="0.3">
      <c r="A217" s="2" t="s">
        <v>99</v>
      </c>
      <c r="B217" s="9">
        <v>52</v>
      </c>
      <c r="C217" s="9">
        <v>44</v>
      </c>
      <c r="D217" s="9">
        <v>5</v>
      </c>
      <c r="E217" s="9">
        <v>1</v>
      </c>
      <c r="F217" s="9">
        <v>2</v>
      </c>
      <c r="G217" s="9">
        <v>12</v>
      </c>
      <c r="H217" s="9">
        <v>40</v>
      </c>
      <c r="I217" s="9">
        <v>2</v>
      </c>
      <c r="J217" s="9">
        <v>7</v>
      </c>
      <c r="K217" s="9">
        <v>4</v>
      </c>
      <c r="L217" s="9">
        <v>4</v>
      </c>
      <c r="M217" s="9">
        <v>5</v>
      </c>
      <c r="N217" s="9">
        <v>1</v>
      </c>
      <c r="O217" s="9">
        <v>20</v>
      </c>
      <c r="P217" s="9">
        <v>1</v>
      </c>
      <c r="Q217" s="9">
        <v>2</v>
      </c>
      <c r="R217" s="9">
        <v>2</v>
      </c>
      <c r="S217" s="9">
        <v>4</v>
      </c>
    </row>
    <row r="218" spans="1:22" ht="13.15" customHeight="1" x14ac:dyDescent="0.3">
      <c r="A218" s="2" t="s">
        <v>100</v>
      </c>
      <c r="B218" s="9">
        <v>165</v>
      </c>
      <c r="C218" s="9">
        <v>143</v>
      </c>
      <c r="D218" s="9">
        <v>17</v>
      </c>
      <c r="E218" s="9">
        <v>3</v>
      </c>
      <c r="F218" s="9">
        <v>2</v>
      </c>
      <c r="G218" s="9">
        <v>71</v>
      </c>
      <c r="H218" s="9">
        <v>94</v>
      </c>
      <c r="I218" s="9">
        <v>6</v>
      </c>
      <c r="J218" s="9">
        <v>16</v>
      </c>
      <c r="K218" s="9">
        <v>23</v>
      </c>
      <c r="L218" s="9">
        <v>12</v>
      </c>
      <c r="M218" s="9">
        <v>22</v>
      </c>
      <c r="N218" s="9">
        <v>2</v>
      </c>
      <c r="O218" s="9">
        <v>38</v>
      </c>
      <c r="P218" s="9">
        <v>2</v>
      </c>
      <c r="Q218" s="9">
        <v>15</v>
      </c>
      <c r="R218" s="9">
        <v>9</v>
      </c>
      <c r="S218" s="9">
        <v>20</v>
      </c>
    </row>
    <row r="219" spans="1:22" ht="13.15" customHeight="1" x14ac:dyDescent="0.3">
      <c r="A219" s="2" t="s">
        <v>182</v>
      </c>
      <c r="B219" s="9">
        <v>50</v>
      </c>
      <c r="C219" s="9">
        <v>51</v>
      </c>
      <c r="D219" s="9">
        <v>50</v>
      </c>
      <c r="E219" s="9">
        <v>0</v>
      </c>
      <c r="F219" s="9">
        <v>0</v>
      </c>
      <c r="G219" s="9">
        <v>66</v>
      </c>
      <c r="H219" s="9">
        <v>37</v>
      </c>
      <c r="I219" s="9">
        <v>18</v>
      </c>
      <c r="J219" s="9">
        <v>32</v>
      </c>
      <c r="K219" s="9">
        <v>50</v>
      </c>
      <c r="L219" s="9">
        <v>7</v>
      </c>
      <c r="M219" s="9">
        <v>82</v>
      </c>
      <c r="N219" s="9">
        <v>0</v>
      </c>
      <c r="O219" s="9">
        <v>30</v>
      </c>
      <c r="P219" s="9">
        <v>0</v>
      </c>
      <c r="Q219" s="9">
        <v>100</v>
      </c>
      <c r="R219" s="9">
        <v>71</v>
      </c>
      <c r="S219" s="9">
        <v>61</v>
      </c>
    </row>
    <row r="220" spans="1:22" ht="13.15" customHeight="1" x14ac:dyDescent="0.3">
      <c r="A220" s="2" t="s">
        <v>183</v>
      </c>
      <c r="B220" s="9">
        <v>24</v>
      </c>
      <c r="C220" s="9">
        <v>23</v>
      </c>
      <c r="D220" s="9">
        <v>28</v>
      </c>
      <c r="E220" s="9">
        <v>0</v>
      </c>
      <c r="F220" s="9">
        <v>100</v>
      </c>
      <c r="G220" s="9">
        <v>12</v>
      </c>
      <c r="H220" s="9">
        <v>33</v>
      </c>
      <c r="I220" s="9">
        <v>82</v>
      </c>
      <c r="J220" s="9">
        <v>43</v>
      </c>
      <c r="K220" s="9">
        <v>50</v>
      </c>
      <c r="L220" s="9">
        <v>0</v>
      </c>
      <c r="M220" s="9">
        <v>9</v>
      </c>
      <c r="N220" s="9">
        <v>0</v>
      </c>
      <c r="O220" s="9">
        <v>23</v>
      </c>
      <c r="P220" s="9">
        <v>100</v>
      </c>
      <c r="Q220" s="9">
        <v>0</v>
      </c>
      <c r="R220" s="9">
        <v>29</v>
      </c>
      <c r="S220" s="9">
        <v>8</v>
      </c>
    </row>
    <row r="221" spans="1:22" ht="13.15" customHeight="1" x14ac:dyDescent="0.3">
      <c r="A221" s="2" t="s">
        <v>184</v>
      </c>
      <c r="B221" s="9">
        <v>11</v>
      </c>
      <c r="C221" s="9">
        <v>11</v>
      </c>
      <c r="D221" s="9">
        <v>0</v>
      </c>
      <c r="E221" s="9">
        <v>100</v>
      </c>
      <c r="F221" s="9">
        <v>0</v>
      </c>
      <c r="G221" s="9">
        <v>0</v>
      </c>
      <c r="H221" s="9">
        <v>20</v>
      </c>
      <c r="I221" s="9">
        <v>0</v>
      </c>
      <c r="J221" s="9">
        <v>25</v>
      </c>
      <c r="K221" s="9">
        <v>0</v>
      </c>
      <c r="L221" s="9">
        <v>62</v>
      </c>
      <c r="M221" s="9">
        <v>0</v>
      </c>
      <c r="N221" s="9">
        <v>0</v>
      </c>
      <c r="O221" s="9">
        <v>19</v>
      </c>
      <c r="P221" s="9">
        <v>0</v>
      </c>
      <c r="Q221" s="9">
        <v>0</v>
      </c>
      <c r="R221" s="9">
        <v>0</v>
      </c>
      <c r="S221" s="9">
        <v>0</v>
      </c>
    </row>
    <row r="222" spans="1:22" ht="13.15" customHeight="1" x14ac:dyDescent="0.3">
      <c r="A222" s="2" t="s">
        <v>185</v>
      </c>
      <c r="B222" s="9">
        <v>5</v>
      </c>
      <c r="C222" s="9">
        <v>6</v>
      </c>
      <c r="D222" s="9">
        <v>0</v>
      </c>
      <c r="E222" s="9">
        <v>0</v>
      </c>
      <c r="F222" s="9">
        <v>0</v>
      </c>
      <c r="G222" s="9">
        <v>0</v>
      </c>
      <c r="H222" s="9">
        <v>10</v>
      </c>
      <c r="I222" s="9">
        <v>0</v>
      </c>
      <c r="J222" s="9">
        <v>0</v>
      </c>
      <c r="K222" s="9">
        <v>0</v>
      </c>
      <c r="L222" s="9">
        <v>31</v>
      </c>
      <c r="M222" s="9">
        <v>9</v>
      </c>
      <c r="N222" s="9">
        <v>100</v>
      </c>
      <c r="O222" s="9">
        <v>4</v>
      </c>
      <c r="P222" s="9">
        <v>0</v>
      </c>
      <c r="Q222" s="9">
        <v>0</v>
      </c>
      <c r="R222" s="9">
        <v>0</v>
      </c>
      <c r="S222" s="9">
        <v>0</v>
      </c>
    </row>
    <row r="223" spans="1:22" ht="13.15" customHeight="1" x14ac:dyDescent="0.3">
      <c r="A223" s="2" t="s">
        <v>105</v>
      </c>
      <c r="B223" s="9">
        <v>9</v>
      </c>
      <c r="C223" s="9">
        <v>8</v>
      </c>
      <c r="D223" s="9">
        <v>22</v>
      </c>
      <c r="E223" s="9">
        <v>0</v>
      </c>
      <c r="F223" s="9">
        <v>0</v>
      </c>
      <c r="G223" s="9">
        <v>22</v>
      </c>
      <c r="H223" s="9">
        <v>0</v>
      </c>
      <c r="I223" s="9">
        <v>0</v>
      </c>
      <c r="J223" s="9">
        <v>0</v>
      </c>
      <c r="K223" s="9">
        <v>0</v>
      </c>
      <c r="L223" s="9">
        <v>0</v>
      </c>
      <c r="M223" s="9">
        <v>0</v>
      </c>
      <c r="N223" s="9">
        <v>0</v>
      </c>
      <c r="O223" s="9">
        <v>25</v>
      </c>
      <c r="P223" s="9">
        <v>0</v>
      </c>
      <c r="Q223" s="9">
        <v>0</v>
      </c>
      <c r="R223" s="9">
        <v>0</v>
      </c>
      <c r="S223" s="9">
        <v>31</v>
      </c>
    </row>
    <row r="224" spans="1:22" ht="13.15" customHeight="1" x14ac:dyDescent="0.3">
      <c r="A224" s="2" t="s">
        <v>186</v>
      </c>
      <c r="B224" s="9">
        <v>5000</v>
      </c>
      <c r="C224" s="9">
        <v>5000</v>
      </c>
      <c r="D224" s="9">
        <v>4000</v>
      </c>
      <c r="E224" s="9">
        <v>30000</v>
      </c>
      <c r="F224" s="9">
        <v>20000</v>
      </c>
      <c r="G224" s="9">
        <v>2000</v>
      </c>
      <c r="H224" s="9">
        <v>10000</v>
      </c>
      <c r="I224" s="9">
        <v>10000</v>
      </c>
      <c r="J224" s="9">
        <v>5000</v>
      </c>
      <c r="K224" s="9">
        <v>5000</v>
      </c>
      <c r="L224" s="9">
        <v>50000</v>
      </c>
      <c r="M224" s="9">
        <v>2000</v>
      </c>
      <c r="N224" s="9">
        <v>100000</v>
      </c>
      <c r="O224" s="9">
        <v>6500</v>
      </c>
      <c r="P224" s="9">
        <v>10000</v>
      </c>
      <c r="Q224" s="9">
        <v>3500</v>
      </c>
      <c r="R224" s="9">
        <v>4000</v>
      </c>
      <c r="S224" s="9">
        <v>10000</v>
      </c>
    </row>
    <row r="225" spans="1:22" ht="13.15" customHeight="1" x14ac:dyDescent="0.3">
      <c r="A225" s="2" t="s">
        <v>187</v>
      </c>
      <c r="B225" s="9">
        <v>126</v>
      </c>
      <c r="C225" s="9">
        <v>108</v>
      </c>
      <c r="D225" s="9">
        <v>13</v>
      </c>
      <c r="E225" s="9">
        <v>3</v>
      </c>
      <c r="F225" s="9">
        <v>2</v>
      </c>
      <c r="G225" s="9">
        <v>43</v>
      </c>
      <c r="H225" s="9">
        <v>83</v>
      </c>
      <c r="I225" s="9">
        <v>6</v>
      </c>
      <c r="J225" s="9">
        <v>16</v>
      </c>
      <c r="K225" s="9">
        <v>18</v>
      </c>
      <c r="L225" s="9">
        <v>12</v>
      </c>
      <c r="M225" s="9">
        <v>20</v>
      </c>
      <c r="N225" s="9">
        <v>2</v>
      </c>
      <c r="O225" s="9">
        <v>26</v>
      </c>
      <c r="P225" s="9">
        <v>2</v>
      </c>
      <c r="Q225" s="9">
        <v>15</v>
      </c>
      <c r="R225" s="9">
        <v>9</v>
      </c>
      <c r="S225" s="9">
        <v>2</v>
      </c>
    </row>
    <row r="226" spans="1:22" ht="13.15" customHeight="1" x14ac:dyDescent="0.3">
      <c r="A226" s="2" t="s">
        <v>188</v>
      </c>
      <c r="B226" s="9">
        <v>20278</v>
      </c>
      <c r="C226" s="9">
        <v>21814</v>
      </c>
      <c r="D226" s="9">
        <v>5812</v>
      </c>
      <c r="E226" s="9">
        <v>30000</v>
      </c>
      <c r="F226" s="9">
        <v>17974</v>
      </c>
      <c r="G226" s="9">
        <v>3103</v>
      </c>
      <c r="H226" s="9">
        <v>29132</v>
      </c>
      <c r="I226" s="9">
        <v>8719</v>
      </c>
      <c r="J226" s="9">
        <v>11860</v>
      </c>
      <c r="K226" s="9">
        <v>6000</v>
      </c>
      <c r="L226" s="9">
        <v>87442</v>
      </c>
      <c r="M226" s="9">
        <v>12241</v>
      </c>
      <c r="N226" s="9">
        <v>100000</v>
      </c>
      <c r="O226" s="9">
        <v>22485</v>
      </c>
      <c r="P226" s="9">
        <v>10000</v>
      </c>
      <c r="Q226" s="9">
        <v>3285</v>
      </c>
      <c r="R226" s="9">
        <v>5724</v>
      </c>
      <c r="S226" s="9">
        <v>10000</v>
      </c>
    </row>
    <row r="227" spans="1:22" ht="13.15" customHeight="1" x14ac:dyDescent="0.3">
      <c r="A227" s="2" t="s">
        <v>189</v>
      </c>
      <c r="B227" s="9">
        <v>6043</v>
      </c>
      <c r="C227" s="9">
        <v>7076</v>
      </c>
      <c r="D227" s="9">
        <v>1706</v>
      </c>
      <c r="E227" s="9">
        <v>0</v>
      </c>
      <c r="F227" s="9">
        <v>4852</v>
      </c>
      <c r="G227" s="9">
        <v>1063</v>
      </c>
      <c r="H227" s="9">
        <v>7732</v>
      </c>
      <c r="I227" s="9">
        <v>2105</v>
      </c>
      <c r="J227" s="9">
        <v>4612</v>
      </c>
      <c r="K227" s="9">
        <v>1750</v>
      </c>
      <c r="L227" s="9">
        <v>39908</v>
      </c>
      <c r="M227" s="9">
        <v>14776</v>
      </c>
      <c r="N227" s="9">
        <v>0</v>
      </c>
      <c r="O227" s="9">
        <v>8022</v>
      </c>
      <c r="P227" s="9" t="s">
        <v>110</v>
      </c>
      <c r="Q227" s="9">
        <v>181</v>
      </c>
      <c r="R227" s="9">
        <v>2034</v>
      </c>
      <c r="S227" s="9">
        <v>0</v>
      </c>
    </row>
    <row r="228" spans="1:22" ht="13.15" customHeight="1" x14ac:dyDescent="0.3">
      <c r="A228" s="2"/>
    </row>
    <row r="229" spans="1:22" ht="13.15" customHeight="1" x14ac:dyDescent="0.3">
      <c r="A229" s="2" t="s">
        <v>190</v>
      </c>
    </row>
    <row r="230" spans="1:22" ht="40.15" customHeight="1" x14ac:dyDescent="0.3">
      <c r="A230" s="8" t="s">
        <v>80</v>
      </c>
      <c r="B230" s="10" t="s">
        <v>81</v>
      </c>
      <c r="C230" s="11" t="s">
        <v>82</v>
      </c>
      <c r="D230" s="11" t="s">
        <v>83</v>
      </c>
      <c r="E230" s="11" t="s">
        <v>84</v>
      </c>
      <c r="F230" s="11" t="s">
        <v>85</v>
      </c>
      <c r="G230" s="11" t="s">
        <v>86</v>
      </c>
      <c r="H230" s="11" t="s">
        <v>87</v>
      </c>
      <c r="I230" s="11" t="s">
        <v>88</v>
      </c>
      <c r="J230" s="11" t="s">
        <v>89</v>
      </c>
      <c r="K230" s="11" t="s">
        <v>90</v>
      </c>
      <c r="L230" s="11" t="s">
        <v>91</v>
      </c>
      <c r="M230" s="11" t="s">
        <v>92</v>
      </c>
      <c r="N230" s="11" t="s">
        <v>107</v>
      </c>
      <c r="O230" s="11" t="s">
        <v>93</v>
      </c>
      <c r="P230" s="11" t="s">
        <v>108</v>
      </c>
      <c r="Q230" s="11" t="s">
        <v>94</v>
      </c>
      <c r="R230" s="11" t="s">
        <v>95</v>
      </c>
      <c r="S230" s="11" t="s">
        <v>96</v>
      </c>
      <c r="T230" s="11" t="s">
        <v>109</v>
      </c>
      <c r="U230" s="11" t="s">
        <v>97</v>
      </c>
      <c r="V230" s="11" t="s">
        <v>98</v>
      </c>
    </row>
    <row r="231" spans="1:22" ht="13.15" customHeight="1" x14ac:dyDescent="0.3">
      <c r="A231" s="2" t="s">
        <v>99</v>
      </c>
      <c r="B231" s="9">
        <v>493</v>
      </c>
      <c r="C231" s="9">
        <v>405</v>
      </c>
      <c r="D231" s="9">
        <v>38</v>
      </c>
      <c r="E231" s="9">
        <v>28</v>
      </c>
      <c r="F231" s="9">
        <v>22</v>
      </c>
      <c r="G231" s="9">
        <v>171</v>
      </c>
      <c r="H231" s="9">
        <v>322</v>
      </c>
      <c r="I231" s="9">
        <v>32</v>
      </c>
      <c r="J231" s="9">
        <v>35</v>
      </c>
      <c r="K231" s="9">
        <v>56</v>
      </c>
      <c r="L231" s="9">
        <v>59</v>
      </c>
      <c r="M231" s="9">
        <v>12</v>
      </c>
      <c r="N231" s="9">
        <v>5</v>
      </c>
      <c r="O231" s="9">
        <v>37</v>
      </c>
      <c r="P231" s="9">
        <v>23</v>
      </c>
      <c r="Q231" s="9">
        <v>113</v>
      </c>
      <c r="R231" s="9">
        <v>44</v>
      </c>
      <c r="S231" s="9">
        <v>17</v>
      </c>
      <c r="T231" s="9">
        <v>18</v>
      </c>
      <c r="U231" s="9">
        <v>18</v>
      </c>
      <c r="V231" s="9">
        <v>24</v>
      </c>
    </row>
    <row r="232" spans="1:22" ht="13.15" customHeight="1" x14ac:dyDescent="0.3">
      <c r="A232" s="2" t="s">
        <v>100</v>
      </c>
      <c r="B232" s="9">
        <v>1754</v>
      </c>
      <c r="C232" s="9">
        <v>1558</v>
      </c>
      <c r="D232" s="9">
        <v>94</v>
      </c>
      <c r="E232" s="9">
        <v>66</v>
      </c>
      <c r="F232" s="9">
        <v>37</v>
      </c>
      <c r="G232" s="9">
        <v>1006</v>
      </c>
      <c r="H232" s="9">
        <v>748</v>
      </c>
      <c r="I232" s="9">
        <v>59</v>
      </c>
      <c r="J232" s="9">
        <v>84</v>
      </c>
      <c r="K232" s="9">
        <v>302</v>
      </c>
      <c r="L232" s="9">
        <v>200</v>
      </c>
      <c r="M232" s="9">
        <v>40</v>
      </c>
      <c r="N232" s="9">
        <v>16</v>
      </c>
      <c r="O232" s="9">
        <v>107</v>
      </c>
      <c r="P232" s="9">
        <v>39</v>
      </c>
      <c r="Q232" s="9">
        <v>265</v>
      </c>
      <c r="R232" s="9">
        <v>148</v>
      </c>
      <c r="S232" s="9">
        <v>139</v>
      </c>
      <c r="T232" s="9">
        <v>119</v>
      </c>
      <c r="U232" s="9">
        <v>111</v>
      </c>
      <c r="V232" s="9">
        <v>125</v>
      </c>
    </row>
    <row r="233" spans="1:22" ht="13.15" customHeight="1" x14ac:dyDescent="0.3">
      <c r="A233" s="2" t="s">
        <v>191</v>
      </c>
      <c r="B233" s="9" t="s">
        <v>110</v>
      </c>
      <c r="C233" s="9" t="s">
        <v>110</v>
      </c>
      <c r="D233" s="9">
        <v>0</v>
      </c>
      <c r="E233" s="9">
        <v>0</v>
      </c>
      <c r="F233" s="9">
        <v>0</v>
      </c>
      <c r="G233" s="9">
        <v>0</v>
      </c>
      <c r="H233" s="9" t="s">
        <v>110</v>
      </c>
      <c r="I233" s="9">
        <v>0</v>
      </c>
      <c r="J233" s="9">
        <v>0</v>
      </c>
      <c r="K233" s="9">
        <v>0</v>
      </c>
      <c r="L233" s="9">
        <v>0</v>
      </c>
      <c r="M233" s="9">
        <v>0</v>
      </c>
      <c r="N233" s="9">
        <v>0</v>
      </c>
      <c r="O233" s="9">
        <v>2</v>
      </c>
      <c r="P233" s="9">
        <v>0</v>
      </c>
      <c r="Q233" s="9">
        <v>0</v>
      </c>
      <c r="R233" s="9">
        <v>0</v>
      </c>
      <c r="S233" s="9">
        <v>0</v>
      </c>
      <c r="T233" s="9">
        <v>0</v>
      </c>
      <c r="U233" s="9">
        <v>0</v>
      </c>
      <c r="V233" s="9">
        <v>0</v>
      </c>
    </row>
    <row r="234" spans="1:22" ht="13.15" customHeight="1" x14ac:dyDescent="0.3">
      <c r="A234" s="2" t="s">
        <v>192</v>
      </c>
      <c r="B234" s="9">
        <v>1</v>
      </c>
      <c r="C234" s="9">
        <v>1</v>
      </c>
      <c r="D234" s="9">
        <v>0</v>
      </c>
      <c r="E234" s="9">
        <v>4</v>
      </c>
      <c r="F234" s="9">
        <v>5</v>
      </c>
      <c r="G234" s="9" t="s">
        <v>110</v>
      </c>
      <c r="H234" s="9">
        <v>3</v>
      </c>
      <c r="I234" s="9">
        <v>0</v>
      </c>
      <c r="J234" s="9">
        <v>7</v>
      </c>
      <c r="K234" s="9">
        <v>0</v>
      </c>
      <c r="L234" s="9">
        <v>2</v>
      </c>
      <c r="M234" s="9">
        <v>9</v>
      </c>
      <c r="N234" s="9">
        <v>0</v>
      </c>
      <c r="O234" s="9">
        <v>2</v>
      </c>
      <c r="P234" s="9">
        <v>0</v>
      </c>
      <c r="Q234" s="9">
        <v>3</v>
      </c>
      <c r="R234" s="9">
        <v>0</v>
      </c>
      <c r="S234" s="9">
        <v>0</v>
      </c>
      <c r="T234" s="9">
        <v>0</v>
      </c>
      <c r="U234" s="9">
        <v>0</v>
      </c>
      <c r="V234" s="9">
        <v>1</v>
      </c>
    </row>
    <row r="235" spans="1:22" ht="13.15" customHeight="1" x14ac:dyDescent="0.3">
      <c r="A235" s="2" t="s">
        <v>193</v>
      </c>
      <c r="B235" s="9">
        <v>97</v>
      </c>
      <c r="C235" s="9">
        <v>97</v>
      </c>
      <c r="D235" s="9">
        <v>100</v>
      </c>
      <c r="E235" s="9">
        <v>96</v>
      </c>
      <c r="F235" s="9">
        <v>95</v>
      </c>
      <c r="G235" s="9">
        <v>99</v>
      </c>
      <c r="H235" s="9">
        <v>95</v>
      </c>
      <c r="I235" s="9">
        <v>100</v>
      </c>
      <c r="J235" s="9">
        <v>93</v>
      </c>
      <c r="K235" s="9">
        <v>100</v>
      </c>
      <c r="L235" s="9">
        <v>94</v>
      </c>
      <c r="M235" s="9">
        <v>91</v>
      </c>
      <c r="N235" s="9">
        <v>100</v>
      </c>
      <c r="O235" s="9">
        <v>96</v>
      </c>
      <c r="P235" s="9">
        <v>95</v>
      </c>
      <c r="Q235" s="9">
        <v>96</v>
      </c>
      <c r="R235" s="9">
        <v>100</v>
      </c>
      <c r="S235" s="9">
        <v>100</v>
      </c>
      <c r="T235" s="9">
        <v>100</v>
      </c>
      <c r="U235" s="9">
        <v>94</v>
      </c>
      <c r="V235" s="9">
        <v>99</v>
      </c>
    </row>
    <row r="236" spans="1:22" ht="13.15" customHeight="1" x14ac:dyDescent="0.3">
      <c r="A236" s="2" t="s">
        <v>105</v>
      </c>
      <c r="B236" s="9">
        <v>1</v>
      </c>
      <c r="C236" s="9">
        <v>1</v>
      </c>
      <c r="D236" s="9">
        <v>0</v>
      </c>
      <c r="E236" s="9">
        <v>0</v>
      </c>
      <c r="F236" s="9">
        <v>0</v>
      </c>
      <c r="G236" s="9">
        <v>1</v>
      </c>
      <c r="H236" s="9">
        <v>1</v>
      </c>
      <c r="I236" s="9">
        <v>0</v>
      </c>
      <c r="J236" s="9">
        <v>0</v>
      </c>
      <c r="K236" s="9">
        <v>0</v>
      </c>
      <c r="L236" s="9">
        <v>2</v>
      </c>
      <c r="M236" s="9">
        <v>0</v>
      </c>
      <c r="N236" s="9">
        <v>0</v>
      </c>
      <c r="O236" s="9">
        <v>0</v>
      </c>
      <c r="P236" s="9">
        <v>5</v>
      </c>
      <c r="Q236" s="9">
        <v>1</v>
      </c>
      <c r="R236" s="9">
        <v>0</v>
      </c>
      <c r="S236" s="9">
        <v>0</v>
      </c>
      <c r="T236" s="9">
        <v>0</v>
      </c>
      <c r="U236" s="9">
        <v>6</v>
      </c>
      <c r="V236" s="9">
        <v>0</v>
      </c>
    </row>
    <row r="237" spans="1:22" ht="13.15" customHeight="1" x14ac:dyDescent="0.3">
      <c r="A237" s="2" t="s">
        <v>146</v>
      </c>
      <c r="B237" s="9" t="s">
        <v>110</v>
      </c>
      <c r="C237" s="9" t="s">
        <v>110</v>
      </c>
      <c r="D237" s="9">
        <v>0</v>
      </c>
      <c r="E237" s="9">
        <v>0</v>
      </c>
      <c r="F237" s="9">
        <v>0</v>
      </c>
      <c r="G237" s="9">
        <v>0</v>
      </c>
      <c r="H237" s="9">
        <v>1</v>
      </c>
      <c r="I237" s="9">
        <v>0</v>
      </c>
      <c r="J237" s="9">
        <v>0</v>
      </c>
      <c r="K237" s="9">
        <v>0</v>
      </c>
      <c r="L237" s="9">
        <v>2</v>
      </c>
      <c r="M237" s="9">
        <v>0</v>
      </c>
      <c r="N237" s="9">
        <v>0</v>
      </c>
      <c r="O237" s="9">
        <v>0</v>
      </c>
      <c r="P237" s="9">
        <v>0</v>
      </c>
      <c r="Q237" s="9">
        <v>0</v>
      </c>
      <c r="R237" s="9">
        <v>0</v>
      </c>
      <c r="S237" s="9">
        <v>0</v>
      </c>
      <c r="T237" s="9">
        <v>0</v>
      </c>
      <c r="U237" s="9">
        <v>0</v>
      </c>
      <c r="V237" s="9">
        <v>0</v>
      </c>
    </row>
    <row r="238" spans="1:22" ht="13.15" customHeight="1" x14ac:dyDescent="0.3">
      <c r="A238" s="2"/>
    </row>
    <row r="239" spans="1:22" ht="13.15" customHeight="1" x14ac:dyDescent="0.3">
      <c r="A239" s="2" t="s">
        <v>194</v>
      </c>
    </row>
    <row r="240" spans="1:22" ht="40.15" customHeight="1" x14ac:dyDescent="0.3">
      <c r="A240" s="8" t="s">
        <v>80</v>
      </c>
      <c r="B240" s="10" t="s">
        <v>81</v>
      </c>
      <c r="C240" s="11" t="s">
        <v>82</v>
      </c>
      <c r="D240" s="11" t="s">
        <v>84</v>
      </c>
      <c r="E240" s="11" t="s">
        <v>85</v>
      </c>
      <c r="F240" s="11" t="s">
        <v>86</v>
      </c>
      <c r="G240" s="11" t="s">
        <v>87</v>
      </c>
      <c r="H240" s="11" t="s">
        <v>89</v>
      </c>
      <c r="I240" s="11" t="s">
        <v>91</v>
      </c>
      <c r="J240" s="11" t="s">
        <v>92</v>
      </c>
      <c r="K240" s="11" t="s">
        <v>93</v>
      </c>
      <c r="L240" s="11" t="s">
        <v>94</v>
      </c>
      <c r="M240" s="11" t="s">
        <v>98</v>
      </c>
    </row>
    <row r="241" spans="1:13" ht="13.15" customHeight="1" x14ac:dyDescent="0.3">
      <c r="A241" s="2" t="s">
        <v>99</v>
      </c>
      <c r="B241" s="9">
        <v>14</v>
      </c>
      <c r="C241" s="9">
        <v>12</v>
      </c>
      <c r="D241" s="9">
        <v>1</v>
      </c>
      <c r="E241" s="9">
        <v>1</v>
      </c>
      <c r="F241" s="9">
        <v>1</v>
      </c>
      <c r="G241" s="9">
        <v>13</v>
      </c>
      <c r="H241" s="9">
        <v>3</v>
      </c>
      <c r="I241" s="9">
        <v>1</v>
      </c>
      <c r="J241" s="9">
        <v>1</v>
      </c>
      <c r="K241" s="9">
        <v>2</v>
      </c>
      <c r="L241" s="9">
        <v>6</v>
      </c>
      <c r="M241" s="9">
        <v>1</v>
      </c>
    </row>
    <row r="242" spans="1:13" ht="13.15" customHeight="1" x14ac:dyDescent="0.3">
      <c r="A242" s="2" t="s">
        <v>100</v>
      </c>
      <c r="B242" s="9">
        <v>27</v>
      </c>
      <c r="C242" s="9">
        <v>23</v>
      </c>
      <c r="D242" s="9">
        <v>3</v>
      </c>
      <c r="E242" s="9">
        <v>2</v>
      </c>
      <c r="F242" s="9">
        <v>4</v>
      </c>
      <c r="G242" s="9">
        <v>23</v>
      </c>
      <c r="H242" s="9">
        <v>6</v>
      </c>
      <c r="I242" s="9">
        <v>4</v>
      </c>
      <c r="J242" s="9">
        <v>4</v>
      </c>
      <c r="K242" s="9">
        <v>4</v>
      </c>
      <c r="L242" s="9">
        <v>9</v>
      </c>
      <c r="M242" s="9">
        <v>2</v>
      </c>
    </row>
    <row r="243" spans="1:13" ht="13.15" customHeight="1" x14ac:dyDescent="0.3">
      <c r="A243" s="2" t="s">
        <v>195</v>
      </c>
      <c r="B243" s="9">
        <v>7</v>
      </c>
      <c r="C243" s="9">
        <v>8</v>
      </c>
      <c r="D243" s="9">
        <v>0</v>
      </c>
      <c r="E243" s="9">
        <v>0</v>
      </c>
      <c r="F243" s="9">
        <v>0</v>
      </c>
      <c r="G243" s="9">
        <v>8</v>
      </c>
      <c r="H243" s="9">
        <v>0</v>
      </c>
      <c r="I243" s="9">
        <v>0</v>
      </c>
      <c r="J243" s="9">
        <v>0</v>
      </c>
      <c r="K243" s="9">
        <v>50</v>
      </c>
      <c r="L243" s="9">
        <v>0</v>
      </c>
      <c r="M243" s="9">
        <v>0</v>
      </c>
    </row>
    <row r="244" spans="1:13" ht="13.15" customHeight="1" x14ac:dyDescent="0.3">
      <c r="A244" s="2" t="s">
        <v>192</v>
      </c>
      <c r="B244" s="9">
        <v>16</v>
      </c>
      <c r="C244" s="9">
        <v>6</v>
      </c>
      <c r="D244" s="9">
        <v>100</v>
      </c>
      <c r="E244" s="9">
        <v>0</v>
      </c>
      <c r="F244" s="9">
        <v>0</v>
      </c>
      <c r="G244" s="9">
        <v>19</v>
      </c>
      <c r="H244" s="9">
        <v>52</v>
      </c>
      <c r="I244" s="9">
        <v>0</v>
      </c>
      <c r="J244" s="9">
        <v>0</v>
      </c>
      <c r="K244" s="9">
        <v>0</v>
      </c>
      <c r="L244" s="9">
        <v>17</v>
      </c>
      <c r="M244" s="9">
        <v>0</v>
      </c>
    </row>
    <row r="245" spans="1:13" ht="13.15" customHeight="1" x14ac:dyDescent="0.3">
      <c r="A245" s="2" t="s">
        <v>163</v>
      </c>
      <c r="B245" s="9">
        <v>77</v>
      </c>
      <c r="C245" s="9">
        <v>85</v>
      </c>
      <c r="D245" s="9">
        <v>0</v>
      </c>
      <c r="E245" s="9">
        <v>100</v>
      </c>
      <c r="F245" s="9">
        <v>100</v>
      </c>
      <c r="G245" s="9">
        <v>73</v>
      </c>
      <c r="H245" s="9">
        <v>48</v>
      </c>
      <c r="I245" s="9">
        <v>100</v>
      </c>
      <c r="J245" s="9">
        <v>100</v>
      </c>
      <c r="K245" s="9">
        <v>50</v>
      </c>
      <c r="L245" s="9">
        <v>83</v>
      </c>
      <c r="M245" s="9">
        <v>100</v>
      </c>
    </row>
    <row r="246" spans="1:13" ht="13.15" customHeight="1" x14ac:dyDescent="0.3">
      <c r="A246" s="2"/>
    </row>
    <row r="247" spans="1:13" ht="13.15" customHeight="1" x14ac:dyDescent="0.3">
      <c r="A247" s="2" t="s">
        <v>196</v>
      </c>
    </row>
    <row r="248" spans="1:13" ht="40.15" customHeight="1" x14ac:dyDescent="0.3">
      <c r="A248" s="8" t="s">
        <v>80</v>
      </c>
      <c r="B248" s="10" t="s">
        <v>81</v>
      </c>
      <c r="C248" s="11" t="s">
        <v>82</v>
      </c>
      <c r="D248" s="11" t="s">
        <v>84</v>
      </c>
      <c r="E248" s="11" t="s">
        <v>85</v>
      </c>
      <c r="F248" s="11" t="s">
        <v>86</v>
      </c>
      <c r="G248" s="11" t="s">
        <v>87</v>
      </c>
      <c r="H248" s="11" t="s">
        <v>89</v>
      </c>
      <c r="I248" s="11" t="s">
        <v>91</v>
      </c>
      <c r="J248" s="11" t="s">
        <v>92</v>
      </c>
      <c r="K248" s="11" t="s">
        <v>93</v>
      </c>
      <c r="L248" s="11" t="s">
        <v>94</v>
      </c>
      <c r="M248" s="11" t="s">
        <v>98</v>
      </c>
    </row>
    <row r="249" spans="1:13" ht="13.15" customHeight="1" x14ac:dyDescent="0.3">
      <c r="A249" s="2" t="s">
        <v>99</v>
      </c>
      <c r="B249" s="9">
        <v>14</v>
      </c>
      <c r="C249" s="9">
        <v>12</v>
      </c>
      <c r="D249" s="9">
        <v>1</v>
      </c>
      <c r="E249" s="9">
        <v>1</v>
      </c>
      <c r="F249" s="9">
        <v>1</v>
      </c>
      <c r="G249" s="9">
        <v>13</v>
      </c>
      <c r="H249" s="9">
        <v>3</v>
      </c>
      <c r="I249" s="9">
        <v>1</v>
      </c>
      <c r="J249" s="9">
        <v>1</v>
      </c>
      <c r="K249" s="9">
        <v>2</v>
      </c>
      <c r="L249" s="9">
        <v>6</v>
      </c>
      <c r="M249" s="9">
        <v>1</v>
      </c>
    </row>
    <row r="250" spans="1:13" ht="13.15" customHeight="1" x14ac:dyDescent="0.3">
      <c r="A250" s="2" t="s">
        <v>100</v>
      </c>
      <c r="B250" s="9">
        <v>27</v>
      </c>
      <c r="C250" s="9">
        <v>23</v>
      </c>
      <c r="D250" s="9">
        <v>3</v>
      </c>
      <c r="E250" s="9">
        <v>2</v>
      </c>
      <c r="F250" s="9">
        <v>4</v>
      </c>
      <c r="G250" s="9">
        <v>23</v>
      </c>
      <c r="H250" s="9">
        <v>6</v>
      </c>
      <c r="I250" s="9">
        <v>4</v>
      </c>
      <c r="J250" s="9">
        <v>4</v>
      </c>
      <c r="K250" s="9">
        <v>4</v>
      </c>
      <c r="L250" s="9">
        <v>9</v>
      </c>
      <c r="M250" s="9">
        <v>2</v>
      </c>
    </row>
    <row r="251" spans="1:13" ht="13.15" customHeight="1" x14ac:dyDescent="0.3">
      <c r="A251" s="2" t="s">
        <v>195</v>
      </c>
      <c r="B251" s="9">
        <v>7</v>
      </c>
      <c r="C251" s="9">
        <v>8</v>
      </c>
      <c r="D251" s="9">
        <v>0</v>
      </c>
      <c r="E251" s="9">
        <v>0</v>
      </c>
      <c r="F251" s="9">
        <v>0</v>
      </c>
      <c r="G251" s="9">
        <v>8</v>
      </c>
      <c r="H251" s="9">
        <v>0</v>
      </c>
      <c r="I251" s="9">
        <v>0</v>
      </c>
      <c r="J251" s="9">
        <v>0</v>
      </c>
      <c r="K251" s="9">
        <v>50</v>
      </c>
      <c r="L251" s="9">
        <v>0</v>
      </c>
      <c r="M251" s="9">
        <v>0</v>
      </c>
    </row>
    <row r="252" spans="1:13" ht="13.15" customHeight="1" x14ac:dyDescent="0.3">
      <c r="A252" s="2" t="s">
        <v>163</v>
      </c>
      <c r="B252" s="9">
        <v>93</v>
      </c>
      <c r="C252" s="9">
        <v>92</v>
      </c>
      <c r="D252" s="9">
        <v>100</v>
      </c>
      <c r="E252" s="9">
        <v>100</v>
      </c>
      <c r="F252" s="9">
        <v>100</v>
      </c>
      <c r="G252" s="9">
        <v>92</v>
      </c>
      <c r="H252" s="9">
        <v>100</v>
      </c>
      <c r="I252" s="9">
        <v>100</v>
      </c>
      <c r="J252" s="9">
        <v>100</v>
      </c>
      <c r="K252" s="9">
        <v>50</v>
      </c>
      <c r="L252" s="9">
        <v>100</v>
      </c>
      <c r="M252" s="9">
        <v>100</v>
      </c>
    </row>
    <row r="253" spans="1:13" ht="13.15" customHeight="1" x14ac:dyDescent="0.3">
      <c r="A253" s="2"/>
    </row>
    <row r="254" spans="1:13" ht="13.15" customHeight="1" x14ac:dyDescent="0.3">
      <c r="A254" s="2" t="s">
        <v>197</v>
      </c>
    </row>
    <row r="255" spans="1:13" ht="40.15" customHeight="1" x14ac:dyDescent="0.3">
      <c r="A255" s="8" t="s">
        <v>80</v>
      </c>
      <c r="B255" s="10" t="s">
        <v>81</v>
      </c>
      <c r="C255" s="11" t="s">
        <v>82</v>
      </c>
      <c r="D255" s="11" t="s">
        <v>84</v>
      </c>
      <c r="E255" s="11" t="s">
        <v>85</v>
      </c>
      <c r="F255" s="11" t="s">
        <v>86</v>
      </c>
      <c r="G255" s="11" t="s">
        <v>87</v>
      </c>
      <c r="H255" s="11" t="s">
        <v>89</v>
      </c>
      <c r="I255" s="11" t="s">
        <v>91</v>
      </c>
      <c r="J255" s="11" t="s">
        <v>92</v>
      </c>
      <c r="K255" s="11" t="s">
        <v>93</v>
      </c>
      <c r="L255" s="11" t="s">
        <v>94</v>
      </c>
      <c r="M255" s="11" t="s">
        <v>98</v>
      </c>
    </row>
    <row r="256" spans="1:13" ht="13.15" customHeight="1" x14ac:dyDescent="0.3">
      <c r="A256" s="2" t="s">
        <v>99</v>
      </c>
      <c r="B256" s="9">
        <v>14</v>
      </c>
      <c r="C256" s="9">
        <v>12</v>
      </c>
      <c r="D256" s="9">
        <v>1</v>
      </c>
      <c r="E256" s="9">
        <v>1</v>
      </c>
      <c r="F256" s="9">
        <v>1</v>
      </c>
      <c r="G256" s="9">
        <v>13</v>
      </c>
      <c r="H256" s="9">
        <v>3</v>
      </c>
      <c r="I256" s="9">
        <v>1</v>
      </c>
      <c r="J256" s="9">
        <v>1</v>
      </c>
      <c r="K256" s="9">
        <v>2</v>
      </c>
      <c r="L256" s="9">
        <v>6</v>
      </c>
      <c r="M256" s="9">
        <v>1</v>
      </c>
    </row>
    <row r="257" spans="1:13" ht="13.15" customHeight="1" x14ac:dyDescent="0.3">
      <c r="A257" s="2" t="s">
        <v>100</v>
      </c>
      <c r="B257" s="9">
        <v>27</v>
      </c>
      <c r="C257" s="9">
        <v>23</v>
      </c>
      <c r="D257" s="9">
        <v>3</v>
      </c>
      <c r="E257" s="9">
        <v>2</v>
      </c>
      <c r="F257" s="9">
        <v>4</v>
      </c>
      <c r="G257" s="9">
        <v>23</v>
      </c>
      <c r="H257" s="9">
        <v>6</v>
      </c>
      <c r="I257" s="9">
        <v>4</v>
      </c>
      <c r="J257" s="9">
        <v>4</v>
      </c>
      <c r="K257" s="9">
        <v>4</v>
      </c>
      <c r="L257" s="9">
        <v>9</v>
      </c>
      <c r="M257" s="9">
        <v>2</v>
      </c>
    </row>
    <row r="258" spans="1:13" ht="13.15" customHeight="1" x14ac:dyDescent="0.3">
      <c r="A258" s="2" t="s">
        <v>192</v>
      </c>
      <c r="B258" s="9">
        <v>5</v>
      </c>
      <c r="C258" s="9">
        <v>6</v>
      </c>
      <c r="D258" s="9">
        <v>0</v>
      </c>
      <c r="E258" s="9">
        <v>0</v>
      </c>
      <c r="F258" s="9">
        <v>0</v>
      </c>
      <c r="G258" s="9">
        <v>6</v>
      </c>
      <c r="H258" s="9">
        <v>0</v>
      </c>
      <c r="I258" s="9">
        <v>0</v>
      </c>
      <c r="J258" s="9">
        <v>0</v>
      </c>
      <c r="K258" s="9">
        <v>0</v>
      </c>
      <c r="L258" s="9">
        <v>17</v>
      </c>
      <c r="M258" s="9">
        <v>0</v>
      </c>
    </row>
    <row r="259" spans="1:13" ht="13.15" customHeight="1" x14ac:dyDescent="0.3">
      <c r="A259" s="2" t="s">
        <v>163</v>
      </c>
      <c r="B259" s="9">
        <v>95</v>
      </c>
      <c r="C259" s="9">
        <v>94</v>
      </c>
      <c r="D259" s="9">
        <v>100</v>
      </c>
      <c r="E259" s="9">
        <v>100</v>
      </c>
      <c r="F259" s="9">
        <v>100</v>
      </c>
      <c r="G259" s="9">
        <v>94</v>
      </c>
      <c r="H259" s="9">
        <v>100</v>
      </c>
      <c r="I259" s="9">
        <v>100</v>
      </c>
      <c r="J259" s="9">
        <v>100</v>
      </c>
      <c r="K259" s="9">
        <v>100</v>
      </c>
      <c r="L259" s="9">
        <v>83</v>
      </c>
      <c r="M259" s="9">
        <v>100</v>
      </c>
    </row>
    <row r="260" spans="1:13" ht="13.15" customHeight="1" x14ac:dyDescent="0.3">
      <c r="A260" s="2"/>
    </row>
    <row r="261" spans="1:13" ht="13.15" customHeight="1" x14ac:dyDescent="0.3">
      <c r="A261" s="2" t="s">
        <v>198</v>
      </c>
    </row>
    <row r="262" spans="1:13" ht="40.15" customHeight="1" x14ac:dyDescent="0.3">
      <c r="A262" s="8" t="s">
        <v>80</v>
      </c>
      <c r="B262" s="10" t="s">
        <v>81</v>
      </c>
      <c r="C262" s="11" t="s">
        <v>82</v>
      </c>
      <c r="D262" s="11" t="s">
        <v>84</v>
      </c>
      <c r="E262" s="11" t="s">
        <v>85</v>
      </c>
      <c r="F262" s="11" t="s">
        <v>86</v>
      </c>
      <c r="G262" s="11" t="s">
        <v>87</v>
      </c>
      <c r="H262" s="11" t="s">
        <v>89</v>
      </c>
      <c r="I262" s="11" t="s">
        <v>91</v>
      </c>
      <c r="J262" s="11" t="s">
        <v>92</v>
      </c>
      <c r="K262" s="11" t="s">
        <v>93</v>
      </c>
      <c r="L262" s="11" t="s">
        <v>94</v>
      </c>
      <c r="M262" s="11" t="s">
        <v>98</v>
      </c>
    </row>
    <row r="263" spans="1:13" ht="13.15" customHeight="1" x14ac:dyDescent="0.3">
      <c r="A263" s="2" t="s">
        <v>99</v>
      </c>
      <c r="B263" s="9">
        <v>14</v>
      </c>
      <c r="C263" s="9">
        <v>12</v>
      </c>
      <c r="D263" s="9">
        <v>1</v>
      </c>
      <c r="E263" s="9">
        <v>1</v>
      </c>
      <c r="F263" s="9">
        <v>1</v>
      </c>
      <c r="G263" s="9">
        <v>13</v>
      </c>
      <c r="H263" s="9">
        <v>3</v>
      </c>
      <c r="I263" s="9">
        <v>1</v>
      </c>
      <c r="J263" s="9">
        <v>1</v>
      </c>
      <c r="K263" s="9">
        <v>2</v>
      </c>
      <c r="L263" s="9">
        <v>6</v>
      </c>
      <c r="M263" s="9">
        <v>1</v>
      </c>
    </row>
    <row r="264" spans="1:13" ht="13.15" customHeight="1" x14ac:dyDescent="0.3">
      <c r="A264" s="2" t="s">
        <v>100</v>
      </c>
      <c r="B264" s="9">
        <v>27</v>
      </c>
      <c r="C264" s="9">
        <v>23</v>
      </c>
      <c r="D264" s="9">
        <v>3</v>
      </c>
      <c r="E264" s="9">
        <v>2</v>
      </c>
      <c r="F264" s="9">
        <v>4</v>
      </c>
      <c r="G264" s="9">
        <v>23</v>
      </c>
      <c r="H264" s="9">
        <v>6</v>
      </c>
      <c r="I264" s="9">
        <v>4</v>
      </c>
      <c r="J264" s="9">
        <v>4</v>
      </c>
      <c r="K264" s="9">
        <v>4</v>
      </c>
      <c r="L264" s="9">
        <v>9</v>
      </c>
      <c r="M264" s="9">
        <v>2</v>
      </c>
    </row>
    <row r="265" spans="1:13" ht="13.15" customHeight="1" x14ac:dyDescent="0.3">
      <c r="A265" s="2" t="s">
        <v>163</v>
      </c>
      <c r="B265" s="9">
        <v>100</v>
      </c>
      <c r="C265" s="9">
        <v>100</v>
      </c>
      <c r="D265" s="9">
        <v>100</v>
      </c>
      <c r="E265" s="9">
        <v>100</v>
      </c>
      <c r="F265" s="9">
        <v>100</v>
      </c>
      <c r="G265" s="9">
        <v>100</v>
      </c>
      <c r="H265" s="9">
        <v>100</v>
      </c>
      <c r="I265" s="9">
        <v>100</v>
      </c>
      <c r="J265" s="9">
        <v>100</v>
      </c>
      <c r="K265" s="9">
        <v>100</v>
      </c>
      <c r="L265" s="9">
        <v>100</v>
      </c>
      <c r="M265" s="9">
        <v>100</v>
      </c>
    </row>
    <row r="266" spans="1:13" ht="13.15" customHeight="1" x14ac:dyDescent="0.3"/>
    <row r="267" spans="1:13" ht="13.15" customHeight="1" x14ac:dyDescent="0.3"/>
    <row r="268" spans="1:13" ht="13.15" customHeight="1" x14ac:dyDescent="0.3"/>
    <row r="269" spans="1:13" ht="13.15" customHeight="1" x14ac:dyDescent="0.3"/>
  </sheetData>
  <pageMargins left="0.7" right="0.7" top="0.75" bottom="0.75" header="0.3" footer="0.3"/>
  <pageSetup paperSize="9" fitToWidth="0" fitToHeight="0" orientation="portrait" r:id="rId1"/>
  <tableParts count="2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DE46D-4989-463B-88B5-4F614F4EFFD1}">
  <dimension ref="A1:X269"/>
  <sheetViews>
    <sheetView showGridLines="0" topLeftCell="A72" zoomScale="75" zoomScaleNormal="75" workbookViewId="0">
      <selection activeCell="B106" sqref="B106:B111"/>
    </sheetView>
  </sheetViews>
  <sheetFormatPr defaultColWidth="9.26953125" defaultRowHeight="13" x14ac:dyDescent="0.3"/>
  <cols>
    <col min="1" max="1" width="63.7265625" style="4" customWidth="1"/>
    <col min="2" max="24" width="12.7265625" style="9" customWidth="1"/>
    <col min="25" max="31" width="12.7265625" style="5" customWidth="1"/>
    <col min="32" max="16384" width="9.26953125" style="5"/>
  </cols>
  <sheetData>
    <row r="1" spans="1:22" ht="15.4" customHeight="1" x14ac:dyDescent="0.35">
      <c r="A1" s="3" t="s">
        <v>76</v>
      </c>
    </row>
    <row r="2" spans="1:22" ht="15.4" customHeight="1" x14ac:dyDescent="0.35">
      <c r="A2" s="1" t="s">
        <v>77</v>
      </c>
    </row>
    <row r="3" spans="1:22" ht="15.4" customHeight="1" x14ac:dyDescent="0.35">
      <c r="A3" s="1" t="s">
        <v>78</v>
      </c>
    </row>
    <row r="4" spans="1:22" ht="13.15" customHeight="1" x14ac:dyDescent="0.3">
      <c r="A4" s="2"/>
    </row>
    <row r="5" spans="1:22" ht="13.15" customHeight="1" x14ac:dyDescent="0.3">
      <c r="A5" s="2" t="s">
        <v>79</v>
      </c>
    </row>
    <row r="6" spans="1:22" ht="40.15" customHeight="1" x14ac:dyDescent="0.3">
      <c r="A6" s="8" t="s">
        <v>80</v>
      </c>
      <c r="B6" s="10" t="s">
        <v>81</v>
      </c>
      <c r="C6" s="11" t="s">
        <v>82</v>
      </c>
      <c r="D6" s="11" t="s">
        <v>83</v>
      </c>
      <c r="E6" s="11" t="s">
        <v>84</v>
      </c>
      <c r="F6" s="11" t="s">
        <v>85</v>
      </c>
      <c r="G6" s="11" t="s">
        <v>86</v>
      </c>
      <c r="H6" s="11" t="s">
        <v>87</v>
      </c>
      <c r="I6" s="11" t="s">
        <v>88</v>
      </c>
      <c r="J6" s="11" t="s">
        <v>89</v>
      </c>
      <c r="K6" s="11" t="s">
        <v>90</v>
      </c>
      <c r="L6" s="11" t="s">
        <v>91</v>
      </c>
      <c r="M6" s="11" t="s">
        <v>92</v>
      </c>
      <c r="N6" s="11" t="s">
        <v>93</v>
      </c>
      <c r="O6" s="11" t="s">
        <v>94</v>
      </c>
      <c r="P6" s="11" t="s">
        <v>95</v>
      </c>
      <c r="Q6" s="11" t="s">
        <v>96</v>
      </c>
      <c r="R6" s="11" t="s">
        <v>97</v>
      </c>
      <c r="S6" s="11" t="s">
        <v>98</v>
      </c>
    </row>
    <row r="7" spans="1:22" ht="13.15" customHeight="1" x14ac:dyDescent="0.3">
      <c r="A7" s="2" t="s">
        <v>99</v>
      </c>
      <c r="B7" s="9">
        <f>Table1_C4._How_many_years_has_your_business_been_selling_goods_and_services_or_licensing_its_products_overseas?[[#This Row],[Total]]-[1]!Table1_C4._How_many_years_has_your_business_been_selling_goods_and_services_or_licensing_its_products_overseas?[[#This Row],[Total]]</f>
        <v>0</v>
      </c>
      <c r="C7" s="9">
        <f>Table1_C4._How_many_years_has_your_business_been_selling_goods_and_services_or_licensing_its_products_overseas?[[#This Row],[Nation England]]-[1]!Table1_C4._How_many_years_has_your_business_been_selling_goods_and_services_or_licensing_its_products_overseas?[[#This Row],[Nation England]]</f>
        <v>0</v>
      </c>
      <c r="D7" s="9">
        <f>Table1_C4._How_many_years_has_your_business_been_selling_goods_and_services_or_licensing_its_products_overseas?[[#This Row],[Nation Scotland]]-[1]!Table1_C4._How_many_years_has_your_business_been_selling_goods_and_services_or_licensing_its_products_overseas?[[#This Row],[Nation Scotland]]</f>
        <v>0</v>
      </c>
      <c r="E7" s="9">
        <f>Table1_C4._How_many_years_has_your_business_been_selling_goods_and_services_or_licensing_its_products_overseas?[[#This Row],[Nation Wales]]-[1]!Table1_C4._How_many_years_has_your_business_been_selling_goods_and_services_or_licensing_its_products_overseas?[[#This Row],[Nation Wales]]</f>
        <v>0</v>
      </c>
      <c r="F7" s="9">
        <f>Table1_C4._How_many_years_has_your_business_been_selling_goods_and_services_or_licensing_its_products_overseas?[[#This Row],[Nation Northern Ireland]]-[1]!Table1_C4._How_many_years_has_your_business_been_selling_goods_and_services_or_licensing_its_products_overseas?[[#This Row],[Nation Northern Ireland]]</f>
        <v>0</v>
      </c>
      <c r="G7" s="9">
        <f>Table1_C4._How_many_years_has_your_business_been_selling_goods_and_services_or_licensing_its_products_overseas?[[#This Row],[Size Zero unreg]]-[1]!Table1_C4._How_many_years_has_your_business_been_selling_goods_and_services_or_licensing_its_products_overseas?[[#This Row],[Size Zero unreg]]</f>
        <v>0</v>
      </c>
      <c r="H7" s="9">
        <f>Table1_C4._How_many_years_has_your_business_been_selling_goods_and_services_or_licensing_its_products_overseas?[[#This Row],[Size Zero reg]]-[1]!Table1_C4._How_many_years_has_your_business_been_selling_goods_and_services_or_licensing_its_products_overseas?[[#This Row],[Size Zero reg]]</f>
        <v>0</v>
      </c>
      <c r="I7" s="9">
        <f>Table1_C4._How_many_years_has_your_business_been_selling_goods_and_services_or_licensing_its_products_overseas?[[#This Row],[Sector ABDE]]-[1]!Table1_C4._How_many_years_has_your_business_been_selling_goods_and_services_or_licensing_its_products_overseas?[[#This Row],[Sector ABDE]]</f>
        <v>0</v>
      </c>
      <c r="J7" s="9">
        <f>Table1_C4._How_many_years_has_your_business_been_selling_goods_and_services_or_licensing_its_products_overseas?[[#This Row],[Sector C]]-[1]!Table1_C4._How_many_years_has_your_business_been_selling_goods_and_services_or_licensing_its_products_overseas?[[#This Row],[Sector C]]</f>
        <v>0</v>
      </c>
      <c r="K7" s="9">
        <f>Table1_C4._How_many_years_has_your_business_been_selling_goods_and_services_or_licensing_its_products_overseas?[[#This Row],[Sector F]]-[1]!Table1_C4._How_many_years_has_your_business_been_selling_goods_and_services_or_licensing_its_products_overseas?[[#This Row],[Sector F]]</f>
        <v>0</v>
      </c>
      <c r="L7" s="9">
        <f>Table1_C4._How_many_years_has_your_business_been_selling_goods_and_services_or_licensing_its_products_overseas?[[#This Row],[Sector G]]-[1]!Table1_C4._How_many_years_has_your_business_been_selling_goods_and_services_or_licensing_its_products_overseas?[[#This Row],[Sector G]]</f>
        <v>0</v>
      </c>
      <c r="M7" s="9">
        <f>Table1_C4._How_many_years_has_your_business_been_selling_goods_and_services_or_licensing_its_products_overseas?[[#This Row],[Sector H]]-[1]!Table1_C4._How_many_years_has_your_business_been_selling_goods_and_services_or_licensing_its_products_overseas?[[#This Row],[Sector H]]</f>
        <v>0</v>
      </c>
      <c r="N7" s="9">
        <f>Table1_C4._How_many_years_has_your_business_been_selling_goods_and_services_or_licensing_its_products_overseas?[[#This Row],[Sector J]]-[1]!Table1_C4._How_many_years_has_your_business_been_selling_goods_and_services_or_licensing_its_products_overseas?[[#This Row],[Sector J]]</f>
        <v>0</v>
      </c>
      <c r="O7" s="9">
        <f>Table1_C4._How_many_years_has_your_business_been_selling_goods_and_services_or_licensing_its_products_overseas?[[#This Row],[Sector M]]-[1]!Table1_C4._How_many_years_has_your_business_been_selling_goods_and_services_or_licensing_its_products_overseas?[[#This Row],[Sector M]]</f>
        <v>0</v>
      </c>
      <c r="P7" s="9">
        <f>Table1_C4._How_many_years_has_your_business_been_selling_goods_and_services_or_licensing_its_products_overseas?[[#This Row],[Sector N]]-[1]!Table1_C4._How_many_years_has_your_business_been_selling_goods_and_services_or_licensing_its_products_overseas?[[#This Row],[Sector N]]</f>
        <v>0</v>
      </c>
      <c r="Q7" s="9">
        <f>Table1_C4._How_many_years_has_your_business_been_selling_goods_and_services_or_licensing_its_products_overseas?[[#This Row],[Sector P]]-[1]!Table1_C4._How_many_years_has_your_business_been_selling_goods_and_services_or_licensing_its_products_overseas?[[#This Row],[Sector P]]</f>
        <v>0</v>
      </c>
      <c r="R7" s="9">
        <f>Table1_C4._How_many_years_has_your_business_been_selling_goods_and_services_or_licensing_its_products_overseas?[[#This Row],[Sector R]]-[1]!Table1_C4._How_many_years_has_your_business_been_selling_goods_and_services_or_licensing_its_products_overseas?[[#This Row],[Sector R]]</f>
        <v>0</v>
      </c>
      <c r="S7" s="9">
        <f>Table1_C4._How_many_years_has_your_business_been_selling_goods_and_services_or_licensing_its_products_overseas?[[#This Row],[Sector S]]-[1]!Table1_C4._How_many_years_has_your_business_been_selling_goods_and_services_or_licensing_its_products_overseas?[[#This Row],[Sector S]]</f>
        <v>0</v>
      </c>
    </row>
    <row r="8" spans="1:22" ht="13.15" customHeight="1" x14ac:dyDescent="0.3">
      <c r="A8" s="2" t="s">
        <v>100</v>
      </c>
      <c r="B8" s="9">
        <v>204</v>
      </c>
      <c r="C8" s="9">
        <v>152</v>
      </c>
      <c r="D8" s="9">
        <v>33</v>
      </c>
      <c r="E8" s="9">
        <v>2</v>
      </c>
      <c r="F8" s="9">
        <v>17</v>
      </c>
      <c r="G8" s="9">
        <v>85</v>
      </c>
      <c r="H8" s="9">
        <v>119</v>
      </c>
      <c r="I8" s="9">
        <v>3</v>
      </c>
      <c r="J8" s="9">
        <v>13</v>
      </c>
      <c r="K8" s="9">
        <v>6</v>
      </c>
      <c r="L8" s="9">
        <v>54</v>
      </c>
      <c r="M8" s="9">
        <v>8</v>
      </c>
      <c r="N8" s="9">
        <v>17</v>
      </c>
      <c r="O8" s="9">
        <v>38</v>
      </c>
      <c r="P8" s="9">
        <v>15</v>
      </c>
      <c r="Q8" s="9">
        <v>15</v>
      </c>
      <c r="R8" s="9">
        <v>20</v>
      </c>
      <c r="S8" s="9">
        <v>17</v>
      </c>
    </row>
    <row r="9" spans="1:22" ht="13.15" customHeight="1" x14ac:dyDescent="0.3">
      <c r="A9" s="2" t="s">
        <v>101</v>
      </c>
      <c r="B9" s="9">
        <v>26</v>
      </c>
      <c r="C9" s="9">
        <v>24</v>
      </c>
      <c r="D9" s="9">
        <v>13</v>
      </c>
      <c r="E9" s="9">
        <v>0</v>
      </c>
      <c r="F9" s="9">
        <v>71</v>
      </c>
      <c r="G9" s="9">
        <v>24</v>
      </c>
      <c r="H9" s="9">
        <v>27</v>
      </c>
      <c r="I9" s="9">
        <v>33</v>
      </c>
      <c r="J9" s="9">
        <v>21</v>
      </c>
      <c r="K9" s="9">
        <v>100</v>
      </c>
      <c r="L9" s="9">
        <v>17</v>
      </c>
      <c r="M9" s="9">
        <v>0</v>
      </c>
      <c r="N9" s="9">
        <v>11</v>
      </c>
      <c r="O9" s="9">
        <v>35</v>
      </c>
      <c r="P9" s="9">
        <v>23</v>
      </c>
      <c r="Q9" s="9">
        <v>0</v>
      </c>
      <c r="R9" s="9">
        <v>0</v>
      </c>
      <c r="S9" s="9">
        <v>90</v>
      </c>
    </row>
    <row r="10" spans="1:22" ht="13.15" customHeight="1" x14ac:dyDescent="0.3">
      <c r="A10" s="2" t="s">
        <v>102</v>
      </c>
      <c r="B10" s="9">
        <v>20</v>
      </c>
      <c r="C10" s="9">
        <v>26</v>
      </c>
      <c r="D10" s="9">
        <v>0</v>
      </c>
      <c r="E10" s="9">
        <v>100</v>
      </c>
      <c r="F10" s="9">
        <v>2</v>
      </c>
      <c r="G10" s="9">
        <v>8</v>
      </c>
      <c r="H10" s="9">
        <v>29</v>
      </c>
      <c r="I10" s="9">
        <v>0</v>
      </c>
      <c r="J10" s="9">
        <v>0</v>
      </c>
      <c r="K10" s="9">
        <v>0</v>
      </c>
      <c r="L10" s="9">
        <v>28</v>
      </c>
      <c r="M10" s="9">
        <v>100</v>
      </c>
      <c r="N10" s="9">
        <v>28</v>
      </c>
      <c r="O10" s="9">
        <v>13</v>
      </c>
      <c r="P10" s="9">
        <v>49</v>
      </c>
      <c r="Q10" s="9">
        <v>0</v>
      </c>
      <c r="R10" s="9">
        <v>0</v>
      </c>
      <c r="S10" s="9">
        <v>10</v>
      </c>
    </row>
    <row r="11" spans="1:22" ht="13.15" customHeight="1" x14ac:dyDescent="0.3">
      <c r="A11" s="2" t="s">
        <v>103</v>
      </c>
      <c r="B11" s="9">
        <v>33</v>
      </c>
      <c r="C11" s="9">
        <v>30</v>
      </c>
      <c r="D11" s="9">
        <v>53</v>
      </c>
      <c r="E11" s="9">
        <v>0</v>
      </c>
      <c r="F11" s="9">
        <v>24</v>
      </c>
      <c r="G11" s="9">
        <v>40</v>
      </c>
      <c r="H11" s="9">
        <v>29</v>
      </c>
      <c r="I11" s="9">
        <v>33</v>
      </c>
      <c r="J11" s="9">
        <v>32</v>
      </c>
      <c r="K11" s="9">
        <v>0</v>
      </c>
      <c r="L11" s="9">
        <v>34</v>
      </c>
      <c r="M11" s="9">
        <v>0</v>
      </c>
      <c r="N11" s="9">
        <v>60</v>
      </c>
      <c r="O11" s="9">
        <v>23</v>
      </c>
      <c r="P11" s="9">
        <v>27</v>
      </c>
      <c r="Q11" s="9">
        <v>100</v>
      </c>
      <c r="R11" s="9">
        <v>33</v>
      </c>
      <c r="S11" s="9">
        <v>0</v>
      </c>
    </row>
    <row r="12" spans="1:22" ht="13.15" customHeight="1" x14ac:dyDescent="0.3">
      <c r="A12" s="2" t="s">
        <v>104</v>
      </c>
      <c r="B12" s="9">
        <v>14</v>
      </c>
      <c r="C12" s="9">
        <v>18</v>
      </c>
      <c r="D12" s="9">
        <v>3</v>
      </c>
      <c r="E12" s="9">
        <v>0</v>
      </c>
      <c r="F12" s="9">
        <v>4</v>
      </c>
      <c r="G12" s="9">
        <v>12</v>
      </c>
      <c r="H12" s="9">
        <v>15</v>
      </c>
      <c r="I12" s="9">
        <v>33</v>
      </c>
      <c r="J12" s="9">
        <v>16</v>
      </c>
      <c r="K12" s="9">
        <v>0</v>
      </c>
      <c r="L12" s="9">
        <v>21</v>
      </c>
      <c r="M12" s="9">
        <v>0</v>
      </c>
      <c r="N12" s="9">
        <v>0</v>
      </c>
      <c r="O12" s="9">
        <v>19</v>
      </c>
      <c r="P12" s="9">
        <v>0</v>
      </c>
      <c r="Q12" s="9">
        <v>0</v>
      </c>
      <c r="R12" s="9">
        <v>35</v>
      </c>
      <c r="S12" s="9">
        <v>0</v>
      </c>
    </row>
    <row r="13" spans="1:22" ht="13.15" customHeight="1" x14ac:dyDescent="0.3">
      <c r="A13" s="2" t="s">
        <v>105</v>
      </c>
      <c r="B13" s="9">
        <v>7</v>
      </c>
      <c r="C13" s="9">
        <v>3</v>
      </c>
      <c r="D13" s="9">
        <v>31</v>
      </c>
      <c r="E13" s="9">
        <v>0</v>
      </c>
      <c r="F13" s="9">
        <v>0</v>
      </c>
      <c r="G13" s="9">
        <v>17</v>
      </c>
      <c r="H13" s="9">
        <v>0</v>
      </c>
      <c r="I13" s="9">
        <v>0</v>
      </c>
      <c r="J13" s="9">
        <v>31</v>
      </c>
      <c r="K13" s="9">
        <v>0</v>
      </c>
      <c r="L13" s="9">
        <v>0</v>
      </c>
      <c r="M13" s="9">
        <v>0</v>
      </c>
      <c r="N13" s="9">
        <v>0</v>
      </c>
      <c r="O13" s="9">
        <v>10</v>
      </c>
      <c r="P13" s="9">
        <v>0</v>
      </c>
      <c r="Q13" s="9">
        <v>0</v>
      </c>
      <c r="R13" s="9">
        <v>33</v>
      </c>
      <c r="S13" s="9">
        <v>0</v>
      </c>
    </row>
    <row r="14" spans="1:22" ht="13.15" customHeight="1" x14ac:dyDescent="0.3">
      <c r="A14" s="2"/>
    </row>
    <row r="15" spans="1:22" ht="13.15" customHeight="1" x14ac:dyDescent="0.3">
      <c r="A15" s="2" t="s">
        <v>106</v>
      </c>
    </row>
    <row r="16" spans="1:22" ht="40.15" customHeight="1" x14ac:dyDescent="0.3">
      <c r="A16" s="8" t="s">
        <v>80</v>
      </c>
      <c r="B16" s="10" t="s">
        <v>81</v>
      </c>
      <c r="C16" s="11" t="s">
        <v>82</v>
      </c>
      <c r="D16" s="11" t="s">
        <v>83</v>
      </c>
      <c r="E16" s="11" t="s">
        <v>84</v>
      </c>
      <c r="F16" s="11" t="s">
        <v>85</v>
      </c>
      <c r="G16" s="11" t="s">
        <v>86</v>
      </c>
      <c r="H16" s="11" t="s">
        <v>87</v>
      </c>
      <c r="I16" s="11" t="s">
        <v>88</v>
      </c>
      <c r="J16" s="11" t="s">
        <v>89</v>
      </c>
      <c r="K16" s="11" t="s">
        <v>90</v>
      </c>
      <c r="L16" s="11" t="s">
        <v>91</v>
      </c>
      <c r="M16" s="11" t="s">
        <v>92</v>
      </c>
      <c r="N16" s="11" t="s">
        <v>107</v>
      </c>
      <c r="O16" s="11" t="s">
        <v>93</v>
      </c>
      <c r="P16" s="11" t="s">
        <v>108</v>
      </c>
      <c r="Q16" s="11" t="s">
        <v>94</v>
      </c>
      <c r="R16" s="11" t="s">
        <v>95</v>
      </c>
      <c r="S16" s="11" t="s">
        <v>96</v>
      </c>
      <c r="T16" s="11" t="s">
        <v>109</v>
      </c>
      <c r="U16" s="11" t="s">
        <v>97</v>
      </c>
      <c r="V16" s="11" t="s">
        <v>98</v>
      </c>
    </row>
    <row r="17" spans="1:22" ht="13.15" customHeight="1" x14ac:dyDescent="0.3">
      <c r="A17" s="2" t="s">
        <v>99</v>
      </c>
      <c r="B17" s="9">
        <v>493</v>
      </c>
      <c r="C17" s="9">
        <v>405</v>
      </c>
      <c r="D17" s="9">
        <v>38</v>
      </c>
      <c r="E17" s="9">
        <v>28</v>
      </c>
      <c r="F17" s="9">
        <v>22</v>
      </c>
      <c r="G17" s="9">
        <v>171</v>
      </c>
      <c r="H17" s="9">
        <v>322</v>
      </c>
      <c r="I17" s="9">
        <v>32</v>
      </c>
      <c r="J17" s="9">
        <v>35</v>
      </c>
      <c r="K17" s="9">
        <v>56</v>
      </c>
      <c r="L17" s="9">
        <v>59</v>
      </c>
      <c r="M17" s="9">
        <v>12</v>
      </c>
      <c r="N17" s="9">
        <v>5</v>
      </c>
      <c r="O17" s="9">
        <v>37</v>
      </c>
      <c r="P17" s="9">
        <v>23</v>
      </c>
      <c r="Q17" s="9">
        <v>113</v>
      </c>
      <c r="R17" s="9">
        <v>44</v>
      </c>
      <c r="S17" s="9">
        <v>17</v>
      </c>
      <c r="T17" s="9">
        <v>18</v>
      </c>
      <c r="U17" s="9">
        <v>18</v>
      </c>
      <c r="V17" s="9">
        <v>24</v>
      </c>
    </row>
    <row r="18" spans="1:22" ht="13.15" customHeight="1" x14ac:dyDescent="0.3">
      <c r="A18" s="2" t="s">
        <v>100</v>
      </c>
      <c r="B18" s="9">
        <v>1754</v>
      </c>
      <c r="C18" s="9">
        <v>1558</v>
      </c>
      <c r="D18" s="9">
        <v>94</v>
      </c>
      <c r="E18" s="9">
        <v>66</v>
      </c>
      <c r="F18" s="9">
        <v>37</v>
      </c>
      <c r="G18" s="9">
        <v>1006</v>
      </c>
      <c r="H18" s="9">
        <v>748</v>
      </c>
      <c r="I18" s="9">
        <v>59</v>
      </c>
      <c r="J18" s="9">
        <v>84</v>
      </c>
      <c r="K18" s="9">
        <v>302</v>
      </c>
      <c r="L18" s="9">
        <v>200</v>
      </c>
      <c r="M18" s="9">
        <v>40</v>
      </c>
      <c r="N18" s="9">
        <v>16</v>
      </c>
      <c r="O18" s="9">
        <v>107</v>
      </c>
      <c r="P18" s="9">
        <v>39</v>
      </c>
      <c r="Q18" s="9">
        <v>265</v>
      </c>
      <c r="R18" s="9">
        <v>148</v>
      </c>
      <c r="S18" s="9">
        <v>139</v>
      </c>
      <c r="T18" s="9">
        <v>119</v>
      </c>
      <c r="U18" s="9">
        <v>111</v>
      </c>
      <c r="V18" s="9">
        <v>125</v>
      </c>
    </row>
    <row r="19" spans="1:22" ht="13.15" customHeight="1" x14ac:dyDescent="0.3">
      <c r="A19" s="2" t="s">
        <v>101</v>
      </c>
      <c r="B19" s="9">
        <v>5</v>
      </c>
      <c r="C19" s="9">
        <v>4</v>
      </c>
      <c r="D19" s="9">
        <v>4</v>
      </c>
      <c r="E19" s="9">
        <v>0</v>
      </c>
      <c r="F19" s="9">
        <v>38</v>
      </c>
      <c r="G19" s="9">
        <v>3</v>
      </c>
      <c r="H19" s="9">
        <v>6</v>
      </c>
      <c r="I19" s="9">
        <v>5</v>
      </c>
      <c r="J19" s="9">
        <v>3</v>
      </c>
      <c r="K19" s="9">
        <v>2</v>
      </c>
      <c r="L19" s="9">
        <v>6</v>
      </c>
      <c r="M19" s="9">
        <v>0</v>
      </c>
      <c r="N19" s="9">
        <v>0</v>
      </c>
      <c r="O19" s="9">
        <v>13</v>
      </c>
      <c r="P19" s="9">
        <v>0</v>
      </c>
      <c r="Q19" s="9">
        <v>6</v>
      </c>
      <c r="R19" s="9">
        <v>2</v>
      </c>
      <c r="S19" s="9">
        <v>0</v>
      </c>
      <c r="T19" s="9">
        <v>0</v>
      </c>
      <c r="U19" s="9">
        <v>6</v>
      </c>
      <c r="V19" s="9">
        <v>12</v>
      </c>
    </row>
    <row r="20" spans="1:22" ht="13.15" customHeight="1" x14ac:dyDescent="0.3">
      <c r="A20" s="2" t="s">
        <v>102</v>
      </c>
      <c r="B20" s="9">
        <v>4</v>
      </c>
      <c r="C20" s="9">
        <v>4</v>
      </c>
      <c r="D20" s="9">
        <v>0</v>
      </c>
      <c r="E20" s="9">
        <v>3</v>
      </c>
      <c r="F20" s="9">
        <v>2</v>
      </c>
      <c r="G20" s="9">
        <v>1</v>
      </c>
      <c r="H20" s="9">
        <v>7</v>
      </c>
      <c r="I20" s="9">
        <v>0</v>
      </c>
      <c r="J20" s="9">
        <v>1</v>
      </c>
      <c r="K20" s="9">
        <v>0</v>
      </c>
      <c r="L20" s="9">
        <v>10</v>
      </c>
      <c r="M20" s="9">
        <v>19</v>
      </c>
      <c r="N20" s="9">
        <v>0</v>
      </c>
      <c r="O20" s="9">
        <v>10</v>
      </c>
      <c r="P20" s="9">
        <v>5</v>
      </c>
      <c r="Q20" s="9">
        <v>4</v>
      </c>
      <c r="R20" s="9">
        <v>5</v>
      </c>
      <c r="S20" s="9">
        <v>0</v>
      </c>
      <c r="T20" s="9">
        <v>0</v>
      </c>
      <c r="U20" s="9">
        <v>6</v>
      </c>
      <c r="V20" s="9">
        <v>1</v>
      </c>
    </row>
    <row r="21" spans="1:22" ht="13.15" customHeight="1" x14ac:dyDescent="0.3">
      <c r="A21" s="2" t="s">
        <v>103</v>
      </c>
      <c r="B21" s="9">
        <v>7</v>
      </c>
      <c r="C21" s="9">
        <v>6</v>
      </c>
      <c r="D21" s="9">
        <v>19</v>
      </c>
      <c r="E21" s="9">
        <v>0</v>
      </c>
      <c r="F21" s="9">
        <v>16</v>
      </c>
      <c r="G21" s="9">
        <v>7</v>
      </c>
      <c r="H21" s="9">
        <v>6</v>
      </c>
      <c r="I21" s="9">
        <v>2</v>
      </c>
      <c r="J21" s="9">
        <v>15</v>
      </c>
      <c r="K21" s="9">
        <v>1</v>
      </c>
      <c r="L21" s="9">
        <v>9</v>
      </c>
      <c r="M21" s="9">
        <v>0</v>
      </c>
      <c r="N21" s="9">
        <v>0</v>
      </c>
      <c r="O21" s="9">
        <v>13</v>
      </c>
      <c r="P21" s="9">
        <v>0</v>
      </c>
      <c r="Q21" s="9">
        <v>9</v>
      </c>
      <c r="R21" s="9">
        <v>8</v>
      </c>
      <c r="S21" s="9">
        <v>17</v>
      </c>
      <c r="T21" s="9">
        <v>0</v>
      </c>
      <c r="U21" s="9">
        <v>12</v>
      </c>
      <c r="V21" s="9">
        <v>0</v>
      </c>
    </row>
    <row r="22" spans="1:22" ht="13.15" customHeight="1" x14ac:dyDescent="0.3">
      <c r="A22" s="2" t="s">
        <v>104</v>
      </c>
      <c r="B22" s="9">
        <v>5</v>
      </c>
      <c r="C22" s="9">
        <v>6</v>
      </c>
      <c r="D22" s="9">
        <v>1</v>
      </c>
      <c r="E22" s="9">
        <v>4</v>
      </c>
      <c r="F22" s="9">
        <v>2</v>
      </c>
      <c r="G22" s="9">
        <v>5</v>
      </c>
      <c r="H22" s="9">
        <v>5</v>
      </c>
      <c r="I22" s="9">
        <v>7</v>
      </c>
      <c r="J22" s="9">
        <v>18</v>
      </c>
      <c r="K22" s="9">
        <v>2</v>
      </c>
      <c r="L22" s="9">
        <v>8</v>
      </c>
      <c r="M22" s="9">
        <v>0</v>
      </c>
      <c r="N22" s="9">
        <v>0</v>
      </c>
      <c r="O22" s="9">
        <v>0</v>
      </c>
      <c r="P22" s="9">
        <v>0</v>
      </c>
      <c r="Q22" s="9">
        <v>9</v>
      </c>
      <c r="R22" s="9">
        <v>2</v>
      </c>
      <c r="S22" s="9">
        <v>0</v>
      </c>
      <c r="T22" s="9">
        <v>0</v>
      </c>
      <c r="U22" s="9">
        <v>19</v>
      </c>
      <c r="V22" s="9">
        <v>5</v>
      </c>
    </row>
    <row r="23" spans="1:22" ht="13.15" customHeight="1" x14ac:dyDescent="0.3">
      <c r="A23" s="2" t="s">
        <v>105</v>
      </c>
      <c r="B23" s="9">
        <v>1</v>
      </c>
      <c r="C23" s="9" t="s">
        <v>110</v>
      </c>
      <c r="D23" s="9">
        <v>11</v>
      </c>
      <c r="E23" s="9">
        <v>0</v>
      </c>
      <c r="F23" s="9">
        <v>0</v>
      </c>
      <c r="G23" s="9">
        <v>1</v>
      </c>
      <c r="H23" s="9" t="s">
        <v>110</v>
      </c>
      <c r="I23" s="9">
        <v>3</v>
      </c>
      <c r="J23" s="9">
        <v>5</v>
      </c>
      <c r="K23" s="9">
        <v>0</v>
      </c>
      <c r="L23" s="9">
        <v>0</v>
      </c>
      <c r="M23" s="9">
        <v>0</v>
      </c>
      <c r="N23" s="9">
        <v>0</v>
      </c>
      <c r="O23" s="9">
        <v>0</v>
      </c>
      <c r="P23" s="9">
        <v>0</v>
      </c>
      <c r="Q23" s="9">
        <v>1</v>
      </c>
      <c r="R23" s="9">
        <v>0</v>
      </c>
      <c r="S23" s="9">
        <v>0</v>
      </c>
      <c r="T23" s="9">
        <v>0</v>
      </c>
      <c r="U23" s="9">
        <v>6</v>
      </c>
      <c r="V23" s="9">
        <v>0</v>
      </c>
    </row>
    <row r="24" spans="1:22" ht="13.15" customHeight="1" x14ac:dyDescent="0.3">
      <c r="A24" s="2" t="s">
        <v>111</v>
      </c>
      <c r="B24" s="9">
        <v>79</v>
      </c>
      <c r="C24" s="9">
        <v>80</v>
      </c>
      <c r="D24" s="9">
        <v>65</v>
      </c>
      <c r="E24" s="9">
        <v>93</v>
      </c>
      <c r="F24" s="9">
        <v>43</v>
      </c>
      <c r="G24" s="9">
        <v>81</v>
      </c>
      <c r="H24" s="9">
        <v>75</v>
      </c>
      <c r="I24" s="9">
        <v>84</v>
      </c>
      <c r="J24" s="9">
        <v>58</v>
      </c>
      <c r="K24" s="9">
        <v>95</v>
      </c>
      <c r="L24" s="9">
        <v>67</v>
      </c>
      <c r="M24" s="9">
        <v>81</v>
      </c>
      <c r="N24" s="9">
        <v>100</v>
      </c>
      <c r="O24" s="9">
        <v>64</v>
      </c>
      <c r="P24" s="9">
        <v>95</v>
      </c>
      <c r="Q24" s="9">
        <v>70</v>
      </c>
      <c r="R24" s="9">
        <v>82</v>
      </c>
      <c r="S24" s="9">
        <v>83</v>
      </c>
      <c r="T24" s="9">
        <v>100</v>
      </c>
      <c r="U24" s="9">
        <v>52</v>
      </c>
      <c r="V24" s="9">
        <v>82</v>
      </c>
    </row>
    <row r="25" spans="1:22" ht="13.15" customHeight="1" x14ac:dyDescent="0.3">
      <c r="A25" s="2"/>
    </row>
    <row r="26" spans="1:22" ht="13.15" customHeight="1" x14ac:dyDescent="0.3">
      <c r="A26" s="2" t="s">
        <v>112</v>
      </c>
    </row>
    <row r="27" spans="1:22" ht="40.15" customHeight="1" x14ac:dyDescent="0.3">
      <c r="A27" s="8" t="s">
        <v>80</v>
      </c>
      <c r="B27" s="10" t="s">
        <v>81</v>
      </c>
      <c r="C27" s="11" t="s">
        <v>82</v>
      </c>
      <c r="D27" s="11" t="s">
        <v>83</v>
      </c>
      <c r="E27" s="11" t="s">
        <v>84</v>
      </c>
      <c r="F27" s="11" t="s">
        <v>85</v>
      </c>
      <c r="G27" s="11" t="s">
        <v>86</v>
      </c>
      <c r="H27" s="11" t="s">
        <v>87</v>
      </c>
      <c r="I27" s="11" t="s">
        <v>88</v>
      </c>
      <c r="J27" s="11" t="s">
        <v>89</v>
      </c>
      <c r="K27" s="11" t="s">
        <v>90</v>
      </c>
      <c r="L27" s="11" t="s">
        <v>91</v>
      </c>
      <c r="M27" s="11" t="s">
        <v>92</v>
      </c>
      <c r="N27" s="11" t="s">
        <v>93</v>
      </c>
      <c r="O27" s="11" t="s">
        <v>94</v>
      </c>
      <c r="P27" s="11" t="s">
        <v>95</v>
      </c>
      <c r="Q27" s="11" t="s">
        <v>96</v>
      </c>
      <c r="R27" s="11" t="s">
        <v>97</v>
      </c>
      <c r="S27" s="11" t="s">
        <v>98</v>
      </c>
    </row>
    <row r="28" spans="1:22" ht="13.15" customHeight="1" x14ac:dyDescent="0.3">
      <c r="A28" s="2" t="s">
        <v>99</v>
      </c>
      <c r="B28" s="9">
        <v>71</v>
      </c>
      <c r="C28" s="9">
        <v>52</v>
      </c>
      <c r="D28" s="9">
        <v>10</v>
      </c>
      <c r="E28" s="9">
        <v>3</v>
      </c>
      <c r="F28" s="9">
        <v>6</v>
      </c>
      <c r="G28" s="9">
        <v>13</v>
      </c>
      <c r="H28" s="9">
        <v>58</v>
      </c>
      <c r="I28" s="9">
        <v>3</v>
      </c>
      <c r="J28" s="9">
        <v>8</v>
      </c>
      <c r="K28" s="9">
        <v>1</v>
      </c>
      <c r="L28" s="9">
        <v>14</v>
      </c>
      <c r="M28" s="9">
        <v>2</v>
      </c>
      <c r="N28" s="9">
        <v>8</v>
      </c>
      <c r="O28" s="9">
        <v>21</v>
      </c>
      <c r="P28" s="9">
        <v>6</v>
      </c>
      <c r="Q28" s="9">
        <v>2</v>
      </c>
      <c r="R28" s="9">
        <v>4</v>
      </c>
      <c r="S28" s="9">
        <v>2</v>
      </c>
    </row>
    <row r="29" spans="1:22" ht="13.15" customHeight="1" x14ac:dyDescent="0.3">
      <c r="A29" s="2" t="s">
        <v>100</v>
      </c>
      <c r="B29" s="9">
        <v>189</v>
      </c>
      <c r="C29" s="9">
        <v>140</v>
      </c>
      <c r="D29" s="9">
        <v>33</v>
      </c>
      <c r="E29" s="9">
        <v>2</v>
      </c>
      <c r="F29" s="9">
        <v>14</v>
      </c>
      <c r="G29" s="9">
        <v>74</v>
      </c>
      <c r="H29" s="9">
        <v>116</v>
      </c>
      <c r="I29" s="9">
        <v>3</v>
      </c>
      <c r="J29" s="9">
        <v>11</v>
      </c>
      <c r="K29" s="9">
        <v>6</v>
      </c>
      <c r="L29" s="9">
        <v>53</v>
      </c>
      <c r="M29" s="9">
        <v>8</v>
      </c>
      <c r="N29" s="9">
        <v>17</v>
      </c>
      <c r="O29" s="9">
        <v>32</v>
      </c>
      <c r="P29" s="9">
        <v>15</v>
      </c>
      <c r="Q29" s="9">
        <v>15</v>
      </c>
      <c r="R29" s="9">
        <v>20</v>
      </c>
      <c r="S29" s="9">
        <v>10</v>
      </c>
    </row>
    <row r="30" spans="1:22" ht="13.15" customHeight="1" x14ac:dyDescent="0.3">
      <c r="A30" s="2" t="s">
        <v>113</v>
      </c>
      <c r="B30" s="9">
        <v>54</v>
      </c>
      <c r="C30" s="9">
        <v>60</v>
      </c>
      <c r="D30" s="9">
        <v>42</v>
      </c>
      <c r="E30" s="9">
        <v>33</v>
      </c>
      <c r="F30" s="9">
        <v>32</v>
      </c>
      <c r="G30" s="9">
        <v>45</v>
      </c>
      <c r="H30" s="9">
        <v>60</v>
      </c>
      <c r="I30" s="9">
        <v>33</v>
      </c>
      <c r="J30" s="9">
        <v>37</v>
      </c>
      <c r="K30" s="9">
        <v>0</v>
      </c>
      <c r="L30" s="9">
        <v>86</v>
      </c>
      <c r="M30" s="9">
        <v>50</v>
      </c>
      <c r="N30" s="9">
        <v>26</v>
      </c>
      <c r="O30" s="9">
        <v>47</v>
      </c>
      <c r="P30" s="9">
        <v>70</v>
      </c>
      <c r="Q30" s="9">
        <v>44</v>
      </c>
      <c r="R30" s="9">
        <v>64</v>
      </c>
      <c r="S30" s="9">
        <v>0</v>
      </c>
    </row>
    <row r="31" spans="1:22" ht="13.15" customHeight="1" x14ac:dyDescent="0.3">
      <c r="A31" s="2" t="s">
        <v>114</v>
      </c>
      <c r="B31" s="9">
        <v>42</v>
      </c>
      <c r="C31" s="9">
        <v>39</v>
      </c>
      <c r="D31" s="9">
        <v>42</v>
      </c>
      <c r="E31" s="9">
        <v>67</v>
      </c>
      <c r="F31" s="9">
        <v>68</v>
      </c>
      <c r="G31" s="9">
        <v>50</v>
      </c>
      <c r="H31" s="9">
        <v>37</v>
      </c>
      <c r="I31" s="9">
        <v>67</v>
      </c>
      <c r="J31" s="9">
        <v>63</v>
      </c>
      <c r="K31" s="9">
        <v>100</v>
      </c>
      <c r="L31" s="9">
        <v>14</v>
      </c>
      <c r="M31" s="9">
        <v>50</v>
      </c>
      <c r="N31" s="9">
        <v>74</v>
      </c>
      <c r="O31" s="9">
        <v>32</v>
      </c>
      <c r="P31" s="9">
        <v>30</v>
      </c>
      <c r="Q31" s="9">
        <v>56</v>
      </c>
      <c r="R31" s="9">
        <v>36</v>
      </c>
      <c r="S31" s="9">
        <v>100</v>
      </c>
    </row>
    <row r="32" spans="1:22" ht="13.15" customHeight="1" x14ac:dyDescent="0.3">
      <c r="A32" s="2" t="s">
        <v>105</v>
      </c>
      <c r="B32" s="9">
        <v>4</v>
      </c>
      <c r="C32" s="9">
        <v>1</v>
      </c>
      <c r="D32" s="9">
        <v>16</v>
      </c>
      <c r="E32" s="9">
        <v>0</v>
      </c>
      <c r="F32" s="9">
        <v>0</v>
      </c>
      <c r="G32" s="9">
        <v>5</v>
      </c>
      <c r="H32" s="9">
        <v>3</v>
      </c>
      <c r="I32" s="9">
        <v>0</v>
      </c>
      <c r="J32" s="9">
        <v>0</v>
      </c>
      <c r="K32" s="9">
        <v>0</v>
      </c>
      <c r="L32" s="9">
        <v>0</v>
      </c>
      <c r="M32" s="9">
        <v>0</v>
      </c>
      <c r="N32" s="9">
        <v>0</v>
      </c>
      <c r="O32" s="9">
        <v>21</v>
      </c>
      <c r="P32" s="9">
        <v>0</v>
      </c>
      <c r="Q32" s="9">
        <v>0</v>
      </c>
      <c r="R32" s="9">
        <v>0</v>
      </c>
      <c r="S32" s="9">
        <v>0</v>
      </c>
    </row>
    <row r="33" spans="1:22" ht="13.15" customHeight="1" x14ac:dyDescent="0.3">
      <c r="A33" s="2"/>
    </row>
    <row r="34" spans="1:22" ht="13.15" customHeight="1" x14ac:dyDescent="0.3">
      <c r="A34" s="2" t="s">
        <v>115</v>
      </c>
    </row>
    <row r="35" spans="1:22" ht="40.15" customHeight="1" x14ac:dyDescent="0.3">
      <c r="A35" s="8" t="s">
        <v>80</v>
      </c>
      <c r="B35" s="10" t="s">
        <v>81</v>
      </c>
      <c r="C35" s="11" t="s">
        <v>82</v>
      </c>
      <c r="D35" s="11" t="s">
        <v>83</v>
      </c>
      <c r="E35" s="11" t="s">
        <v>84</v>
      </c>
      <c r="F35" s="11" t="s">
        <v>85</v>
      </c>
      <c r="G35" s="11" t="s">
        <v>86</v>
      </c>
      <c r="H35" s="11" t="s">
        <v>87</v>
      </c>
      <c r="I35" s="11" t="s">
        <v>88</v>
      </c>
      <c r="J35" s="11" t="s">
        <v>89</v>
      </c>
      <c r="K35" s="11" t="s">
        <v>90</v>
      </c>
      <c r="L35" s="11" t="s">
        <v>91</v>
      </c>
      <c r="M35" s="11" t="s">
        <v>92</v>
      </c>
      <c r="N35" s="11" t="s">
        <v>107</v>
      </c>
      <c r="O35" s="11" t="s">
        <v>93</v>
      </c>
      <c r="P35" s="11" t="s">
        <v>108</v>
      </c>
      <c r="Q35" s="11" t="s">
        <v>94</v>
      </c>
      <c r="R35" s="11" t="s">
        <v>95</v>
      </c>
      <c r="S35" s="11" t="s">
        <v>96</v>
      </c>
      <c r="T35" s="11" t="s">
        <v>109</v>
      </c>
      <c r="U35" s="11" t="s">
        <v>97</v>
      </c>
      <c r="V35" s="11" t="s">
        <v>98</v>
      </c>
    </row>
    <row r="36" spans="1:22" ht="13.15" customHeight="1" x14ac:dyDescent="0.3">
      <c r="A36" s="2" t="s">
        <v>99</v>
      </c>
      <c r="B36" s="9">
        <v>288</v>
      </c>
      <c r="C36" s="9">
        <v>217</v>
      </c>
      <c r="D36" s="9">
        <v>27</v>
      </c>
      <c r="E36" s="9">
        <v>18</v>
      </c>
      <c r="F36" s="9">
        <v>26</v>
      </c>
      <c r="G36" s="9">
        <v>58</v>
      </c>
      <c r="H36" s="9">
        <v>230</v>
      </c>
      <c r="I36" s="9">
        <v>11</v>
      </c>
      <c r="J36" s="9">
        <v>26</v>
      </c>
      <c r="K36" s="9">
        <v>4</v>
      </c>
      <c r="L36" s="9">
        <v>55</v>
      </c>
      <c r="M36" s="9">
        <v>6</v>
      </c>
      <c r="N36" s="9">
        <v>1</v>
      </c>
      <c r="O36" s="9">
        <v>41</v>
      </c>
      <c r="P36" s="9">
        <v>3</v>
      </c>
      <c r="Q36" s="9">
        <v>91</v>
      </c>
      <c r="R36" s="9">
        <v>15</v>
      </c>
      <c r="S36" s="9">
        <v>4</v>
      </c>
      <c r="T36" s="9">
        <v>5</v>
      </c>
      <c r="U36" s="9">
        <v>18</v>
      </c>
      <c r="V36" s="9">
        <v>8</v>
      </c>
    </row>
    <row r="37" spans="1:22" ht="13.15" customHeight="1" x14ac:dyDescent="0.3">
      <c r="A37" s="2" t="s">
        <v>100</v>
      </c>
      <c r="B37" s="9">
        <v>204</v>
      </c>
      <c r="C37" s="9">
        <v>152</v>
      </c>
      <c r="D37" s="9">
        <v>33</v>
      </c>
      <c r="E37" s="9">
        <v>2</v>
      </c>
      <c r="F37" s="9">
        <v>17</v>
      </c>
      <c r="G37" s="9">
        <v>85</v>
      </c>
      <c r="H37" s="9">
        <v>119</v>
      </c>
      <c r="I37" s="9">
        <v>3</v>
      </c>
      <c r="J37" s="9">
        <v>13</v>
      </c>
      <c r="K37" s="9">
        <v>6</v>
      </c>
      <c r="L37" s="9">
        <v>54</v>
      </c>
      <c r="M37" s="9">
        <v>8</v>
      </c>
      <c r="N37" s="9">
        <v>0</v>
      </c>
      <c r="O37" s="9">
        <v>17</v>
      </c>
      <c r="P37" s="9">
        <v>0</v>
      </c>
      <c r="Q37" s="9">
        <v>38</v>
      </c>
      <c r="R37" s="9">
        <v>15</v>
      </c>
      <c r="S37" s="9">
        <v>15</v>
      </c>
      <c r="T37" s="9">
        <v>0</v>
      </c>
      <c r="U37" s="9">
        <v>20</v>
      </c>
      <c r="V37" s="9">
        <v>17</v>
      </c>
    </row>
    <row r="38" spans="1:22" ht="13.15" customHeight="1" x14ac:dyDescent="0.3">
      <c r="A38" s="2" t="s">
        <v>113</v>
      </c>
      <c r="B38" s="9">
        <v>58</v>
      </c>
      <c r="C38" s="9">
        <v>63</v>
      </c>
      <c r="D38" s="9">
        <v>42</v>
      </c>
      <c r="E38" s="9">
        <v>33</v>
      </c>
      <c r="F38" s="9">
        <v>45</v>
      </c>
      <c r="G38" s="9">
        <v>53</v>
      </c>
      <c r="H38" s="9">
        <v>62</v>
      </c>
      <c r="I38" s="9">
        <v>33</v>
      </c>
      <c r="J38" s="9">
        <v>45</v>
      </c>
      <c r="K38" s="9">
        <v>0</v>
      </c>
      <c r="L38" s="9">
        <v>86</v>
      </c>
      <c r="M38" s="9">
        <v>50</v>
      </c>
      <c r="N38" s="9">
        <v>0</v>
      </c>
      <c r="O38" s="9">
        <v>26</v>
      </c>
      <c r="P38" s="9">
        <v>0</v>
      </c>
      <c r="Q38" s="9">
        <v>55</v>
      </c>
      <c r="R38" s="9">
        <v>70</v>
      </c>
      <c r="S38" s="9">
        <v>44</v>
      </c>
      <c r="T38" s="9">
        <v>0</v>
      </c>
      <c r="U38" s="9">
        <v>64</v>
      </c>
      <c r="V38" s="9">
        <v>38</v>
      </c>
    </row>
    <row r="39" spans="1:22" ht="13.15" customHeight="1" x14ac:dyDescent="0.3">
      <c r="A39" s="2" t="s">
        <v>114</v>
      </c>
      <c r="B39" s="9">
        <v>39</v>
      </c>
      <c r="C39" s="9">
        <v>36</v>
      </c>
      <c r="D39" s="9">
        <v>42</v>
      </c>
      <c r="E39" s="9">
        <v>67</v>
      </c>
      <c r="F39" s="9">
        <v>55</v>
      </c>
      <c r="G39" s="9">
        <v>43</v>
      </c>
      <c r="H39" s="9">
        <v>36</v>
      </c>
      <c r="I39" s="9">
        <v>67</v>
      </c>
      <c r="J39" s="9">
        <v>55</v>
      </c>
      <c r="K39" s="9">
        <v>100</v>
      </c>
      <c r="L39" s="9">
        <v>14</v>
      </c>
      <c r="M39" s="9">
        <v>50</v>
      </c>
      <c r="N39" s="9">
        <v>0</v>
      </c>
      <c r="O39" s="9">
        <v>74</v>
      </c>
      <c r="P39" s="9">
        <v>0</v>
      </c>
      <c r="Q39" s="9">
        <v>27</v>
      </c>
      <c r="R39" s="9">
        <v>30</v>
      </c>
      <c r="S39" s="9">
        <v>56</v>
      </c>
      <c r="T39" s="9">
        <v>0</v>
      </c>
      <c r="U39" s="9">
        <v>36</v>
      </c>
      <c r="V39" s="9">
        <v>62</v>
      </c>
    </row>
    <row r="40" spans="1:22" ht="13.15" customHeight="1" x14ac:dyDescent="0.3">
      <c r="A40" s="2" t="s">
        <v>105</v>
      </c>
      <c r="B40" s="9">
        <v>3</v>
      </c>
      <c r="C40" s="9">
        <v>1</v>
      </c>
      <c r="D40" s="9">
        <v>16</v>
      </c>
      <c r="E40" s="9">
        <v>0</v>
      </c>
      <c r="F40" s="9">
        <v>0</v>
      </c>
      <c r="G40" s="9">
        <v>4</v>
      </c>
      <c r="H40" s="9">
        <v>3</v>
      </c>
      <c r="I40" s="9">
        <v>0</v>
      </c>
      <c r="J40" s="9">
        <v>0</v>
      </c>
      <c r="K40" s="9">
        <v>0</v>
      </c>
      <c r="L40" s="9">
        <v>0</v>
      </c>
      <c r="M40" s="9">
        <v>0</v>
      </c>
      <c r="N40" s="9">
        <v>0</v>
      </c>
      <c r="O40" s="9">
        <v>0</v>
      </c>
      <c r="P40" s="9">
        <v>0</v>
      </c>
      <c r="Q40" s="9">
        <v>18</v>
      </c>
      <c r="R40" s="9">
        <v>0</v>
      </c>
      <c r="S40" s="9">
        <v>0</v>
      </c>
      <c r="T40" s="9">
        <v>0</v>
      </c>
      <c r="U40" s="9">
        <v>0</v>
      </c>
      <c r="V40" s="9">
        <v>0</v>
      </c>
    </row>
    <row r="41" spans="1:22" ht="13.15" customHeight="1" x14ac:dyDescent="0.3">
      <c r="A41" s="2"/>
    </row>
    <row r="42" spans="1:22" ht="13.15" customHeight="1" x14ac:dyDescent="0.3">
      <c r="A42" s="2" t="s">
        <v>116</v>
      </c>
    </row>
    <row r="43" spans="1:22" ht="40.15" customHeight="1" x14ac:dyDescent="0.3">
      <c r="A43" s="8" t="s">
        <v>80</v>
      </c>
      <c r="B43" s="10" t="s">
        <v>81</v>
      </c>
      <c r="C43" s="11" t="s">
        <v>82</v>
      </c>
      <c r="D43" s="11" t="s">
        <v>83</v>
      </c>
      <c r="E43" s="11" t="s">
        <v>84</v>
      </c>
      <c r="F43" s="11" t="s">
        <v>85</v>
      </c>
      <c r="G43" s="11" t="s">
        <v>86</v>
      </c>
      <c r="H43" s="11" t="s">
        <v>87</v>
      </c>
      <c r="I43" s="11" t="s">
        <v>88</v>
      </c>
      <c r="J43" s="11" t="s">
        <v>89</v>
      </c>
      <c r="K43" s="11" t="s">
        <v>90</v>
      </c>
      <c r="L43" s="11" t="s">
        <v>91</v>
      </c>
      <c r="M43" s="11" t="s">
        <v>92</v>
      </c>
      <c r="N43" s="11" t="s">
        <v>93</v>
      </c>
      <c r="O43" s="11" t="s">
        <v>108</v>
      </c>
      <c r="P43" s="11" t="s">
        <v>94</v>
      </c>
      <c r="Q43" s="11" t="s">
        <v>95</v>
      </c>
      <c r="R43" s="11" t="s">
        <v>96</v>
      </c>
      <c r="S43" s="11" t="s">
        <v>109</v>
      </c>
      <c r="T43" s="11" t="s">
        <v>97</v>
      </c>
      <c r="U43" s="11" t="s">
        <v>98</v>
      </c>
    </row>
    <row r="44" spans="1:22" ht="13.15" customHeight="1" x14ac:dyDescent="0.3">
      <c r="A44" s="2" t="s">
        <v>99</v>
      </c>
      <c r="B44" s="9">
        <v>121</v>
      </c>
      <c r="C44" s="9">
        <v>102</v>
      </c>
      <c r="D44" s="9">
        <v>6</v>
      </c>
      <c r="E44" s="9">
        <v>7</v>
      </c>
      <c r="F44" s="9">
        <v>6</v>
      </c>
      <c r="G44" s="9">
        <v>37</v>
      </c>
      <c r="H44" s="9">
        <v>84</v>
      </c>
      <c r="I44" s="9">
        <v>9</v>
      </c>
      <c r="J44" s="9">
        <v>15</v>
      </c>
      <c r="K44" s="9">
        <v>6</v>
      </c>
      <c r="L44" s="9">
        <v>8</v>
      </c>
      <c r="M44" s="9">
        <v>1</v>
      </c>
      <c r="N44" s="9">
        <v>16</v>
      </c>
      <c r="O44" s="9">
        <v>1</v>
      </c>
      <c r="P44" s="9">
        <v>36</v>
      </c>
      <c r="Q44" s="9">
        <v>11</v>
      </c>
      <c r="R44" s="9">
        <v>4</v>
      </c>
      <c r="S44" s="9">
        <v>2</v>
      </c>
      <c r="T44" s="9">
        <v>8</v>
      </c>
      <c r="U44" s="9">
        <v>4</v>
      </c>
    </row>
    <row r="45" spans="1:22" ht="13.15" customHeight="1" x14ac:dyDescent="0.3">
      <c r="A45" s="2" t="s">
        <v>100</v>
      </c>
      <c r="B45" s="9">
        <v>373</v>
      </c>
      <c r="C45" s="9">
        <v>332</v>
      </c>
      <c r="D45" s="9">
        <v>15</v>
      </c>
      <c r="E45" s="9">
        <v>10</v>
      </c>
      <c r="F45" s="9">
        <v>15</v>
      </c>
      <c r="G45" s="9">
        <v>210</v>
      </c>
      <c r="H45" s="9">
        <v>163</v>
      </c>
      <c r="I45" s="9">
        <v>18</v>
      </c>
      <c r="J45" s="9">
        <v>42</v>
      </c>
      <c r="K45" s="9">
        <v>27</v>
      </c>
      <c r="L45" s="9">
        <v>30</v>
      </c>
      <c r="M45" s="9">
        <v>4</v>
      </c>
      <c r="N45" s="9">
        <v>41</v>
      </c>
      <c r="O45" s="9">
        <v>2</v>
      </c>
      <c r="P45" s="9">
        <v>72</v>
      </c>
      <c r="Q45" s="9">
        <v>29</v>
      </c>
      <c r="R45" s="9">
        <v>34</v>
      </c>
      <c r="S45" s="9">
        <v>5</v>
      </c>
      <c r="T45" s="9">
        <v>46</v>
      </c>
      <c r="U45" s="9">
        <v>23</v>
      </c>
    </row>
    <row r="46" spans="1:22" ht="13.15" customHeight="1" x14ac:dyDescent="0.3">
      <c r="A46" s="2" t="s">
        <v>117</v>
      </c>
      <c r="B46" s="9">
        <v>8</v>
      </c>
      <c r="C46" s="9">
        <v>7</v>
      </c>
      <c r="D46" s="9">
        <v>10</v>
      </c>
      <c r="E46" s="9">
        <v>51</v>
      </c>
      <c r="F46" s="9">
        <v>0</v>
      </c>
      <c r="G46" s="9">
        <v>7</v>
      </c>
      <c r="H46" s="9">
        <v>10</v>
      </c>
      <c r="I46" s="9">
        <v>0</v>
      </c>
      <c r="J46" s="9">
        <v>9</v>
      </c>
      <c r="K46" s="9">
        <v>0</v>
      </c>
      <c r="L46" s="9">
        <v>0</v>
      </c>
      <c r="M46" s="9">
        <v>0</v>
      </c>
      <c r="N46" s="9">
        <v>0</v>
      </c>
      <c r="O46" s="9">
        <v>0</v>
      </c>
      <c r="P46" s="9">
        <v>13</v>
      </c>
      <c r="Q46" s="9">
        <v>17</v>
      </c>
      <c r="R46" s="9">
        <v>0</v>
      </c>
      <c r="S46" s="9">
        <v>0</v>
      </c>
      <c r="T46" s="9">
        <v>28</v>
      </c>
      <c r="U46" s="9">
        <v>0</v>
      </c>
    </row>
    <row r="47" spans="1:22" ht="13.15" customHeight="1" x14ac:dyDescent="0.3">
      <c r="A47" s="2" t="s">
        <v>118</v>
      </c>
      <c r="B47" s="9">
        <v>7</v>
      </c>
      <c r="C47" s="9">
        <v>7</v>
      </c>
      <c r="D47" s="9">
        <v>0</v>
      </c>
      <c r="E47" s="9">
        <v>0</v>
      </c>
      <c r="F47" s="9">
        <v>0</v>
      </c>
      <c r="G47" s="9">
        <v>9</v>
      </c>
      <c r="H47" s="9">
        <v>3</v>
      </c>
      <c r="I47" s="9">
        <v>0</v>
      </c>
      <c r="J47" s="9">
        <v>2</v>
      </c>
      <c r="K47" s="9">
        <v>0</v>
      </c>
      <c r="L47" s="9">
        <v>0</v>
      </c>
      <c r="M47" s="9">
        <v>0</v>
      </c>
      <c r="N47" s="9">
        <v>0</v>
      </c>
      <c r="O47" s="9">
        <v>0</v>
      </c>
      <c r="P47" s="9">
        <v>4</v>
      </c>
      <c r="Q47" s="9">
        <v>6</v>
      </c>
      <c r="R47" s="9">
        <v>0</v>
      </c>
      <c r="S47" s="9">
        <v>0</v>
      </c>
      <c r="T47" s="9">
        <v>41</v>
      </c>
      <c r="U47" s="9">
        <v>0</v>
      </c>
    </row>
    <row r="48" spans="1:22" ht="13.15" customHeight="1" x14ac:dyDescent="0.3">
      <c r="A48" s="2" t="s">
        <v>119</v>
      </c>
      <c r="B48" s="9">
        <v>3</v>
      </c>
      <c r="C48" s="9">
        <v>4</v>
      </c>
      <c r="D48" s="9">
        <v>0</v>
      </c>
      <c r="E48" s="9">
        <v>0</v>
      </c>
      <c r="F48" s="9">
        <v>0</v>
      </c>
      <c r="G48" s="9">
        <v>3</v>
      </c>
      <c r="H48" s="9">
        <v>3</v>
      </c>
      <c r="I48" s="9">
        <v>0</v>
      </c>
      <c r="J48" s="9">
        <v>0</v>
      </c>
      <c r="K48" s="9">
        <v>0</v>
      </c>
      <c r="L48" s="9">
        <v>0</v>
      </c>
      <c r="M48" s="9">
        <v>0</v>
      </c>
      <c r="N48" s="9">
        <v>0</v>
      </c>
      <c r="O48" s="9">
        <v>0</v>
      </c>
      <c r="P48" s="9">
        <v>4</v>
      </c>
      <c r="Q48" s="9">
        <v>0</v>
      </c>
      <c r="R48" s="9">
        <v>0</v>
      </c>
      <c r="S48" s="9">
        <v>50</v>
      </c>
      <c r="T48" s="9">
        <v>14</v>
      </c>
      <c r="U48" s="9">
        <v>0</v>
      </c>
    </row>
    <row r="49" spans="1:21" ht="13.15" customHeight="1" x14ac:dyDescent="0.3">
      <c r="A49" s="2" t="s">
        <v>120</v>
      </c>
      <c r="B49" s="9">
        <v>5</v>
      </c>
      <c r="C49" s="9">
        <v>5</v>
      </c>
      <c r="D49" s="9">
        <v>0</v>
      </c>
      <c r="E49" s="9">
        <v>0</v>
      </c>
      <c r="F49" s="9">
        <v>0</v>
      </c>
      <c r="G49" s="9">
        <v>6</v>
      </c>
      <c r="H49" s="9">
        <v>3</v>
      </c>
      <c r="I49" s="9">
        <v>0</v>
      </c>
      <c r="J49" s="9">
        <v>0</v>
      </c>
      <c r="K49" s="9">
        <v>0</v>
      </c>
      <c r="L49" s="9">
        <v>0</v>
      </c>
      <c r="M49" s="9">
        <v>0</v>
      </c>
      <c r="N49" s="9">
        <v>5</v>
      </c>
      <c r="O49" s="9">
        <v>0</v>
      </c>
      <c r="P49" s="9">
        <v>10</v>
      </c>
      <c r="Q49" s="9">
        <v>6</v>
      </c>
      <c r="R49" s="9">
        <v>0</v>
      </c>
      <c r="S49" s="9">
        <v>0</v>
      </c>
      <c r="T49" s="9">
        <v>14</v>
      </c>
      <c r="U49" s="9">
        <v>0</v>
      </c>
    </row>
    <row r="50" spans="1:21" ht="13.15" customHeight="1" x14ac:dyDescent="0.3">
      <c r="A50" s="2" t="s">
        <v>121</v>
      </c>
      <c r="B50" s="9">
        <v>30</v>
      </c>
      <c r="C50" s="9">
        <v>31</v>
      </c>
      <c r="D50" s="9">
        <v>10</v>
      </c>
      <c r="E50" s="9">
        <v>29</v>
      </c>
      <c r="F50" s="9">
        <v>13</v>
      </c>
      <c r="G50" s="9">
        <v>32</v>
      </c>
      <c r="H50" s="9">
        <v>27</v>
      </c>
      <c r="I50" s="9">
        <v>69</v>
      </c>
      <c r="J50" s="9">
        <v>20</v>
      </c>
      <c r="K50" s="9">
        <v>28</v>
      </c>
      <c r="L50" s="9">
        <v>25</v>
      </c>
      <c r="M50" s="9">
        <v>0</v>
      </c>
      <c r="N50" s="9">
        <v>23</v>
      </c>
      <c r="O50" s="9">
        <v>0</v>
      </c>
      <c r="P50" s="9">
        <v>23</v>
      </c>
      <c r="Q50" s="9">
        <v>34</v>
      </c>
      <c r="R50" s="9">
        <v>25</v>
      </c>
      <c r="S50" s="9">
        <v>0</v>
      </c>
      <c r="T50" s="9">
        <v>41</v>
      </c>
      <c r="U50" s="9">
        <v>55</v>
      </c>
    </row>
    <row r="51" spans="1:21" ht="13.15" customHeight="1" x14ac:dyDescent="0.3">
      <c r="A51" s="2" t="s">
        <v>122</v>
      </c>
      <c r="B51" s="9">
        <v>18</v>
      </c>
      <c r="C51" s="9">
        <v>19</v>
      </c>
      <c r="D51" s="9">
        <v>24</v>
      </c>
      <c r="E51" s="9">
        <v>0</v>
      </c>
      <c r="F51" s="9">
        <v>18</v>
      </c>
      <c r="G51" s="9">
        <v>20</v>
      </c>
      <c r="H51" s="9">
        <v>15</v>
      </c>
      <c r="I51" s="9">
        <v>9</v>
      </c>
      <c r="J51" s="9">
        <v>24</v>
      </c>
      <c r="K51" s="9">
        <v>50</v>
      </c>
      <c r="L51" s="9">
        <v>25</v>
      </c>
      <c r="M51" s="9">
        <v>0</v>
      </c>
      <c r="N51" s="9">
        <v>5</v>
      </c>
      <c r="O51" s="9">
        <v>0</v>
      </c>
      <c r="P51" s="9">
        <v>8</v>
      </c>
      <c r="Q51" s="9">
        <v>18</v>
      </c>
      <c r="R51" s="9">
        <v>25</v>
      </c>
      <c r="S51" s="9">
        <v>0</v>
      </c>
      <c r="T51" s="9">
        <v>29</v>
      </c>
      <c r="U51" s="9">
        <v>0</v>
      </c>
    </row>
    <row r="52" spans="1:21" ht="13.15" customHeight="1" x14ac:dyDescent="0.3">
      <c r="A52" s="2" t="s">
        <v>123</v>
      </c>
      <c r="B52" s="9">
        <v>51</v>
      </c>
      <c r="C52" s="9">
        <v>49</v>
      </c>
      <c r="D52" s="9">
        <v>83</v>
      </c>
      <c r="E52" s="9">
        <v>36</v>
      </c>
      <c r="F52" s="9">
        <v>64</v>
      </c>
      <c r="G52" s="9">
        <v>51</v>
      </c>
      <c r="H52" s="9">
        <v>49</v>
      </c>
      <c r="I52" s="9">
        <v>15</v>
      </c>
      <c r="J52" s="9">
        <v>59</v>
      </c>
      <c r="K52" s="9">
        <v>44</v>
      </c>
      <c r="L52" s="9">
        <v>38</v>
      </c>
      <c r="M52" s="9">
        <v>100</v>
      </c>
      <c r="N52" s="9">
        <v>72</v>
      </c>
      <c r="O52" s="9">
        <v>100</v>
      </c>
      <c r="P52" s="9">
        <v>51</v>
      </c>
      <c r="Q52" s="9">
        <v>49</v>
      </c>
      <c r="R52" s="9">
        <v>50</v>
      </c>
      <c r="S52" s="9">
        <v>100</v>
      </c>
      <c r="T52" s="9">
        <v>45</v>
      </c>
      <c r="U52" s="9">
        <v>38</v>
      </c>
    </row>
    <row r="53" spans="1:21" ht="13.15" customHeight="1" x14ac:dyDescent="0.3">
      <c r="A53" s="2" t="s">
        <v>105</v>
      </c>
      <c r="B53" s="9">
        <v>7</v>
      </c>
      <c r="C53" s="9">
        <v>7</v>
      </c>
      <c r="D53" s="9">
        <v>7</v>
      </c>
      <c r="E53" s="9">
        <v>7</v>
      </c>
      <c r="F53" s="9">
        <v>11</v>
      </c>
      <c r="G53" s="9">
        <v>7</v>
      </c>
      <c r="H53" s="9">
        <v>8</v>
      </c>
      <c r="I53" s="9">
        <v>16</v>
      </c>
      <c r="J53" s="9">
        <v>5</v>
      </c>
      <c r="K53" s="9">
        <v>0</v>
      </c>
      <c r="L53" s="9">
        <v>13</v>
      </c>
      <c r="M53" s="9">
        <v>0</v>
      </c>
      <c r="N53" s="9">
        <v>0</v>
      </c>
      <c r="O53" s="9">
        <v>0</v>
      </c>
      <c r="P53" s="9">
        <v>9</v>
      </c>
      <c r="Q53" s="9">
        <v>6</v>
      </c>
      <c r="R53" s="9">
        <v>25</v>
      </c>
      <c r="S53" s="9">
        <v>0</v>
      </c>
      <c r="T53" s="9">
        <v>0</v>
      </c>
      <c r="U53" s="9">
        <v>7</v>
      </c>
    </row>
    <row r="54" spans="1:21" ht="13.15" customHeight="1" x14ac:dyDescent="0.3">
      <c r="A54" s="2"/>
    </row>
    <row r="55" spans="1:21" ht="13.15" customHeight="1" x14ac:dyDescent="0.3">
      <c r="A55" s="2" t="s">
        <v>124</v>
      </c>
    </row>
    <row r="56" spans="1:21" ht="40.15" customHeight="1" x14ac:dyDescent="0.3">
      <c r="A56" s="8" t="s">
        <v>80</v>
      </c>
      <c r="B56" s="10" t="s">
        <v>81</v>
      </c>
      <c r="C56" s="11" t="s">
        <v>82</v>
      </c>
      <c r="D56" s="11" t="s">
        <v>83</v>
      </c>
      <c r="E56" s="11" t="s">
        <v>84</v>
      </c>
      <c r="F56" s="11" t="s">
        <v>85</v>
      </c>
      <c r="G56" s="11" t="s">
        <v>86</v>
      </c>
      <c r="H56" s="11" t="s">
        <v>87</v>
      </c>
      <c r="I56" s="11" t="s">
        <v>88</v>
      </c>
      <c r="J56" s="11" t="s">
        <v>89</v>
      </c>
      <c r="K56" s="11" t="s">
        <v>90</v>
      </c>
      <c r="L56" s="11" t="s">
        <v>91</v>
      </c>
      <c r="M56" s="11" t="s">
        <v>92</v>
      </c>
      <c r="N56" s="11" t="s">
        <v>93</v>
      </c>
      <c r="O56" s="11" t="s">
        <v>108</v>
      </c>
      <c r="P56" s="11" t="s">
        <v>94</v>
      </c>
      <c r="Q56" s="11" t="s">
        <v>95</v>
      </c>
      <c r="R56" s="11" t="s">
        <v>96</v>
      </c>
      <c r="S56" s="11" t="s">
        <v>109</v>
      </c>
      <c r="T56" s="11" t="s">
        <v>97</v>
      </c>
      <c r="U56" s="11" t="s">
        <v>98</v>
      </c>
    </row>
    <row r="57" spans="1:21" ht="13.15" customHeight="1" x14ac:dyDescent="0.3">
      <c r="A57" s="2" t="s">
        <v>99</v>
      </c>
      <c r="B57" s="9">
        <v>138</v>
      </c>
      <c r="C57" s="9">
        <v>109</v>
      </c>
      <c r="D57" s="9">
        <v>12</v>
      </c>
      <c r="E57" s="9">
        <v>4</v>
      </c>
      <c r="F57" s="9">
        <v>13</v>
      </c>
      <c r="G57" s="9">
        <v>36</v>
      </c>
      <c r="H57" s="9">
        <v>102</v>
      </c>
      <c r="I57" s="9">
        <v>9</v>
      </c>
      <c r="J57" s="9">
        <v>17</v>
      </c>
      <c r="K57" s="9">
        <v>4</v>
      </c>
      <c r="L57" s="9">
        <v>19</v>
      </c>
      <c r="M57" s="9">
        <v>2</v>
      </c>
      <c r="N57" s="9">
        <v>16</v>
      </c>
      <c r="O57" s="9">
        <v>1</v>
      </c>
      <c r="P57" s="9">
        <v>41</v>
      </c>
      <c r="Q57" s="9">
        <v>10</v>
      </c>
      <c r="R57" s="9">
        <v>4</v>
      </c>
      <c r="S57" s="9">
        <v>2</v>
      </c>
      <c r="T57" s="9">
        <v>9</v>
      </c>
      <c r="U57" s="9">
        <v>4</v>
      </c>
    </row>
    <row r="58" spans="1:21" ht="13.15" customHeight="1" x14ac:dyDescent="0.3">
      <c r="A58" s="2" t="s">
        <v>100</v>
      </c>
      <c r="B58" s="9">
        <v>408</v>
      </c>
      <c r="C58" s="9">
        <v>337</v>
      </c>
      <c r="D58" s="9">
        <v>44</v>
      </c>
      <c r="E58" s="9">
        <v>4</v>
      </c>
      <c r="F58" s="9">
        <v>22</v>
      </c>
      <c r="G58" s="9">
        <v>204</v>
      </c>
      <c r="H58" s="9">
        <v>203</v>
      </c>
      <c r="I58" s="9">
        <v>13</v>
      </c>
      <c r="J58" s="9">
        <v>40</v>
      </c>
      <c r="K58" s="9">
        <v>15</v>
      </c>
      <c r="L58" s="9">
        <v>69</v>
      </c>
      <c r="M58" s="9">
        <v>8</v>
      </c>
      <c r="N58" s="9">
        <v>38</v>
      </c>
      <c r="O58" s="9">
        <v>2</v>
      </c>
      <c r="P58" s="9">
        <v>80</v>
      </c>
      <c r="Q58" s="9">
        <v>26</v>
      </c>
      <c r="R58" s="9">
        <v>32</v>
      </c>
      <c r="S58" s="9">
        <v>9</v>
      </c>
      <c r="T58" s="9">
        <v>53</v>
      </c>
      <c r="U58" s="9">
        <v>23</v>
      </c>
    </row>
    <row r="59" spans="1:21" ht="13.15" customHeight="1" x14ac:dyDescent="0.3">
      <c r="A59" s="2" t="s">
        <v>125</v>
      </c>
      <c r="B59" s="9">
        <v>1</v>
      </c>
      <c r="C59" s="9">
        <v>1</v>
      </c>
      <c r="D59" s="9">
        <v>0</v>
      </c>
      <c r="E59" s="9">
        <v>0</v>
      </c>
      <c r="F59" s="9">
        <v>1</v>
      </c>
      <c r="G59" s="9">
        <v>0</v>
      </c>
      <c r="H59" s="9">
        <v>2</v>
      </c>
      <c r="I59" s="9">
        <v>0</v>
      </c>
      <c r="J59" s="9">
        <v>0</v>
      </c>
      <c r="K59" s="9">
        <v>0</v>
      </c>
      <c r="L59" s="9">
        <v>0</v>
      </c>
      <c r="M59" s="9">
        <v>0</v>
      </c>
      <c r="N59" s="9">
        <v>0</v>
      </c>
      <c r="O59" s="9">
        <v>0</v>
      </c>
      <c r="P59" s="9">
        <v>2</v>
      </c>
      <c r="Q59" s="9">
        <v>0</v>
      </c>
      <c r="R59" s="9">
        <v>0</v>
      </c>
      <c r="S59" s="9">
        <v>29</v>
      </c>
      <c r="T59" s="9">
        <v>0</v>
      </c>
      <c r="U59" s="9">
        <v>0</v>
      </c>
    </row>
    <row r="60" spans="1:21" ht="13.15" customHeight="1" x14ac:dyDescent="0.3">
      <c r="A60" s="2" t="s">
        <v>126</v>
      </c>
      <c r="B60" s="9">
        <v>98</v>
      </c>
      <c r="C60" s="9">
        <v>99</v>
      </c>
      <c r="D60" s="9">
        <v>89</v>
      </c>
      <c r="E60" s="9">
        <v>100</v>
      </c>
      <c r="F60" s="9">
        <v>99</v>
      </c>
      <c r="G60" s="9">
        <v>98</v>
      </c>
      <c r="H60" s="9">
        <v>98</v>
      </c>
      <c r="I60" s="9">
        <v>100</v>
      </c>
      <c r="J60" s="9">
        <v>88</v>
      </c>
      <c r="K60" s="9">
        <v>100</v>
      </c>
      <c r="L60" s="9">
        <v>100</v>
      </c>
      <c r="M60" s="9">
        <v>100</v>
      </c>
      <c r="N60" s="9">
        <v>100</v>
      </c>
      <c r="O60" s="9">
        <v>100</v>
      </c>
      <c r="P60" s="9">
        <v>98</v>
      </c>
      <c r="Q60" s="9">
        <v>100</v>
      </c>
      <c r="R60" s="9">
        <v>100</v>
      </c>
      <c r="S60" s="9">
        <v>71</v>
      </c>
      <c r="T60" s="9">
        <v>100</v>
      </c>
      <c r="U60" s="9">
        <v>100</v>
      </c>
    </row>
    <row r="61" spans="1:21" ht="13.15" customHeight="1" x14ac:dyDescent="0.3">
      <c r="A61" s="2" t="s">
        <v>105</v>
      </c>
      <c r="B61" s="9">
        <v>1</v>
      </c>
      <c r="C61" s="9">
        <v>0</v>
      </c>
      <c r="D61" s="9">
        <v>11</v>
      </c>
      <c r="E61" s="9">
        <v>0</v>
      </c>
      <c r="F61" s="9">
        <v>0</v>
      </c>
      <c r="G61" s="9">
        <v>2</v>
      </c>
      <c r="H61" s="9">
        <v>0</v>
      </c>
      <c r="I61" s="9">
        <v>0</v>
      </c>
      <c r="J61" s="9">
        <v>12</v>
      </c>
      <c r="K61" s="9">
        <v>0</v>
      </c>
      <c r="L61" s="9">
        <v>0</v>
      </c>
      <c r="M61" s="9">
        <v>0</v>
      </c>
      <c r="N61" s="9">
        <v>0</v>
      </c>
      <c r="O61" s="9">
        <v>0</v>
      </c>
      <c r="P61" s="9">
        <v>0</v>
      </c>
      <c r="Q61" s="9">
        <v>0</v>
      </c>
      <c r="R61" s="9">
        <v>0</v>
      </c>
      <c r="S61" s="9">
        <v>0</v>
      </c>
      <c r="T61" s="9">
        <v>0</v>
      </c>
      <c r="U61" s="9">
        <v>0</v>
      </c>
    </row>
    <row r="62" spans="1:21" ht="13.15" customHeight="1" x14ac:dyDescent="0.3">
      <c r="A62" s="2"/>
    </row>
    <row r="63" spans="1:21" ht="13.15" customHeight="1" x14ac:dyDescent="0.3">
      <c r="A63" s="2" t="s">
        <v>127</v>
      </c>
    </row>
    <row r="64" spans="1:21" ht="40.15" customHeight="1" x14ac:dyDescent="0.3">
      <c r="A64" s="8" t="s">
        <v>80</v>
      </c>
      <c r="B64" s="10" t="s">
        <v>81</v>
      </c>
      <c r="C64" s="11" t="s">
        <v>82</v>
      </c>
      <c r="D64" s="11" t="s">
        <v>83</v>
      </c>
      <c r="E64" s="11" t="s">
        <v>84</v>
      </c>
      <c r="F64" s="11" t="s">
        <v>85</v>
      </c>
      <c r="G64" s="11" t="s">
        <v>86</v>
      </c>
      <c r="H64" s="11" t="s">
        <v>87</v>
      </c>
      <c r="I64" s="11" t="s">
        <v>88</v>
      </c>
      <c r="J64" s="11" t="s">
        <v>89</v>
      </c>
      <c r="K64" s="11" t="s">
        <v>90</v>
      </c>
      <c r="L64" s="11" t="s">
        <v>91</v>
      </c>
      <c r="M64" s="11" t="s">
        <v>92</v>
      </c>
      <c r="N64" s="11" t="s">
        <v>93</v>
      </c>
      <c r="O64" s="11" t="s">
        <v>94</v>
      </c>
      <c r="P64" s="11" t="s">
        <v>95</v>
      </c>
      <c r="Q64" s="11" t="s">
        <v>96</v>
      </c>
      <c r="R64" s="11" t="s">
        <v>97</v>
      </c>
      <c r="S64" s="11" t="s">
        <v>98</v>
      </c>
    </row>
    <row r="65" spans="1:22" ht="13.15" customHeight="1" x14ac:dyDescent="0.3">
      <c r="A65" s="2" t="s">
        <v>99</v>
      </c>
      <c r="B65" s="9">
        <v>76</v>
      </c>
      <c r="C65" s="9">
        <v>54</v>
      </c>
      <c r="D65" s="9">
        <v>10</v>
      </c>
      <c r="E65" s="9">
        <v>3</v>
      </c>
      <c r="F65" s="9">
        <v>9</v>
      </c>
      <c r="G65" s="9">
        <v>15</v>
      </c>
      <c r="H65" s="9">
        <v>61</v>
      </c>
      <c r="I65" s="9">
        <v>3</v>
      </c>
      <c r="J65" s="9">
        <v>9</v>
      </c>
      <c r="K65" s="9">
        <v>1</v>
      </c>
      <c r="L65" s="9">
        <v>15</v>
      </c>
      <c r="M65" s="9">
        <v>2</v>
      </c>
      <c r="N65" s="9">
        <v>8</v>
      </c>
      <c r="O65" s="9">
        <v>23</v>
      </c>
      <c r="P65" s="9">
        <v>6</v>
      </c>
      <c r="Q65" s="9">
        <v>2</v>
      </c>
      <c r="R65" s="9">
        <v>4</v>
      </c>
      <c r="S65" s="9">
        <v>3</v>
      </c>
    </row>
    <row r="66" spans="1:22" ht="13.15" customHeight="1" x14ac:dyDescent="0.3">
      <c r="A66" s="2" t="s">
        <v>100</v>
      </c>
      <c r="B66" s="9">
        <v>204</v>
      </c>
      <c r="C66" s="9">
        <v>152</v>
      </c>
      <c r="D66" s="9">
        <v>33</v>
      </c>
      <c r="E66" s="9">
        <v>2</v>
      </c>
      <c r="F66" s="9">
        <v>17</v>
      </c>
      <c r="G66" s="9">
        <v>85</v>
      </c>
      <c r="H66" s="9">
        <v>119</v>
      </c>
      <c r="I66" s="9">
        <v>3</v>
      </c>
      <c r="J66" s="9">
        <v>13</v>
      </c>
      <c r="K66" s="9">
        <v>6</v>
      </c>
      <c r="L66" s="9">
        <v>54</v>
      </c>
      <c r="M66" s="9">
        <v>8</v>
      </c>
      <c r="N66" s="9">
        <v>17</v>
      </c>
      <c r="O66" s="9">
        <v>38</v>
      </c>
      <c r="P66" s="9">
        <v>15</v>
      </c>
      <c r="Q66" s="9">
        <v>15</v>
      </c>
      <c r="R66" s="9">
        <v>20</v>
      </c>
      <c r="S66" s="9">
        <v>17</v>
      </c>
    </row>
    <row r="67" spans="1:22" ht="13.15" customHeight="1" x14ac:dyDescent="0.3">
      <c r="A67" s="2" t="s">
        <v>125</v>
      </c>
      <c r="B67" s="9">
        <v>35</v>
      </c>
      <c r="C67" s="9">
        <v>34</v>
      </c>
      <c r="D67" s="9">
        <v>11</v>
      </c>
      <c r="E67" s="9">
        <v>33</v>
      </c>
      <c r="F67" s="9">
        <v>97</v>
      </c>
      <c r="G67" s="9">
        <v>28</v>
      </c>
      <c r="H67" s="9">
        <v>40</v>
      </c>
      <c r="I67" s="9">
        <v>0</v>
      </c>
      <c r="J67" s="9">
        <v>61</v>
      </c>
      <c r="K67" s="9">
        <v>100</v>
      </c>
      <c r="L67" s="9">
        <v>30</v>
      </c>
      <c r="M67" s="9">
        <v>50</v>
      </c>
      <c r="N67" s="9">
        <v>83</v>
      </c>
      <c r="O67" s="9">
        <v>33</v>
      </c>
      <c r="P67" s="9">
        <v>16</v>
      </c>
      <c r="Q67" s="9">
        <v>0</v>
      </c>
      <c r="R67" s="9">
        <v>3</v>
      </c>
      <c r="S67" s="9">
        <v>53</v>
      </c>
    </row>
    <row r="68" spans="1:22" ht="13.15" customHeight="1" x14ac:dyDescent="0.3">
      <c r="A68" s="2" t="s">
        <v>126</v>
      </c>
      <c r="B68" s="9">
        <v>51</v>
      </c>
      <c r="C68" s="9">
        <v>52</v>
      </c>
      <c r="D68" s="9">
        <v>69</v>
      </c>
      <c r="E68" s="9">
        <v>67</v>
      </c>
      <c r="F68" s="9">
        <v>3</v>
      </c>
      <c r="G68" s="9">
        <v>50</v>
      </c>
      <c r="H68" s="9">
        <v>52</v>
      </c>
      <c r="I68" s="9">
        <v>100</v>
      </c>
      <c r="J68" s="9">
        <v>39</v>
      </c>
      <c r="K68" s="9">
        <v>0</v>
      </c>
      <c r="L68" s="9">
        <v>49</v>
      </c>
      <c r="M68" s="9">
        <v>50</v>
      </c>
      <c r="N68" s="9">
        <v>17</v>
      </c>
      <c r="O68" s="9">
        <v>63</v>
      </c>
      <c r="P68" s="9">
        <v>84</v>
      </c>
      <c r="Q68" s="9">
        <v>44</v>
      </c>
      <c r="R68" s="9">
        <v>64</v>
      </c>
      <c r="S68" s="9">
        <v>47</v>
      </c>
    </row>
    <row r="69" spans="1:22" ht="13.15" customHeight="1" x14ac:dyDescent="0.3">
      <c r="A69" s="2" t="s">
        <v>105</v>
      </c>
      <c r="B69" s="9">
        <v>14</v>
      </c>
      <c r="C69" s="9">
        <v>14</v>
      </c>
      <c r="D69" s="9">
        <v>20</v>
      </c>
      <c r="E69" s="9">
        <v>0</v>
      </c>
      <c r="F69" s="9">
        <v>0</v>
      </c>
      <c r="G69" s="9">
        <v>22</v>
      </c>
      <c r="H69" s="9">
        <v>8</v>
      </c>
      <c r="I69" s="9">
        <v>0</v>
      </c>
      <c r="J69" s="9">
        <v>0</v>
      </c>
      <c r="K69" s="9">
        <v>0</v>
      </c>
      <c r="L69" s="9">
        <v>21</v>
      </c>
      <c r="M69" s="9">
        <v>0</v>
      </c>
      <c r="N69" s="9">
        <v>0</v>
      </c>
      <c r="O69" s="9">
        <v>4</v>
      </c>
      <c r="P69" s="9">
        <v>0</v>
      </c>
      <c r="Q69" s="9">
        <v>56</v>
      </c>
      <c r="R69" s="9">
        <v>33</v>
      </c>
      <c r="S69" s="9">
        <v>0</v>
      </c>
    </row>
    <row r="70" spans="1:22" ht="13.15" customHeight="1" x14ac:dyDescent="0.3">
      <c r="A70" s="2"/>
    </row>
    <row r="71" spans="1:22" ht="13.15" customHeight="1" x14ac:dyDescent="0.3">
      <c r="A71" s="2" t="s">
        <v>128</v>
      </c>
    </row>
    <row r="72" spans="1:22" ht="40.15" customHeight="1" x14ac:dyDescent="0.3">
      <c r="A72" s="8" t="s">
        <v>80</v>
      </c>
      <c r="B72" s="10" t="s">
        <v>81</v>
      </c>
      <c r="C72" s="11" t="s">
        <v>82</v>
      </c>
      <c r="D72" s="11" t="s">
        <v>83</v>
      </c>
      <c r="E72" s="11" t="s">
        <v>84</v>
      </c>
      <c r="F72" s="11" t="s">
        <v>85</v>
      </c>
      <c r="G72" s="11" t="s">
        <v>86</v>
      </c>
      <c r="H72" s="11" t="s">
        <v>87</v>
      </c>
      <c r="I72" s="11" t="s">
        <v>88</v>
      </c>
      <c r="J72" s="11" t="s">
        <v>89</v>
      </c>
      <c r="K72" s="11" t="s">
        <v>90</v>
      </c>
      <c r="L72" s="11" t="s">
        <v>91</v>
      </c>
      <c r="M72" s="11" t="s">
        <v>93</v>
      </c>
      <c r="N72" s="11" t="s">
        <v>108</v>
      </c>
      <c r="O72" s="11" t="s">
        <v>94</v>
      </c>
      <c r="P72" s="11" t="s">
        <v>95</v>
      </c>
      <c r="Q72" s="11" t="s">
        <v>96</v>
      </c>
      <c r="R72" s="11" t="s">
        <v>109</v>
      </c>
      <c r="S72" s="11" t="s">
        <v>97</v>
      </c>
      <c r="T72" s="11" t="s">
        <v>98</v>
      </c>
    </row>
    <row r="73" spans="1:22" ht="13.15" customHeight="1" x14ac:dyDescent="0.3">
      <c r="A73" s="2" t="s">
        <v>99</v>
      </c>
      <c r="B73" s="9">
        <v>89</v>
      </c>
      <c r="C73" s="9">
        <v>80</v>
      </c>
      <c r="D73" s="9">
        <v>1</v>
      </c>
      <c r="E73" s="9">
        <v>5</v>
      </c>
      <c r="F73" s="9">
        <v>3</v>
      </c>
      <c r="G73" s="9">
        <v>30</v>
      </c>
      <c r="H73" s="9">
        <v>59</v>
      </c>
      <c r="I73" s="9">
        <v>6</v>
      </c>
      <c r="J73" s="9">
        <v>11</v>
      </c>
      <c r="K73" s="9">
        <v>5</v>
      </c>
      <c r="L73" s="9">
        <v>5</v>
      </c>
      <c r="M73" s="9">
        <v>12</v>
      </c>
      <c r="N73" s="9">
        <v>1</v>
      </c>
      <c r="O73" s="9">
        <v>28</v>
      </c>
      <c r="P73" s="9">
        <v>8</v>
      </c>
      <c r="Q73" s="9">
        <v>3</v>
      </c>
      <c r="R73" s="9">
        <v>2</v>
      </c>
      <c r="S73" s="9">
        <v>6</v>
      </c>
      <c r="T73" s="9">
        <v>2</v>
      </c>
    </row>
    <row r="74" spans="1:22" ht="13.15" customHeight="1" x14ac:dyDescent="0.3">
      <c r="A74" s="2" t="s">
        <v>100</v>
      </c>
      <c r="B74" s="9">
        <v>281</v>
      </c>
      <c r="C74" s="9">
        <v>266</v>
      </c>
      <c r="D74" s="9">
        <v>2</v>
      </c>
      <c r="E74" s="9">
        <v>9</v>
      </c>
      <c r="F74" s="9">
        <v>4</v>
      </c>
      <c r="G74" s="9">
        <v>168</v>
      </c>
      <c r="H74" s="9">
        <v>113</v>
      </c>
      <c r="I74" s="9">
        <v>14</v>
      </c>
      <c r="J74" s="9">
        <v>35</v>
      </c>
      <c r="K74" s="9">
        <v>21</v>
      </c>
      <c r="L74" s="9">
        <v>19</v>
      </c>
      <c r="M74" s="9">
        <v>29</v>
      </c>
      <c r="N74" s="9">
        <v>2</v>
      </c>
      <c r="O74" s="9">
        <v>56</v>
      </c>
      <c r="P74" s="9">
        <v>23</v>
      </c>
      <c r="Q74" s="9">
        <v>25</v>
      </c>
      <c r="R74" s="9">
        <v>5</v>
      </c>
      <c r="S74" s="9">
        <v>39</v>
      </c>
      <c r="T74" s="9">
        <v>12</v>
      </c>
    </row>
    <row r="75" spans="1:22" ht="13.15" customHeight="1" x14ac:dyDescent="0.3">
      <c r="A75" s="2" t="s">
        <v>129</v>
      </c>
      <c r="B75" s="9">
        <v>10</v>
      </c>
      <c r="C75" s="9">
        <v>10</v>
      </c>
      <c r="D75" s="9">
        <v>0</v>
      </c>
      <c r="E75" s="9">
        <v>0</v>
      </c>
      <c r="F75" s="9">
        <v>46</v>
      </c>
      <c r="G75" s="9">
        <v>13</v>
      </c>
      <c r="H75" s="9">
        <v>7</v>
      </c>
      <c r="I75" s="9">
        <v>0</v>
      </c>
      <c r="J75" s="9">
        <v>3</v>
      </c>
      <c r="K75" s="9">
        <v>8</v>
      </c>
      <c r="L75" s="9">
        <v>0</v>
      </c>
      <c r="M75" s="9">
        <v>7</v>
      </c>
      <c r="N75" s="9">
        <v>0</v>
      </c>
      <c r="O75" s="9">
        <v>5</v>
      </c>
      <c r="P75" s="9">
        <v>0</v>
      </c>
      <c r="Q75" s="9">
        <v>33</v>
      </c>
      <c r="R75" s="9">
        <v>0</v>
      </c>
      <c r="S75" s="9">
        <v>16</v>
      </c>
      <c r="T75" s="9">
        <v>50</v>
      </c>
    </row>
    <row r="76" spans="1:22" ht="13.15" customHeight="1" x14ac:dyDescent="0.3">
      <c r="A76" s="2" t="s">
        <v>130</v>
      </c>
      <c r="B76" s="9">
        <v>5</v>
      </c>
      <c r="C76" s="9">
        <v>5</v>
      </c>
      <c r="D76" s="9">
        <v>0</v>
      </c>
      <c r="E76" s="9">
        <v>32</v>
      </c>
      <c r="F76" s="9">
        <v>0</v>
      </c>
      <c r="G76" s="9">
        <v>4</v>
      </c>
      <c r="H76" s="9">
        <v>8</v>
      </c>
      <c r="I76" s="9">
        <v>0</v>
      </c>
      <c r="J76" s="9">
        <v>8</v>
      </c>
      <c r="K76" s="9">
        <v>0</v>
      </c>
      <c r="L76" s="9">
        <v>0</v>
      </c>
      <c r="M76" s="9">
        <v>0</v>
      </c>
      <c r="N76" s="9">
        <v>0</v>
      </c>
      <c r="O76" s="9">
        <v>0</v>
      </c>
      <c r="P76" s="9">
        <v>15</v>
      </c>
      <c r="Q76" s="9">
        <v>0</v>
      </c>
      <c r="R76" s="9">
        <v>50</v>
      </c>
      <c r="S76" s="9">
        <v>16</v>
      </c>
      <c r="T76" s="9">
        <v>0</v>
      </c>
    </row>
    <row r="77" spans="1:22" ht="13.15" customHeight="1" x14ac:dyDescent="0.3">
      <c r="A77" s="2" t="s">
        <v>126</v>
      </c>
      <c r="B77" s="9">
        <v>84</v>
      </c>
      <c r="C77" s="9">
        <v>85</v>
      </c>
      <c r="D77" s="9">
        <v>100</v>
      </c>
      <c r="E77" s="9">
        <v>68</v>
      </c>
      <c r="F77" s="9">
        <v>54</v>
      </c>
      <c r="G77" s="9">
        <v>84</v>
      </c>
      <c r="H77" s="9">
        <v>85</v>
      </c>
      <c r="I77" s="9">
        <v>100</v>
      </c>
      <c r="J77" s="9">
        <v>89</v>
      </c>
      <c r="K77" s="9">
        <v>92</v>
      </c>
      <c r="L77" s="9">
        <v>100</v>
      </c>
      <c r="M77" s="9">
        <v>93</v>
      </c>
      <c r="N77" s="9">
        <v>100</v>
      </c>
      <c r="O77" s="9">
        <v>95</v>
      </c>
      <c r="P77" s="9">
        <v>85</v>
      </c>
      <c r="Q77" s="9">
        <v>67</v>
      </c>
      <c r="R77" s="9">
        <v>50</v>
      </c>
      <c r="S77" s="9">
        <v>67</v>
      </c>
      <c r="T77" s="9">
        <v>50</v>
      </c>
    </row>
    <row r="78" spans="1:22" ht="13.15" customHeight="1" x14ac:dyDescent="0.3">
      <c r="A78" s="2"/>
    </row>
    <row r="79" spans="1:22" ht="13.15" customHeight="1" x14ac:dyDescent="0.3">
      <c r="A79" s="2" t="s">
        <v>131</v>
      </c>
    </row>
    <row r="80" spans="1:22" ht="40.15" customHeight="1" x14ac:dyDescent="0.3">
      <c r="A80" s="8" t="s">
        <v>80</v>
      </c>
      <c r="B80" s="10" t="s">
        <v>81</v>
      </c>
      <c r="C80" s="11" t="s">
        <v>82</v>
      </c>
      <c r="D80" s="11" t="s">
        <v>83</v>
      </c>
      <c r="E80" s="11" t="s">
        <v>84</v>
      </c>
      <c r="F80" s="11" t="s">
        <v>85</v>
      </c>
      <c r="G80" s="11" t="s">
        <v>86</v>
      </c>
      <c r="H80" s="11" t="s">
        <v>87</v>
      </c>
      <c r="I80" s="11" t="s">
        <v>88</v>
      </c>
      <c r="J80" s="11" t="s">
        <v>89</v>
      </c>
      <c r="K80" s="11" t="s">
        <v>90</v>
      </c>
      <c r="L80" s="11" t="s">
        <v>91</v>
      </c>
      <c r="M80" s="11" t="s">
        <v>92</v>
      </c>
      <c r="N80" s="11" t="s">
        <v>107</v>
      </c>
      <c r="O80" s="11" t="s">
        <v>93</v>
      </c>
      <c r="P80" s="11" t="s">
        <v>108</v>
      </c>
      <c r="Q80" s="11" t="s">
        <v>94</v>
      </c>
      <c r="R80" s="11" t="s">
        <v>95</v>
      </c>
      <c r="S80" s="11" t="s">
        <v>96</v>
      </c>
      <c r="T80" s="11" t="s">
        <v>109</v>
      </c>
      <c r="U80" s="11" t="s">
        <v>97</v>
      </c>
      <c r="V80" s="11" t="s">
        <v>98</v>
      </c>
    </row>
    <row r="81" spans="1:22" ht="13.15" customHeight="1" x14ac:dyDescent="0.3">
      <c r="A81" s="2" t="s">
        <v>99</v>
      </c>
      <c r="B81" s="9">
        <v>493</v>
      </c>
      <c r="C81" s="9">
        <v>405</v>
      </c>
      <c r="D81" s="9">
        <v>38</v>
      </c>
      <c r="E81" s="9">
        <v>28</v>
      </c>
      <c r="F81" s="9">
        <v>22</v>
      </c>
      <c r="G81" s="9">
        <v>171</v>
      </c>
      <c r="H81" s="9">
        <v>322</v>
      </c>
      <c r="I81" s="9">
        <v>32</v>
      </c>
      <c r="J81" s="9">
        <v>35</v>
      </c>
      <c r="K81" s="9">
        <v>56</v>
      </c>
      <c r="L81" s="9">
        <v>59</v>
      </c>
      <c r="M81" s="9">
        <v>12</v>
      </c>
      <c r="N81" s="9">
        <v>5</v>
      </c>
      <c r="O81" s="9">
        <v>37</v>
      </c>
      <c r="P81" s="9">
        <v>23</v>
      </c>
      <c r="Q81" s="9">
        <v>113</v>
      </c>
      <c r="R81" s="9">
        <v>44</v>
      </c>
      <c r="S81" s="9">
        <v>17</v>
      </c>
      <c r="T81" s="9">
        <v>18</v>
      </c>
      <c r="U81" s="9">
        <v>18</v>
      </c>
      <c r="V81" s="9">
        <v>24</v>
      </c>
    </row>
    <row r="82" spans="1:22" ht="13.15" customHeight="1" x14ac:dyDescent="0.3">
      <c r="A82" s="2" t="s">
        <v>100</v>
      </c>
      <c r="B82" s="9">
        <v>1754</v>
      </c>
      <c r="C82" s="9">
        <v>1558</v>
      </c>
      <c r="D82" s="9">
        <v>94</v>
      </c>
      <c r="E82" s="9">
        <v>66</v>
      </c>
      <c r="F82" s="9">
        <v>37</v>
      </c>
      <c r="G82" s="9">
        <v>1006</v>
      </c>
      <c r="H82" s="9">
        <v>748</v>
      </c>
      <c r="I82" s="9">
        <v>59</v>
      </c>
      <c r="J82" s="9">
        <v>84</v>
      </c>
      <c r="K82" s="9">
        <v>302</v>
      </c>
      <c r="L82" s="9">
        <v>200</v>
      </c>
      <c r="M82" s="9">
        <v>40</v>
      </c>
      <c r="N82" s="9">
        <v>16</v>
      </c>
      <c r="O82" s="9">
        <v>107</v>
      </c>
      <c r="P82" s="9">
        <v>39</v>
      </c>
      <c r="Q82" s="9">
        <v>265</v>
      </c>
      <c r="R82" s="9">
        <v>148</v>
      </c>
      <c r="S82" s="9">
        <v>139</v>
      </c>
      <c r="T82" s="9">
        <v>119</v>
      </c>
      <c r="U82" s="9">
        <v>111</v>
      </c>
      <c r="V82" s="9">
        <v>125</v>
      </c>
    </row>
    <row r="83" spans="1:22" ht="13.15" customHeight="1" x14ac:dyDescent="0.3">
      <c r="A83" s="2" t="s">
        <v>132</v>
      </c>
      <c r="B83" s="9">
        <v>12</v>
      </c>
      <c r="C83" s="9">
        <v>10</v>
      </c>
      <c r="D83" s="9">
        <v>35</v>
      </c>
      <c r="E83" s="9">
        <v>3</v>
      </c>
      <c r="F83" s="9">
        <v>47</v>
      </c>
      <c r="G83" s="9">
        <v>8</v>
      </c>
      <c r="H83" s="9">
        <v>16</v>
      </c>
      <c r="I83" s="9">
        <v>5</v>
      </c>
      <c r="J83" s="9">
        <v>16</v>
      </c>
      <c r="K83" s="9">
        <v>2</v>
      </c>
      <c r="L83" s="9">
        <v>27</v>
      </c>
      <c r="M83" s="9">
        <v>19</v>
      </c>
      <c r="N83" s="9">
        <v>0</v>
      </c>
      <c r="O83" s="9">
        <v>16</v>
      </c>
      <c r="P83" s="9">
        <v>0</v>
      </c>
      <c r="Q83" s="9">
        <v>14</v>
      </c>
      <c r="R83" s="9">
        <v>10</v>
      </c>
      <c r="S83" s="9">
        <v>11</v>
      </c>
      <c r="T83" s="9">
        <v>0</v>
      </c>
      <c r="U83" s="9">
        <v>18</v>
      </c>
      <c r="V83" s="9">
        <v>13</v>
      </c>
    </row>
    <row r="84" spans="1:22" ht="13.15" customHeight="1" x14ac:dyDescent="0.3">
      <c r="A84" s="2" t="s">
        <v>133</v>
      </c>
      <c r="B84" s="9">
        <v>4</v>
      </c>
      <c r="C84" s="9">
        <v>3</v>
      </c>
      <c r="D84" s="9">
        <v>4</v>
      </c>
      <c r="E84" s="9">
        <v>1</v>
      </c>
      <c r="F84" s="9">
        <v>45</v>
      </c>
      <c r="G84" s="9">
        <v>2</v>
      </c>
      <c r="H84" s="9">
        <v>6</v>
      </c>
      <c r="I84" s="9">
        <v>0</v>
      </c>
      <c r="J84" s="9">
        <v>9</v>
      </c>
      <c r="K84" s="9">
        <v>2</v>
      </c>
      <c r="L84" s="9">
        <v>8</v>
      </c>
      <c r="M84" s="9">
        <v>9</v>
      </c>
      <c r="N84" s="9">
        <v>0</v>
      </c>
      <c r="O84" s="9">
        <v>13</v>
      </c>
      <c r="P84" s="9">
        <v>0</v>
      </c>
      <c r="Q84" s="9">
        <v>5</v>
      </c>
      <c r="R84" s="9">
        <v>2</v>
      </c>
      <c r="S84" s="9">
        <v>0</v>
      </c>
      <c r="T84" s="9">
        <v>0</v>
      </c>
      <c r="U84" s="9">
        <v>1</v>
      </c>
      <c r="V84" s="9">
        <v>7</v>
      </c>
    </row>
    <row r="85" spans="1:22" ht="13.15" customHeight="1" x14ac:dyDescent="0.3">
      <c r="A85" s="2" t="s">
        <v>134</v>
      </c>
      <c r="B85" s="9">
        <v>6</v>
      </c>
      <c r="C85" s="9">
        <v>5</v>
      </c>
      <c r="D85" s="9">
        <v>24</v>
      </c>
      <c r="E85" s="9">
        <v>2</v>
      </c>
      <c r="F85" s="9">
        <v>2</v>
      </c>
      <c r="G85" s="9">
        <v>4</v>
      </c>
      <c r="H85" s="9">
        <v>8</v>
      </c>
      <c r="I85" s="9">
        <v>5</v>
      </c>
      <c r="J85" s="9">
        <v>6</v>
      </c>
      <c r="K85" s="9">
        <v>0</v>
      </c>
      <c r="L85" s="9">
        <v>13</v>
      </c>
      <c r="M85" s="9">
        <v>9</v>
      </c>
      <c r="N85" s="9">
        <v>0</v>
      </c>
      <c r="O85" s="9">
        <v>3</v>
      </c>
      <c r="P85" s="9">
        <v>0</v>
      </c>
      <c r="Q85" s="9">
        <v>9</v>
      </c>
      <c r="R85" s="9">
        <v>8</v>
      </c>
      <c r="S85" s="9">
        <v>5</v>
      </c>
      <c r="T85" s="9">
        <v>0</v>
      </c>
      <c r="U85" s="9">
        <v>12</v>
      </c>
      <c r="V85" s="9">
        <v>6</v>
      </c>
    </row>
    <row r="86" spans="1:22" ht="13.15" customHeight="1" x14ac:dyDescent="0.3">
      <c r="A86" s="2" t="s">
        <v>135</v>
      </c>
      <c r="B86" s="9">
        <v>88</v>
      </c>
      <c r="C86" s="9">
        <v>90</v>
      </c>
      <c r="D86" s="9">
        <v>65</v>
      </c>
      <c r="E86" s="9">
        <v>97</v>
      </c>
      <c r="F86" s="9">
        <v>53</v>
      </c>
      <c r="G86" s="9">
        <v>92</v>
      </c>
      <c r="H86" s="9">
        <v>84</v>
      </c>
      <c r="I86" s="9">
        <v>95</v>
      </c>
      <c r="J86" s="9">
        <v>84</v>
      </c>
      <c r="K86" s="9">
        <v>98</v>
      </c>
      <c r="L86" s="9">
        <v>73</v>
      </c>
      <c r="M86" s="9">
        <v>81</v>
      </c>
      <c r="N86" s="9">
        <v>100</v>
      </c>
      <c r="O86" s="9">
        <v>84</v>
      </c>
      <c r="P86" s="9">
        <v>100</v>
      </c>
      <c r="Q86" s="9">
        <v>86</v>
      </c>
      <c r="R86" s="9">
        <v>90</v>
      </c>
      <c r="S86" s="9">
        <v>89</v>
      </c>
      <c r="T86" s="9">
        <v>100</v>
      </c>
      <c r="U86" s="9">
        <v>82</v>
      </c>
      <c r="V86" s="9">
        <v>87</v>
      </c>
    </row>
    <row r="87" spans="1:22" ht="13.15" customHeight="1" x14ac:dyDescent="0.3">
      <c r="A87" s="2" t="s">
        <v>136</v>
      </c>
      <c r="B87" s="9">
        <v>71</v>
      </c>
      <c r="C87" s="9">
        <v>72</v>
      </c>
      <c r="D87" s="9">
        <v>63</v>
      </c>
      <c r="E87" s="9">
        <v>83</v>
      </c>
      <c r="F87" s="9">
        <v>22</v>
      </c>
      <c r="G87" s="9">
        <v>73</v>
      </c>
      <c r="H87" s="9">
        <v>68</v>
      </c>
      <c r="I87" s="9">
        <v>72</v>
      </c>
      <c r="J87" s="9">
        <v>34</v>
      </c>
      <c r="K87" s="9">
        <v>91</v>
      </c>
      <c r="L87" s="9">
        <v>63</v>
      </c>
      <c r="M87" s="9">
        <v>81</v>
      </c>
      <c r="N87" s="9">
        <v>100</v>
      </c>
      <c r="O87" s="9">
        <v>57</v>
      </c>
      <c r="P87" s="9">
        <v>95</v>
      </c>
      <c r="Q87" s="9">
        <v>63</v>
      </c>
      <c r="R87" s="9">
        <v>74</v>
      </c>
      <c r="S87" s="9">
        <v>71</v>
      </c>
      <c r="T87" s="9">
        <v>96</v>
      </c>
      <c r="U87" s="9">
        <v>40</v>
      </c>
      <c r="V87" s="9">
        <v>77</v>
      </c>
    </row>
    <row r="88" spans="1:22" ht="13.15" customHeight="1" x14ac:dyDescent="0.3">
      <c r="A88" s="2" t="s">
        <v>137</v>
      </c>
      <c r="B88" s="9">
        <v>3</v>
      </c>
      <c r="C88" s="9">
        <v>3</v>
      </c>
      <c r="D88" s="9">
        <v>0</v>
      </c>
      <c r="E88" s="9">
        <v>4</v>
      </c>
      <c r="F88" s="9">
        <v>5</v>
      </c>
      <c r="G88" s="9">
        <v>3</v>
      </c>
      <c r="H88" s="9">
        <v>2</v>
      </c>
      <c r="I88" s="9">
        <v>0</v>
      </c>
      <c r="J88" s="9">
        <v>5</v>
      </c>
      <c r="K88" s="9">
        <v>1</v>
      </c>
      <c r="L88" s="9">
        <v>0</v>
      </c>
      <c r="M88" s="9">
        <v>0</v>
      </c>
      <c r="N88" s="9">
        <v>0</v>
      </c>
      <c r="O88" s="9">
        <v>2</v>
      </c>
      <c r="P88" s="9">
        <v>0</v>
      </c>
      <c r="Q88" s="9">
        <v>1</v>
      </c>
      <c r="R88" s="9">
        <v>2</v>
      </c>
      <c r="S88" s="9">
        <v>6</v>
      </c>
      <c r="T88" s="9">
        <v>2</v>
      </c>
      <c r="U88" s="9">
        <v>11</v>
      </c>
      <c r="V88" s="9">
        <v>5</v>
      </c>
    </row>
    <row r="89" spans="1:22" ht="13.15" customHeight="1" x14ac:dyDescent="0.3">
      <c r="A89" s="2" t="s">
        <v>138</v>
      </c>
      <c r="B89" s="9">
        <v>14</v>
      </c>
      <c r="C89" s="9">
        <v>15</v>
      </c>
      <c r="D89" s="9">
        <v>2</v>
      </c>
      <c r="E89" s="9">
        <v>9</v>
      </c>
      <c r="F89" s="9">
        <v>5</v>
      </c>
      <c r="G89" s="9">
        <v>14</v>
      </c>
      <c r="H89" s="9">
        <v>13</v>
      </c>
      <c r="I89" s="9">
        <v>23</v>
      </c>
      <c r="J89" s="9">
        <v>37</v>
      </c>
      <c r="K89" s="9">
        <v>6</v>
      </c>
      <c r="L89" s="9">
        <v>10</v>
      </c>
      <c r="M89" s="9">
        <v>0</v>
      </c>
      <c r="N89" s="9">
        <v>0</v>
      </c>
      <c r="O89" s="9">
        <v>25</v>
      </c>
      <c r="P89" s="9">
        <v>5</v>
      </c>
      <c r="Q89" s="9">
        <v>20</v>
      </c>
      <c r="R89" s="9">
        <v>13</v>
      </c>
      <c r="S89" s="9">
        <v>12</v>
      </c>
      <c r="T89" s="9">
        <v>2</v>
      </c>
      <c r="U89" s="9">
        <v>24</v>
      </c>
      <c r="V89" s="9">
        <v>5</v>
      </c>
    </row>
    <row r="90" spans="1:22" ht="13.15" customHeight="1" x14ac:dyDescent="0.3">
      <c r="A90" s="2" t="s">
        <v>139</v>
      </c>
      <c r="B90" s="9">
        <v>2</v>
      </c>
      <c r="C90" s="9">
        <v>1</v>
      </c>
      <c r="D90" s="9">
        <v>7</v>
      </c>
      <c r="E90" s="9">
        <v>0</v>
      </c>
      <c r="F90" s="9">
        <v>0</v>
      </c>
      <c r="G90" s="9">
        <v>2</v>
      </c>
      <c r="H90" s="9">
        <v>1</v>
      </c>
      <c r="I90" s="9">
        <v>0</v>
      </c>
      <c r="J90" s="9">
        <v>0</v>
      </c>
      <c r="K90" s="9">
        <v>0</v>
      </c>
      <c r="L90" s="9">
        <v>6</v>
      </c>
      <c r="M90" s="9">
        <v>0</v>
      </c>
      <c r="N90" s="9">
        <v>0</v>
      </c>
      <c r="O90" s="9">
        <v>0</v>
      </c>
      <c r="P90" s="9">
        <v>0</v>
      </c>
      <c r="Q90" s="9">
        <v>1</v>
      </c>
      <c r="R90" s="9">
        <v>0</v>
      </c>
      <c r="S90" s="9">
        <v>6</v>
      </c>
      <c r="T90" s="9">
        <v>0</v>
      </c>
      <c r="U90" s="9">
        <v>6</v>
      </c>
      <c r="V90" s="9">
        <v>0</v>
      </c>
    </row>
    <row r="91" spans="1:22" ht="13.15" customHeight="1" x14ac:dyDescent="0.3">
      <c r="A91" s="2"/>
    </row>
    <row r="92" spans="1:22" ht="13.15" customHeight="1" x14ac:dyDescent="0.3">
      <c r="A92" s="2" t="s">
        <v>140</v>
      </c>
    </row>
    <row r="93" spans="1:22" ht="40.15" customHeight="1" x14ac:dyDescent="0.3">
      <c r="A93" s="8" t="s">
        <v>80</v>
      </c>
      <c r="B93" s="10" t="s">
        <v>81</v>
      </c>
      <c r="C93" s="11" t="s">
        <v>82</v>
      </c>
      <c r="D93" s="11" t="s">
        <v>83</v>
      </c>
      <c r="E93" s="11" t="s">
        <v>84</v>
      </c>
      <c r="F93" s="11" t="s">
        <v>85</v>
      </c>
      <c r="G93" s="11" t="s">
        <v>86</v>
      </c>
      <c r="H93" s="11" t="s">
        <v>87</v>
      </c>
      <c r="I93" s="11" t="s">
        <v>88</v>
      </c>
      <c r="J93" s="11" t="s">
        <v>89</v>
      </c>
      <c r="K93" s="11" t="s">
        <v>90</v>
      </c>
      <c r="L93" s="11" t="s">
        <v>91</v>
      </c>
      <c r="M93" s="11" t="s">
        <v>92</v>
      </c>
      <c r="N93" s="11" t="s">
        <v>107</v>
      </c>
      <c r="O93" s="11" t="s">
        <v>93</v>
      </c>
      <c r="P93" s="11" t="s">
        <v>108</v>
      </c>
      <c r="Q93" s="11" t="s">
        <v>94</v>
      </c>
      <c r="R93" s="11" t="s">
        <v>95</v>
      </c>
      <c r="S93" s="11" t="s">
        <v>96</v>
      </c>
      <c r="T93" s="11" t="s">
        <v>109</v>
      </c>
      <c r="U93" s="11" t="s">
        <v>97</v>
      </c>
      <c r="V93" s="11" t="s">
        <v>98</v>
      </c>
    </row>
    <row r="94" spans="1:22" ht="13.15" customHeight="1" x14ac:dyDescent="0.3">
      <c r="A94" s="2" t="s">
        <v>99</v>
      </c>
      <c r="B94" s="9">
        <f>Table10_F8A._In_which_of_these_ways_does_your_business_keep_records_for_VAT?[[#This Row],[Total]]-[1]!Table10_F8A._In_which_of_these_ways_does_your_business_keep_records_for_VAT?[[#This Row],[Total]]</f>
        <v>0</v>
      </c>
      <c r="C94" s="9">
        <v>207</v>
      </c>
      <c r="D94" s="9">
        <v>18</v>
      </c>
      <c r="E94" s="9">
        <v>17</v>
      </c>
      <c r="F94" s="9">
        <v>13</v>
      </c>
      <c r="G94" s="9">
        <v>7</v>
      </c>
      <c r="H94" s="9">
        <v>248</v>
      </c>
      <c r="I94" s="9">
        <v>29</v>
      </c>
      <c r="J94" s="9">
        <v>20</v>
      </c>
      <c r="K94" s="9">
        <v>28</v>
      </c>
      <c r="L94" s="9">
        <v>36</v>
      </c>
      <c r="M94" s="9">
        <v>4</v>
      </c>
      <c r="N94" s="9">
        <v>5</v>
      </c>
      <c r="O94" s="9">
        <v>28</v>
      </c>
      <c r="P94" s="9">
        <v>10</v>
      </c>
      <c r="Q94" s="9">
        <v>67</v>
      </c>
      <c r="R94" s="9">
        <v>17</v>
      </c>
      <c r="S94" s="9">
        <v>2</v>
      </c>
      <c r="T94" s="9">
        <v>2</v>
      </c>
      <c r="U94" s="9">
        <v>3</v>
      </c>
      <c r="V94" s="9">
        <v>4</v>
      </c>
    </row>
    <row r="95" spans="1:22" ht="13.15" customHeight="1" x14ac:dyDescent="0.3">
      <c r="A95" s="2" t="s">
        <v>100</v>
      </c>
      <c r="B95" s="9">
        <f>Table10_F8A._In_which_of_these_ways_does_your_business_keep_records_for_VAT?[[#This Row],[Total]]-[1]!Table10_F8A._In_which_of_these_ways_does_your_business_keep_records_for_VAT?[[#This Row],[Total]]</f>
        <v>0</v>
      </c>
      <c r="C95" s="9">
        <v>552</v>
      </c>
      <c r="D95" s="9">
        <v>26</v>
      </c>
      <c r="E95" s="9">
        <v>30</v>
      </c>
      <c r="F95" s="9">
        <v>14</v>
      </c>
      <c r="G95" s="9">
        <v>47</v>
      </c>
      <c r="H95" s="9">
        <v>575</v>
      </c>
      <c r="I95" s="9">
        <v>47</v>
      </c>
      <c r="J95" s="9">
        <v>25</v>
      </c>
      <c r="K95" s="9">
        <v>145</v>
      </c>
      <c r="L95" s="9">
        <v>124</v>
      </c>
      <c r="M95" s="9">
        <v>13</v>
      </c>
      <c r="N95" s="9">
        <v>16</v>
      </c>
      <c r="O95" s="9">
        <v>55</v>
      </c>
      <c r="P95" s="9">
        <v>16</v>
      </c>
      <c r="Q95" s="9">
        <v>102</v>
      </c>
      <c r="R95" s="9">
        <v>29</v>
      </c>
      <c r="S95" s="9">
        <v>15</v>
      </c>
      <c r="T95" s="9">
        <v>10</v>
      </c>
      <c r="U95" s="9">
        <v>14</v>
      </c>
      <c r="V95" s="9">
        <v>11</v>
      </c>
    </row>
    <row r="96" spans="1:22" ht="13.15" customHeight="1" x14ac:dyDescent="0.3">
      <c r="A96" s="2" t="s">
        <v>141</v>
      </c>
      <c r="B96" s="9">
        <f>Table10_F8A._In_which_of_these_ways_does_your_business_keep_records_for_VAT?[[#This Row],[Total]]-[1]!Table10_F8A._In_which_of_these_ways_does_your_business_keep_records_for_VAT?[[#This Row],[Total]]</f>
        <v>0</v>
      </c>
      <c r="C96" s="9">
        <v>66</v>
      </c>
      <c r="D96" s="9">
        <v>78</v>
      </c>
      <c r="E96" s="9">
        <v>46</v>
      </c>
      <c r="F96" s="9">
        <v>69</v>
      </c>
      <c r="G96" s="9">
        <v>47</v>
      </c>
      <c r="H96" s="9">
        <v>67</v>
      </c>
      <c r="I96" s="9">
        <v>70</v>
      </c>
      <c r="J96" s="9">
        <v>68</v>
      </c>
      <c r="K96" s="9">
        <v>64</v>
      </c>
      <c r="L96" s="9">
        <v>59</v>
      </c>
      <c r="M96" s="9">
        <v>58</v>
      </c>
      <c r="N96" s="9">
        <v>100</v>
      </c>
      <c r="O96" s="9">
        <v>75</v>
      </c>
      <c r="P96" s="9">
        <v>76</v>
      </c>
      <c r="Q96" s="9">
        <v>59</v>
      </c>
      <c r="R96" s="9">
        <v>71</v>
      </c>
      <c r="S96" s="9">
        <v>100</v>
      </c>
      <c r="T96" s="9">
        <v>25</v>
      </c>
      <c r="U96" s="9">
        <v>100</v>
      </c>
      <c r="V96" s="9">
        <v>15</v>
      </c>
    </row>
    <row r="97" spans="1:22" ht="13.15" customHeight="1" x14ac:dyDescent="0.3">
      <c r="A97" s="2" t="s">
        <v>142</v>
      </c>
      <c r="B97" s="9">
        <f>Table10_F8A._In_which_of_these_ways_does_your_business_keep_records_for_VAT?[[#This Row],[Total]]-[1]!Table10_F8A._In_which_of_these_ways_does_your_business_keep_records_for_VAT?[[#This Row],[Total]]</f>
        <v>0</v>
      </c>
      <c r="C97" s="9">
        <v>36</v>
      </c>
      <c r="D97" s="9">
        <v>12</v>
      </c>
      <c r="E97" s="9">
        <v>32</v>
      </c>
      <c r="F97" s="9">
        <v>21</v>
      </c>
      <c r="G97" s="9">
        <v>60</v>
      </c>
      <c r="H97" s="9">
        <v>32</v>
      </c>
      <c r="I97" s="9">
        <v>22</v>
      </c>
      <c r="J97" s="9">
        <v>25</v>
      </c>
      <c r="K97" s="9">
        <v>24</v>
      </c>
      <c r="L97" s="9">
        <v>23</v>
      </c>
      <c r="M97" s="9">
        <v>88</v>
      </c>
      <c r="N97" s="9">
        <v>47</v>
      </c>
      <c r="O97" s="9">
        <v>53</v>
      </c>
      <c r="P97" s="9">
        <v>16</v>
      </c>
      <c r="Q97" s="9">
        <v>50</v>
      </c>
      <c r="R97" s="9">
        <v>18</v>
      </c>
      <c r="S97" s="9">
        <v>57</v>
      </c>
      <c r="T97" s="9">
        <v>25</v>
      </c>
      <c r="U97" s="9">
        <v>55</v>
      </c>
      <c r="V97" s="9">
        <v>56</v>
      </c>
    </row>
    <row r="98" spans="1:22" ht="13.15" customHeight="1" x14ac:dyDescent="0.3">
      <c r="A98" s="2" t="s">
        <v>143</v>
      </c>
      <c r="B98" s="9">
        <f>Table10_F8A._In_which_of_these_ways_does_your_business_keep_records_for_VAT?[[#This Row],[Total]]-[1]!Table10_F8A._In_which_of_these_ways_does_your_business_keep_records_for_VAT?[[#This Row],[Total]]</f>
        <v>0</v>
      </c>
      <c r="C98" s="9">
        <v>34</v>
      </c>
      <c r="D98" s="9">
        <v>28</v>
      </c>
      <c r="E98" s="9">
        <v>44</v>
      </c>
      <c r="F98" s="9">
        <v>27</v>
      </c>
      <c r="G98" s="9">
        <v>63</v>
      </c>
      <c r="H98" s="9">
        <v>32</v>
      </c>
      <c r="I98" s="9">
        <v>44</v>
      </c>
      <c r="J98" s="9">
        <v>52</v>
      </c>
      <c r="K98" s="9">
        <v>23</v>
      </c>
      <c r="L98" s="9">
        <v>34</v>
      </c>
      <c r="M98" s="9">
        <v>58</v>
      </c>
      <c r="N98" s="9">
        <v>47</v>
      </c>
      <c r="O98" s="9">
        <v>29</v>
      </c>
      <c r="P98" s="9">
        <v>62</v>
      </c>
      <c r="Q98" s="9">
        <v>29</v>
      </c>
      <c r="R98" s="9">
        <v>23</v>
      </c>
      <c r="S98" s="9">
        <v>57</v>
      </c>
      <c r="T98" s="9">
        <v>100</v>
      </c>
      <c r="U98" s="9">
        <v>50</v>
      </c>
      <c r="V98" s="9">
        <v>15</v>
      </c>
    </row>
    <row r="99" spans="1:22" ht="13.15" customHeight="1" x14ac:dyDescent="0.3">
      <c r="A99" s="2" t="s">
        <v>144</v>
      </c>
      <c r="B99" s="9">
        <f>Table10_F8A._In_which_of_these_ways_does_your_business_keep_records_for_VAT?[[#This Row],[Total]]-[1]!Table10_F8A._In_which_of_these_ways_does_your_business_keep_records_for_VAT?[[#This Row],[Total]]</f>
        <v>0</v>
      </c>
      <c r="C99" s="9">
        <v>15</v>
      </c>
      <c r="D99" s="9">
        <v>4</v>
      </c>
      <c r="E99" s="9">
        <v>17</v>
      </c>
      <c r="F99" s="9">
        <v>15</v>
      </c>
      <c r="G99" s="9">
        <v>12</v>
      </c>
      <c r="H99" s="9">
        <v>14</v>
      </c>
      <c r="I99" s="9">
        <v>12</v>
      </c>
      <c r="J99" s="9">
        <v>4</v>
      </c>
      <c r="K99" s="9">
        <v>25</v>
      </c>
      <c r="L99" s="9">
        <v>15</v>
      </c>
      <c r="M99" s="9">
        <v>12</v>
      </c>
      <c r="N99" s="9">
        <v>0</v>
      </c>
      <c r="O99" s="9">
        <v>10</v>
      </c>
      <c r="P99" s="9">
        <v>12</v>
      </c>
      <c r="Q99" s="9">
        <v>13</v>
      </c>
      <c r="R99" s="9">
        <v>6</v>
      </c>
      <c r="S99" s="9">
        <v>0</v>
      </c>
      <c r="T99" s="9">
        <v>0</v>
      </c>
      <c r="U99" s="9">
        <v>0</v>
      </c>
      <c r="V99" s="9">
        <v>15</v>
      </c>
    </row>
    <row r="100" spans="1:22" ht="13.15" customHeight="1" x14ac:dyDescent="0.3">
      <c r="A100" s="2" t="s">
        <v>123</v>
      </c>
      <c r="B100" s="9">
        <f>Table10_F8A._In_which_of_these_ways_does_your_business_keep_records_for_VAT?[[#This Row],[Total]]-[1]!Table10_F8A._In_which_of_these_ways_does_your_business_keep_records_for_VAT?[[#This Row],[Total]]</f>
        <v>0</v>
      </c>
      <c r="C100" s="9">
        <v>3</v>
      </c>
      <c r="D100" s="9">
        <v>0</v>
      </c>
      <c r="E100" s="9">
        <v>0</v>
      </c>
      <c r="F100" s="9">
        <v>0</v>
      </c>
      <c r="G100" s="9">
        <v>0</v>
      </c>
      <c r="H100" s="9">
        <v>3</v>
      </c>
      <c r="I100" s="9">
        <v>0</v>
      </c>
      <c r="J100" s="9">
        <v>0</v>
      </c>
      <c r="K100" s="9">
        <v>4</v>
      </c>
      <c r="L100" s="9">
        <v>6</v>
      </c>
      <c r="M100" s="9">
        <v>0</v>
      </c>
      <c r="N100" s="9">
        <v>0</v>
      </c>
      <c r="O100" s="9">
        <v>3</v>
      </c>
      <c r="P100" s="9">
        <v>12</v>
      </c>
      <c r="Q100" s="9">
        <v>1</v>
      </c>
      <c r="R100" s="9">
        <v>0</v>
      </c>
      <c r="S100" s="9">
        <v>0</v>
      </c>
      <c r="T100" s="9">
        <v>0</v>
      </c>
      <c r="U100" s="9">
        <v>0</v>
      </c>
      <c r="V100" s="9">
        <v>0</v>
      </c>
    </row>
    <row r="101" spans="1:22" ht="13.15" customHeight="1" x14ac:dyDescent="0.3">
      <c r="A101" s="2" t="s">
        <v>145</v>
      </c>
      <c r="B101" s="9">
        <f>Table10_F8A._In_which_of_these_ways_does_your_business_keep_records_for_VAT?[[#This Row],[Total]]-[1]!Table10_F8A._In_which_of_these_ways_does_your_business_keep_records_for_VAT?[[#This Row],[Total]]</f>
        <v>0</v>
      </c>
      <c r="C101" s="9">
        <v>1</v>
      </c>
      <c r="D101" s="9">
        <v>0</v>
      </c>
      <c r="E101" s="9">
        <v>0</v>
      </c>
      <c r="F101" s="9">
        <v>0</v>
      </c>
      <c r="G101" s="9">
        <v>12</v>
      </c>
      <c r="H101" s="9">
        <v>0</v>
      </c>
      <c r="I101" s="9">
        <v>0</v>
      </c>
      <c r="J101" s="9">
        <v>0</v>
      </c>
      <c r="K101" s="9">
        <v>0</v>
      </c>
      <c r="L101" s="9">
        <v>0</v>
      </c>
      <c r="M101" s="9">
        <v>0</v>
      </c>
      <c r="N101" s="9">
        <v>0</v>
      </c>
      <c r="O101" s="9">
        <v>0</v>
      </c>
      <c r="P101" s="9">
        <v>0</v>
      </c>
      <c r="Q101" s="9">
        <v>5</v>
      </c>
      <c r="R101" s="9">
        <v>0</v>
      </c>
      <c r="S101" s="9">
        <v>0</v>
      </c>
      <c r="T101" s="9">
        <v>0</v>
      </c>
      <c r="U101" s="9">
        <v>0</v>
      </c>
      <c r="V101" s="9">
        <v>0</v>
      </c>
    </row>
    <row r="102" spans="1:22" ht="13.15" customHeight="1" x14ac:dyDescent="0.3">
      <c r="A102" s="2" t="s">
        <v>146</v>
      </c>
      <c r="B102" s="9">
        <f>Table10_F8A._In_which_of_these_ways_does_your_business_keep_records_for_VAT?[[#This Row],[Total]]-[1]!Table10_F8A._In_which_of_these_ways_does_your_business_keep_records_for_VAT?[[#This Row],[Total]]</f>
        <v>0</v>
      </c>
      <c r="C102" s="9">
        <v>1</v>
      </c>
      <c r="D102" s="9">
        <v>0</v>
      </c>
      <c r="E102" s="9">
        <v>0</v>
      </c>
      <c r="F102" s="9">
        <v>0</v>
      </c>
      <c r="G102" s="9">
        <v>0</v>
      </c>
      <c r="H102" s="9">
        <v>1</v>
      </c>
      <c r="I102" s="9">
        <v>0</v>
      </c>
      <c r="J102" s="9">
        <v>0</v>
      </c>
      <c r="K102" s="9">
        <v>0</v>
      </c>
      <c r="L102" s="9">
        <v>3</v>
      </c>
      <c r="M102" s="9">
        <v>0</v>
      </c>
      <c r="N102" s="9">
        <v>0</v>
      </c>
      <c r="O102" s="9">
        <v>0</v>
      </c>
      <c r="P102" s="9">
        <v>0</v>
      </c>
      <c r="Q102" s="9">
        <v>0</v>
      </c>
      <c r="R102" s="9">
        <v>0</v>
      </c>
      <c r="S102" s="9">
        <v>0</v>
      </c>
      <c r="T102" s="9">
        <v>0</v>
      </c>
      <c r="U102" s="9">
        <v>0</v>
      </c>
      <c r="V102" s="9">
        <v>0</v>
      </c>
    </row>
    <row r="103" spans="1:22" ht="13.15" customHeight="1" x14ac:dyDescent="0.3">
      <c r="A103" s="2"/>
    </row>
    <row r="104" spans="1:22" ht="13.15" customHeight="1" x14ac:dyDescent="0.3">
      <c r="A104" s="2" t="s">
        <v>147</v>
      </c>
    </row>
    <row r="105" spans="1:22" ht="40.15" customHeight="1" x14ac:dyDescent="0.3">
      <c r="A105" s="8" t="s">
        <v>80</v>
      </c>
      <c r="B105" s="10" t="s">
        <v>81</v>
      </c>
      <c r="C105" s="11" t="s">
        <v>82</v>
      </c>
      <c r="D105" s="11" t="s">
        <v>83</v>
      </c>
      <c r="E105" s="11" t="s">
        <v>84</v>
      </c>
      <c r="F105" s="11" t="s">
        <v>85</v>
      </c>
      <c r="G105" s="11" t="s">
        <v>86</v>
      </c>
      <c r="H105" s="11" t="s">
        <v>87</v>
      </c>
      <c r="I105" s="11" t="s">
        <v>88</v>
      </c>
      <c r="J105" s="11" t="s">
        <v>89</v>
      </c>
      <c r="K105" s="11" t="s">
        <v>90</v>
      </c>
      <c r="L105" s="11" t="s">
        <v>91</v>
      </c>
      <c r="M105" s="11" t="s">
        <v>92</v>
      </c>
      <c r="N105" s="11" t="s">
        <v>107</v>
      </c>
      <c r="O105" s="11" t="s">
        <v>93</v>
      </c>
      <c r="P105" s="11" t="s">
        <v>108</v>
      </c>
      <c r="Q105" s="11" t="s">
        <v>94</v>
      </c>
      <c r="R105" s="11" t="s">
        <v>95</v>
      </c>
      <c r="S105" s="11" t="s">
        <v>96</v>
      </c>
      <c r="T105" s="11" t="s">
        <v>109</v>
      </c>
      <c r="U105" s="11" t="s">
        <v>97</v>
      </c>
      <c r="V105" s="11" t="s">
        <v>98</v>
      </c>
    </row>
    <row r="106" spans="1:22" ht="13.15" customHeight="1" x14ac:dyDescent="0.3">
      <c r="A106" s="2" t="s">
        <v>99</v>
      </c>
      <c r="B106" s="9">
        <f>Table11_F8D._Do_you_make_your_VAT_submissions_via_Making_Tax_Digital_for_VAT?[[#This Row],[Total]]-[1]!Table11_F8D._Do_you_make_your_VAT_submissions_via_Making_Tax_Digital_for_VAT?[[#This Row],[Total]]</f>
        <v>-31</v>
      </c>
      <c r="C106" s="9">
        <v>182</v>
      </c>
      <c r="D106" s="9">
        <v>17</v>
      </c>
      <c r="E106" s="9">
        <v>14</v>
      </c>
      <c r="F106" s="9">
        <v>11</v>
      </c>
      <c r="G106" s="9">
        <v>6</v>
      </c>
      <c r="H106" s="9">
        <v>218</v>
      </c>
      <c r="I106" s="9">
        <v>26</v>
      </c>
      <c r="J106" s="9">
        <v>19</v>
      </c>
      <c r="K106" s="9">
        <v>21</v>
      </c>
      <c r="L106" s="9">
        <v>31</v>
      </c>
      <c r="M106" s="9">
        <v>3</v>
      </c>
      <c r="N106" s="9">
        <v>5</v>
      </c>
      <c r="O106" s="9">
        <v>25</v>
      </c>
      <c r="P106" s="9">
        <v>9</v>
      </c>
      <c r="Q106" s="9">
        <v>59</v>
      </c>
      <c r="R106" s="9">
        <v>16</v>
      </c>
      <c r="S106" s="9">
        <v>2</v>
      </c>
      <c r="T106" s="9">
        <v>2</v>
      </c>
      <c r="U106" s="9">
        <v>3</v>
      </c>
      <c r="V106" s="9">
        <v>3</v>
      </c>
    </row>
    <row r="107" spans="1:22" ht="13.15" customHeight="1" x14ac:dyDescent="0.3">
      <c r="A107" s="2" t="s">
        <v>100</v>
      </c>
      <c r="B107" s="9">
        <f>Table11_F8D._Do_you_make_your_VAT_submissions_via_Making_Tax_Digital_for_VAT?[[#This Row],[Total]]-[1]!Table11_F8D._Do_you_make_your_VAT_submissions_via_Making_Tax_Digital_for_VAT?[[#This Row],[Total]]</f>
        <v>-88</v>
      </c>
      <c r="C107" s="9">
        <v>472</v>
      </c>
      <c r="D107" s="9">
        <v>25</v>
      </c>
      <c r="E107" s="9">
        <v>25</v>
      </c>
      <c r="F107" s="9">
        <v>12</v>
      </c>
      <c r="G107" s="9">
        <v>42</v>
      </c>
      <c r="H107" s="9">
        <v>492</v>
      </c>
      <c r="I107" s="9">
        <v>42</v>
      </c>
      <c r="J107" s="9">
        <v>24</v>
      </c>
      <c r="K107" s="9">
        <v>108</v>
      </c>
      <c r="L107" s="9">
        <v>105</v>
      </c>
      <c r="M107" s="9">
        <v>11</v>
      </c>
      <c r="N107" s="9">
        <v>16</v>
      </c>
      <c r="O107" s="9">
        <v>49</v>
      </c>
      <c r="P107" s="9">
        <v>14</v>
      </c>
      <c r="Q107" s="9">
        <v>88</v>
      </c>
      <c r="R107" s="9">
        <v>27</v>
      </c>
      <c r="S107" s="9">
        <v>15</v>
      </c>
      <c r="T107" s="9">
        <v>10</v>
      </c>
      <c r="U107" s="9">
        <v>14</v>
      </c>
      <c r="V107" s="9">
        <v>9</v>
      </c>
    </row>
    <row r="108" spans="1:22" ht="13.15" customHeight="1" x14ac:dyDescent="0.3">
      <c r="A108" s="2" t="s">
        <v>148</v>
      </c>
      <c r="B108" s="9">
        <f>Table11_F8D._Do_you_make_your_VAT_submissions_via_Making_Tax_Digital_for_VAT?[[#This Row],[Total]]-[1]!Table11_F8D._Do_you_make_your_VAT_submissions_via_Making_Tax_Digital_for_VAT?[[#This Row],[Total]]</f>
        <v>4</v>
      </c>
      <c r="C108" s="9">
        <v>76</v>
      </c>
      <c r="D108" s="9">
        <v>96</v>
      </c>
      <c r="E108" s="9">
        <v>64</v>
      </c>
      <c r="F108" s="9">
        <v>68</v>
      </c>
      <c r="G108" s="9">
        <v>66</v>
      </c>
      <c r="H108" s="9">
        <v>77</v>
      </c>
      <c r="I108" s="9">
        <v>75</v>
      </c>
      <c r="J108" s="9">
        <v>79</v>
      </c>
      <c r="K108" s="9">
        <v>71</v>
      </c>
      <c r="L108" s="9">
        <v>72</v>
      </c>
      <c r="M108" s="9">
        <v>67</v>
      </c>
      <c r="N108" s="9">
        <v>76</v>
      </c>
      <c r="O108" s="9">
        <v>80</v>
      </c>
      <c r="P108" s="9">
        <v>100</v>
      </c>
      <c r="Q108" s="9">
        <v>76</v>
      </c>
      <c r="R108" s="9">
        <v>94</v>
      </c>
      <c r="S108" s="9">
        <v>43</v>
      </c>
      <c r="T108" s="9">
        <v>100</v>
      </c>
      <c r="U108" s="9">
        <v>100</v>
      </c>
      <c r="V108" s="9">
        <v>83</v>
      </c>
    </row>
    <row r="109" spans="1:22" ht="13.15" customHeight="1" x14ac:dyDescent="0.3">
      <c r="A109" s="2" t="s">
        <v>126</v>
      </c>
      <c r="B109" s="9">
        <f>Table11_F8D._Do_you_make_your_VAT_submissions_via_Making_Tax_Digital_for_VAT?[[#This Row],[Total]]-[1]!Table11_F8D._Do_you_make_your_VAT_submissions_via_Making_Tax_Digital_for_VAT?[[#This Row],[Total]]</f>
        <v>-1</v>
      </c>
      <c r="C109" s="9">
        <v>13</v>
      </c>
      <c r="D109" s="9">
        <v>4</v>
      </c>
      <c r="E109" s="9">
        <v>6</v>
      </c>
      <c r="F109" s="9">
        <v>15</v>
      </c>
      <c r="G109" s="9">
        <v>13</v>
      </c>
      <c r="H109" s="9">
        <v>12</v>
      </c>
      <c r="I109" s="9">
        <v>10</v>
      </c>
      <c r="J109" s="9">
        <v>4</v>
      </c>
      <c r="K109" s="9">
        <v>16</v>
      </c>
      <c r="L109" s="9">
        <v>12</v>
      </c>
      <c r="M109" s="9">
        <v>0</v>
      </c>
      <c r="N109" s="9">
        <v>24</v>
      </c>
      <c r="O109" s="9">
        <v>16</v>
      </c>
      <c r="P109" s="9">
        <v>0</v>
      </c>
      <c r="Q109" s="9">
        <v>19</v>
      </c>
      <c r="R109" s="9">
        <v>0</v>
      </c>
      <c r="S109" s="9">
        <v>0</v>
      </c>
      <c r="T109" s="9">
        <v>0</v>
      </c>
      <c r="U109" s="9">
        <v>0</v>
      </c>
      <c r="V109" s="9">
        <v>17</v>
      </c>
    </row>
    <row r="110" spans="1:22" ht="13.15" customHeight="1" x14ac:dyDescent="0.3">
      <c r="A110" s="2" t="s">
        <v>105</v>
      </c>
      <c r="B110" s="9">
        <f>Table11_F8D._Do_you_make_your_VAT_submissions_via_Making_Tax_Digital_for_VAT?[[#This Row],[Total]]-[1]!Table11_F8D._Do_you_make_your_VAT_submissions_via_Making_Tax_Digital_for_VAT?[[#This Row],[Total]]</f>
        <v>-3</v>
      </c>
      <c r="C110" s="9">
        <v>10</v>
      </c>
      <c r="D110" s="9">
        <v>0</v>
      </c>
      <c r="E110" s="9">
        <v>30</v>
      </c>
      <c r="F110" s="9">
        <v>17</v>
      </c>
      <c r="G110" s="9">
        <v>20</v>
      </c>
      <c r="H110" s="9">
        <v>10</v>
      </c>
      <c r="I110" s="9">
        <v>15</v>
      </c>
      <c r="J110" s="9">
        <v>16</v>
      </c>
      <c r="K110" s="9">
        <v>12</v>
      </c>
      <c r="L110" s="9">
        <v>12</v>
      </c>
      <c r="M110" s="9">
        <v>33</v>
      </c>
      <c r="N110" s="9">
        <v>0</v>
      </c>
      <c r="O110" s="9">
        <v>5</v>
      </c>
      <c r="P110" s="9">
        <v>0</v>
      </c>
      <c r="Q110" s="9">
        <v>5</v>
      </c>
      <c r="R110" s="9">
        <v>6</v>
      </c>
      <c r="S110" s="9">
        <v>57</v>
      </c>
      <c r="T110" s="9">
        <v>0</v>
      </c>
      <c r="U110" s="9">
        <v>0</v>
      </c>
      <c r="V110" s="9">
        <v>0</v>
      </c>
    </row>
    <row r="111" spans="1:22" ht="13.15" customHeight="1" x14ac:dyDescent="0.3">
      <c r="A111" s="2" t="s">
        <v>146</v>
      </c>
      <c r="B111" s="9">
        <f>Table11_F8D._Do_you_make_your_VAT_submissions_via_Making_Tax_Digital_for_VAT?[[#This Row],[Total]]-[1]!Table11_F8D._Do_you_make_your_VAT_submissions_via_Making_Tax_Digital_for_VAT?[[#This Row],[Total]]</f>
        <v>0</v>
      </c>
      <c r="C111" s="9">
        <v>1</v>
      </c>
      <c r="D111" s="9">
        <v>0</v>
      </c>
      <c r="E111" s="9">
        <v>0</v>
      </c>
      <c r="F111" s="9">
        <v>0</v>
      </c>
      <c r="G111" s="9">
        <v>0</v>
      </c>
      <c r="H111" s="9">
        <v>1</v>
      </c>
      <c r="I111" s="9">
        <v>0</v>
      </c>
      <c r="J111" s="9">
        <v>0</v>
      </c>
      <c r="K111" s="9">
        <v>0</v>
      </c>
      <c r="L111" s="9">
        <v>4</v>
      </c>
      <c r="M111" s="9">
        <v>0</v>
      </c>
      <c r="N111" s="9">
        <v>0</v>
      </c>
      <c r="O111" s="9">
        <v>0</v>
      </c>
      <c r="P111" s="9">
        <v>0</v>
      </c>
      <c r="Q111" s="9">
        <v>0</v>
      </c>
      <c r="R111" s="9">
        <v>0</v>
      </c>
      <c r="S111" s="9">
        <v>0</v>
      </c>
      <c r="T111" s="9">
        <v>0</v>
      </c>
      <c r="U111" s="9">
        <v>0</v>
      </c>
      <c r="V111" s="9">
        <v>0</v>
      </c>
    </row>
    <row r="112" spans="1:22" ht="13.15" customHeight="1" x14ac:dyDescent="0.3">
      <c r="A112" s="2"/>
    </row>
    <row r="113" spans="1:22" ht="13.15" customHeight="1" x14ac:dyDescent="0.3">
      <c r="A113" s="2" t="s">
        <v>149</v>
      </c>
    </row>
    <row r="114" spans="1:22" ht="40.15" customHeight="1" x14ac:dyDescent="0.3">
      <c r="A114" s="8" t="s">
        <v>80</v>
      </c>
      <c r="B114" s="10" t="s">
        <v>81</v>
      </c>
      <c r="C114" s="11" t="s">
        <v>82</v>
      </c>
      <c r="D114" s="11" t="s">
        <v>83</v>
      </c>
      <c r="E114" s="11" t="s">
        <v>84</v>
      </c>
      <c r="F114" s="11" t="s">
        <v>85</v>
      </c>
      <c r="G114" s="11" t="s">
        <v>86</v>
      </c>
      <c r="H114" s="11" t="s">
        <v>87</v>
      </c>
      <c r="I114" s="11" t="s">
        <v>88</v>
      </c>
      <c r="J114" s="11" t="s">
        <v>89</v>
      </c>
      <c r="K114" s="11" t="s">
        <v>90</v>
      </c>
      <c r="L114" s="11" t="s">
        <v>91</v>
      </c>
      <c r="M114" s="11" t="s">
        <v>92</v>
      </c>
      <c r="N114" s="11" t="s">
        <v>107</v>
      </c>
      <c r="O114" s="11" t="s">
        <v>93</v>
      </c>
      <c r="P114" s="11" t="s">
        <v>108</v>
      </c>
      <c r="Q114" s="11" t="s">
        <v>94</v>
      </c>
      <c r="R114" s="11" t="s">
        <v>95</v>
      </c>
      <c r="S114" s="11" t="s">
        <v>96</v>
      </c>
      <c r="T114" s="11" t="s">
        <v>109</v>
      </c>
      <c r="U114" s="11" t="s">
        <v>97</v>
      </c>
      <c r="V114" s="11" t="s">
        <v>98</v>
      </c>
    </row>
    <row r="115" spans="1:22" ht="13.15" customHeight="1" x14ac:dyDescent="0.3">
      <c r="A115" s="2" t="s">
        <v>99</v>
      </c>
      <c r="B115" s="9">
        <v>255</v>
      </c>
      <c r="C115" s="9">
        <v>207</v>
      </c>
      <c r="D115" s="9">
        <v>18</v>
      </c>
      <c r="E115" s="9">
        <v>17</v>
      </c>
      <c r="F115" s="9">
        <v>13</v>
      </c>
      <c r="G115" s="9">
        <v>7</v>
      </c>
      <c r="H115" s="9">
        <v>248</v>
      </c>
      <c r="I115" s="9">
        <v>29</v>
      </c>
      <c r="J115" s="9">
        <v>20</v>
      </c>
      <c r="K115" s="9">
        <v>28</v>
      </c>
      <c r="L115" s="9">
        <v>36</v>
      </c>
      <c r="M115" s="9">
        <v>4</v>
      </c>
      <c r="N115" s="9">
        <v>5</v>
      </c>
      <c r="O115" s="9">
        <v>28</v>
      </c>
      <c r="P115" s="9">
        <v>10</v>
      </c>
      <c r="Q115" s="9">
        <v>67</v>
      </c>
      <c r="R115" s="9">
        <v>17</v>
      </c>
      <c r="S115" s="9">
        <v>2</v>
      </c>
      <c r="T115" s="9">
        <v>2</v>
      </c>
      <c r="U115" s="9">
        <v>3</v>
      </c>
      <c r="V115" s="9">
        <v>4</v>
      </c>
    </row>
    <row r="116" spans="1:22" ht="13.15" customHeight="1" x14ac:dyDescent="0.3">
      <c r="A116" s="2" t="s">
        <v>100</v>
      </c>
      <c r="B116" s="9">
        <v>622</v>
      </c>
      <c r="C116" s="9">
        <v>552</v>
      </c>
      <c r="D116" s="9">
        <v>26</v>
      </c>
      <c r="E116" s="9">
        <v>30</v>
      </c>
      <c r="F116" s="9">
        <v>14</v>
      </c>
      <c r="G116" s="9">
        <v>47</v>
      </c>
      <c r="H116" s="9">
        <v>575</v>
      </c>
      <c r="I116" s="9">
        <v>47</v>
      </c>
      <c r="J116" s="9">
        <v>25</v>
      </c>
      <c r="K116" s="9">
        <v>145</v>
      </c>
      <c r="L116" s="9">
        <v>124</v>
      </c>
      <c r="M116" s="9">
        <v>13</v>
      </c>
      <c r="N116" s="9">
        <v>16</v>
      </c>
      <c r="O116" s="9">
        <v>55</v>
      </c>
      <c r="P116" s="9">
        <v>16</v>
      </c>
      <c r="Q116" s="9">
        <v>102</v>
      </c>
      <c r="R116" s="9">
        <v>29</v>
      </c>
      <c r="S116" s="9">
        <v>15</v>
      </c>
      <c r="T116" s="9">
        <v>10</v>
      </c>
      <c r="U116" s="9">
        <v>14</v>
      </c>
      <c r="V116" s="9">
        <v>11</v>
      </c>
    </row>
    <row r="117" spans="1:22" ht="13.15" customHeight="1" x14ac:dyDescent="0.3">
      <c r="A117" s="2" t="s">
        <v>148</v>
      </c>
      <c r="B117" s="9">
        <v>68</v>
      </c>
      <c r="C117" s="9">
        <v>67</v>
      </c>
      <c r="D117" s="9">
        <v>92</v>
      </c>
      <c r="E117" s="9">
        <v>53</v>
      </c>
      <c r="F117" s="9">
        <v>58</v>
      </c>
      <c r="G117" s="9">
        <v>58</v>
      </c>
      <c r="H117" s="9">
        <v>68</v>
      </c>
      <c r="I117" s="9">
        <v>66</v>
      </c>
      <c r="J117" s="9">
        <v>76</v>
      </c>
      <c r="K117" s="9">
        <v>57</v>
      </c>
      <c r="L117" s="9">
        <v>64</v>
      </c>
      <c r="M117" s="9">
        <v>58</v>
      </c>
      <c r="N117" s="9">
        <v>100</v>
      </c>
      <c r="O117" s="9">
        <v>72</v>
      </c>
      <c r="P117" s="9">
        <v>88</v>
      </c>
      <c r="Q117" s="9">
        <v>66</v>
      </c>
      <c r="R117" s="9">
        <v>88</v>
      </c>
      <c r="S117" s="9">
        <v>43</v>
      </c>
      <c r="T117" s="9">
        <v>100</v>
      </c>
      <c r="U117" s="9">
        <v>100</v>
      </c>
      <c r="V117" s="9">
        <v>71</v>
      </c>
    </row>
    <row r="118" spans="1:22" ht="13.15" customHeight="1" x14ac:dyDescent="0.3">
      <c r="A118" s="2" t="s">
        <v>126</v>
      </c>
      <c r="B118" s="9">
        <v>8</v>
      </c>
      <c r="C118" s="9">
        <v>9</v>
      </c>
      <c r="D118" s="9">
        <v>4</v>
      </c>
      <c r="E118" s="9">
        <v>5</v>
      </c>
      <c r="F118" s="9">
        <v>12</v>
      </c>
      <c r="G118" s="9">
        <v>12</v>
      </c>
      <c r="H118" s="9">
        <v>8</v>
      </c>
      <c r="I118" s="9">
        <v>9</v>
      </c>
      <c r="J118" s="9">
        <v>4</v>
      </c>
      <c r="K118" s="9">
        <v>8</v>
      </c>
      <c r="L118" s="9">
        <v>7</v>
      </c>
      <c r="M118" s="9">
        <v>0</v>
      </c>
      <c r="N118" s="9">
        <v>0</v>
      </c>
      <c r="O118" s="9">
        <v>14</v>
      </c>
      <c r="P118" s="9">
        <v>0</v>
      </c>
      <c r="Q118" s="9">
        <v>17</v>
      </c>
      <c r="R118" s="9">
        <v>0</v>
      </c>
      <c r="S118" s="9">
        <v>0</v>
      </c>
      <c r="T118" s="9">
        <v>0</v>
      </c>
      <c r="U118" s="9">
        <v>0</v>
      </c>
      <c r="V118" s="9">
        <v>15</v>
      </c>
    </row>
    <row r="119" spans="1:22" ht="13.15" customHeight="1" x14ac:dyDescent="0.3">
      <c r="A119" s="2" t="s">
        <v>105</v>
      </c>
      <c r="B119" s="9">
        <v>9</v>
      </c>
      <c r="C119" s="9">
        <v>9</v>
      </c>
      <c r="D119" s="9">
        <v>0</v>
      </c>
      <c r="E119" s="9">
        <v>25</v>
      </c>
      <c r="F119" s="9">
        <v>15</v>
      </c>
      <c r="G119" s="9">
        <v>18</v>
      </c>
      <c r="H119" s="9">
        <v>8</v>
      </c>
      <c r="I119" s="9">
        <v>13</v>
      </c>
      <c r="J119" s="9">
        <v>16</v>
      </c>
      <c r="K119" s="9">
        <v>9</v>
      </c>
      <c r="L119" s="9">
        <v>10</v>
      </c>
      <c r="M119" s="9">
        <v>29</v>
      </c>
      <c r="N119" s="9">
        <v>0</v>
      </c>
      <c r="O119" s="9">
        <v>4</v>
      </c>
      <c r="P119" s="9">
        <v>0</v>
      </c>
      <c r="Q119" s="9">
        <v>4</v>
      </c>
      <c r="R119" s="9">
        <v>6</v>
      </c>
      <c r="S119" s="9">
        <v>57</v>
      </c>
      <c r="T119" s="9">
        <v>0</v>
      </c>
      <c r="U119" s="9">
        <v>0</v>
      </c>
      <c r="V119" s="9">
        <v>0</v>
      </c>
    </row>
    <row r="120" spans="1:22" ht="13.15" customHeight="1" x14ac:dyDescent="0.3">
      <c r="A120" s="2" t="s">
        <v>146</v>
      </c>
      <c r="B120" s="9">
        <v>1</v>
      </c>
      <c r="C120" s="9">
        <v>1</v>
      </c>
      <c r="D120" s="9">
        <v>0</v>
      </c>
      <c r="E120" s="9">
        <v>0</v>
      </c>
      <c r="F120" s="9">
        <v>0</v>
      </c>
      <c r="G120" s="9">
        <v>0</v>
      </c>
      <c r="H120" s="9">
        <v>1</v>
      </c>
      <c r="I120" s="9">
        <v>0</v>
      </c>
      <c r="J120" s="9">
        <v>0</v>
      </c>
      <c r="K120" s="9">
        <v>0</v>
      </c>
      <c r="L120" s="9">
        <v>3</v>
      </c>
      <c r="M120" s="9">
        <v>0</v>
      </c>
      <c r="N120" s="9">
        <v>0</v>
      </c>
      <c r="O120" s="9">
        <v>0</v>
      </c>
      <c r="P120" s="9">
        <v>0</v>
      </c>
      <c r="Q120" s="9">
        <v>0</v>
      </c>
      <c r="R120" s="9">
        <v>0</v>
      </c>
      <c r="S120" s="9">
        <v>0</v>
      </c>
      <c r="T120" s="9">
        <v>0</v>
      </c>
      <c r="U120" s="9">
        <v>0</v>
      </c>
      <c r="V120" s="9">
        <v>0</v>
      </c>
    </row>
    <row r="121" spans="1:22" ht="13.15" customHeight="1" x14ac:dyDescent="0.3">
      <c r="A121" s="2" t="s">
        <v>150</v>
      </c>
      <c r="B121" s="9">
        <v>14</v>
      </c>
      <c r="C121" s="9">
        <v>15</v>
      </c>
      <c r="D121" s="9">
        <v>4</v>
      </c>
      <c r="E121" s="9">
        <v>17</v>
      </c>
      <c r="F121" s="9">
        <v>15</v>
      </c>
      <c r="G121" s="9">
        <v>12</v>
      </c>
      <c r="H121" s="9">
        <v>14</v>
      </c>
      <c r="I121" s="9">
        <v>12</v>
      </c>
      <c r="J121" s="9">
        <v>4</v>
      </c>
      <c r="K121" s="9">
        <v>25</v>
      </c>
      <c r="L121" s="9">
        <v>15</v>
      </c>
      <c r="M121" s="9">
        <v>12</v>
      </c>
      <c r="N121" s="9">
        <v>0</v>
      </c>
      <c r="O121" s="9">
        <v>10</v>
      </c>
      <c r="P121" s="9">
        <v>12</v>
      </c>
      <c r="Q121" s="9">
        <v>13</v>
      </c>
      <c r="R121" s="9">
        <v>6</v>
      </c>
      <c r="S121" s="9">
        <v>0</v>
      </c>
      <c r="T121" s="9">
        <v>0</v>
      </c>
      <c r="U121" s="9">
        <v>0</v>
      </c>
      <c r="V121" s="9">
        <v>15</v>
      </c>
    </row>
    <row r="122" spans="1:22" ht="13.15" customHeight="1" x14ac:dyDescent="0.3">
      <c r="A122" s="2"/>
    </row>
    <row r="123" spans="1:22" ht="13.15" customHeight="1" x14ac:dyDescent="0.3">
      <c r="A123" s="2" t="s">
        <v>151</v>
      </c>
    </row>
    <row r="124" spans="1:22" ht="40.15" customHeight="1" x14ac:dyDescent="0.3">
      <c r="A124" s="8" t="s">
        <v>80</v>
      </c>
      <c r="B124" s="10" t="s">
        <v>81</v>
      </c>
      <c r="C124" s="11" t="s">
        <v>82</v>
      </c>
      <c r="D124" s="11" t="s">
        <v>83</v>
      </c>
      <c r="E124" s="11" t="s">
        <v>84</v>
      </c>
      <c r="F124" s="11" t="s">
        <v>85</v>
      </c>
      <c r="G124" s="11" t="s">
        <v>86</v>
      </c>
      <c r="H124" s="11" t="s">
        <v>87</v>
      </c>
      <c r="I124" s="11" t="s">
        <v>88</v>
      </c>
      <c r="J124" s="11" t="s">
        <v>89</v>
      </c>
      <c r="K124" s="11" t="s">
        <v>90</v>
      </c>
      <c r="L124" s="11" t="s">
        <v>91</v>
      </c>
      <c r="M124" s="11" t="s">
        <v>92</v>
      </c>
      <c r="N124" s="11" t="s">
        <v>107</v>
      </c>
      <c r="O124" s="11" t="s">
        <v>93</v>
      </c>
      <c r="P124" s="11" t="s">
        <v>108</v>
      </c>
      <c r="Q124" s="11" t="s">
        <v>94</v>
      </c>
      <c r="R124" s="11" t="s">
        <v>95</v>
      </c>
      <c r="S124" s="11" t="s">
        <v>96</v>
      </c>
      <c r="T124" s="11" t="s">
        <v>109</v>
      </c>
      <c r="U124" s="11" t="s">
        <v>97</v>
      </c>
      <c r="V124" s="11" t="s">
        <v>98</v>
      </c>
    </row>
    <row r="125" spans="1:22" ht="13.15" customHeight="1" x14ac:dyDescent="0.3">
      <c r="A125" s="2" t="s">
        <v>99</v>
      </c>
      <c r="B125" s="9">
        <v>190</v>
      </c>
      <c r="C125" s="9">
        <v>153</v>
      </c>
      <c r="D125" s="9">
        <v>17</v>
      </c>
      <c r="E125" s="9">
        <v>10</v>
      </c>
      <c r="F125" s="9">
        <v>10</v>
      </c>
      <c r="G125" s="9">
        <v>5</v>
      </c>
      <c r="H125" s="9">
        <v>185</v>
      </c>
      <c r="I125" s="9">
        <v>21</v>
      </c>
      <c r="J125" s="9">
        <v>16</v>
      </c>
      <c r="K125" s="9">
        <v>19</v>
      </c>
      <c r="L125" s="9">
        <v>24</v>
      </c>
      <c r="M125" s="9">
        <v>2</v>
      </c>
      <c r="N125" s="9">
        <v>4</v>
      </c>
      <c r="O125" s="9">
        <v>20</v>
      </c>
      <c r="P125" s="9">
        <v>9</v>
      </c>
      <c r="Q125" s="9">
        <v>52</v>
      </c>
      <c r="R125" s="9">
        <v>15</v>
      </c>
      <c r="S125" s="9">
        <v>1</v>
      </c>
      <c r="T125" s="9">
        <v>2</v>
      </c>
      <c r="U125" s="9">
        <v>3</v>
      </c>
      <c r="V125" s="9">
        <v>2</v>
      </c>
    </row>
    <row r="126" spans="1:22" ht="13.15" customHeight="1" x14ac:dyDescent="0.3">
      <c r="A126" s="2" t="s">
        <v>100</v>
      </c>
      <c r="B126" s="9">
        <v>447</v>
      </c>
      <c r="C126" s="9">
        <v>396</v>
      </c>
      <c r="D126" s="9">
        <v>25</v>
      </c>
      <c r="E126" s="9">
        <v>16</v>
      </c>
      <c r="F126" s="9">
        <v>10</v>
      </c>
      <c r="G126" s="9">
        <v>33</v>
      </c>
      <c r="H126" s="9">
        <v>414</v>
      </c>
      <c r="I126" s="9">
        <v>32</v>
      </c>
      <c r="J126" s="9">
        <v>19</v>
      </c>
      <c r="K126" s="9">
        <v>96</v>
      </c>
      <c r="L126" s="9">
        <v>83</v>
      </c>
      <c r="M126" s="9">
        <v>8</v>
      </c>
      <c r="N126" s="9">
        <v>12</v>
      </c>
      <c r="O126" s="9">
        <v>41</v>
      </c>
      <c r="P126" s="9">
        <v>14</v>
      </c>
      <c r="Q126" s="9">
        <v>77</v>
      </c>
      <c r="R126" s="9">
        <v>25</v>
      </c>
      <c r="S126" s="9">
        <v>6</v>
      </c>
      <c r="T126" s="9">
        <v>10</v>
      </c>
      <c r="U126" s="9">
        <v>14</v>
      </c>
      <c r="V126" s="9">
        <v>8</v>
      </c>
    </row>
    <row r="127" spans="1:22" ht="13.15" customHeight="1" x14ac:dyDescent="0.3">
      <c r="A127" s="2" t="s">
        <v>152</v>
      </c>
      <c r="B127" s="9">
        <v>32</v>
      </c>
      <c r="C127" s="9">
        <v>32</v>
      </c>
      <c r="D127" s="9">
        <v>28</v>
      </c>
      <c r="E127" s="9">
        <v>36</v>
      </c>
      <c r="F127" s="9">
        <v>34</v>
      </c>
      <c r="G127" s="9">
        <v>0</v>
      </c>
      <c r="H127" s="9">
        <v>34</v>
      </c>
      <c r="I127" s="9">
        <v>44</v>
      </c>
      <c r="J127" s="9">
        <v>22</v>
      </c>
      <c r="K127" s="9">
        <v>44</v>
      </c>
      <c r="L127" s="9">
        <v>30</v>
      </c>
      <c r="M127" s="9">
        <v>50</v>
      </c>
      <c r="N127" s="9">
        <v>31</v>
      </c>
      <c r="O127" s="9">
        <v>16</v>
      </c>
      <c r="P127" s="9">
        <v>32</v>
      </c>
      <c r="Q127" s="9">
        <v>23</v>
      </c>
      <c r="R127" s="9">
        <v>46</v>
      </c>
      <c r="S127" s="9">
        <v>0</v>
      </c>
      <c r="T127" s="9">
        <v>0</v>
      </c>
      <c r="U127" s="9">
        <v>50</v>
      </c>
      <c r="V127" s="9">
        <v>21</v>
      </c>
    </row>
    <row r="128" spans="1:22" ht="13.15" customHeight="1" x14ac:dyDescent="0.3">
      <c r="A128" s="2" t="s">
        <v>153</v>
      </c>
      <c r="B128" s="9">
        <v>41</v>
      </c>
      <c r="C128" s="9">
        <v>42</v>
      </c>
      <c r="D128" s="9">
        <v>48</v>
      </c>
      <c r="E128" s="9">
        <v>13</v>
      </c>
      <c r="F128" s="9">
        <v>31</v>
      </c>
      <c r="G128" s="9">
        <v>36</v>
      </c>
      <c r="H128" s="9">
        <v>42</v>
      </c>
      <c r="I128" s="9">
        <v>40</v>
      </c>
      <c r="J128" s="9">
        <v>38</v>
      </c>
      <c r="K128" s="9">
        <v>44</v>
      </c>
      <c r="L128" s="9">
        <v>49</v>
      </c>
      <c r="M128" s="9">
        <v>50</v>
      </c>
      <c r="N128" s="9">
        <v>31</v>
      </c>
      <c r="O128" s="9">
        <v>16</v>
      </c>
      <c r="P128" s="9">
        <v>41</v>
      </c>
      <c r="Q128" s="9">
        <v>35</v>
      </c>
      <c r="R128" s="9">
        <v>33</v>
      </c>
      <c r="S128" s="9">
        <v>100</v>
      </c>
      <c r="T128" s="9">
        <v>0</v>
      </c>
      <c r="U128" s="9">
        <v>96</v>
      </c>
      <c r="V128" s="9">
        <v>79</v>
      </c>
    </row>
    <row r="129" spans="1:22" ht="13.15" customHeight="1" x14ac:dyDescent="0.3">
      <c r="A129" s="2" t="s">
        <v>154</v>
      </c>
      <c r="B129" s="9">
        <v>49</v>
      </c>
      <c r="C129" s="9">
        <v>49</v>
      </c>
      <c r="D129" s="9">
        <v>52</v>
      </c>
      <c r="E129" s="9">
        <v>54</v>
      </c>
      <c r="F129" s="9">
        <v>26</v>
      </c>
      <c r="G129" s="9">
        <v>24</v>
      </c>
      <c r="H129" s="9">
        <v>51</v>
      </c>
      <c r="I129" s="9">
        <v>53</v>
      </c>
      <c r="J129" s="9">
        <v>38</v>
      </c>
      <c r="K129" s="9">
        <v>46</v>
      </c>
      <c r="L129" s="9">
        <v>62</v>
      </c>
      <c r="M129" s="9">
        <v>50</v>
      </c>
      <c r="N129" s="9">
        <v>31</v>
      </c>
      <c r="O129" s="9">
        <v>35</v>
      </c>
      <c r="P129" s="9">
        <v>32</v>
      </c>
      <c r="Q129" s="9">
        <v>39</v>
      </c>
      <c r="R129" s="9">
        <v>53</v>
      </c>
      <c r="S129" s="9">
        <v>100</v>
      </c>
      <c r="T129" s="9">
        <v>75</v>
      </c>
      <c r="U129" s="9">
        <v>100</v>
      </c>
      <c r="V129" s="9">
        <v>0</v>
      </c>
    </row>
    <row r="130" spans="1:22" ht="13.15" customHeight="1" x14ac:dyDescent="0.3">
      <c r="A130" s="2" t="s">
        <v>155</v>
      </c>
      <c r="B130" s="9">
        <v>42</v>
      </c>
      <c r="C130" s="9">
        <v>43</v>
      </c>
      <c r="D130" s="9">
        <v>28</v>
      </c>
      <c r="E130" s="9">
        <v>31</v>
      </c>
      <c r="F130" s="9">
        <v>57</v>
      </c>
      <c r="G130" s="9">
        <v>24</v>
      </c>
      <c r="H130" s="9">
        <v>44</v>
      </c>
      <c r="I130" s="9">
        <v>44</v>
      </c>
      <c r="J130" s="9">
        <v>41</v>
      </c>
      <c r="K130" s="9">
        <v>44</v>
      </c>
      <c r="L130" s="9">
        <v>49</v>
      </c>
      <c r="M130" s="9">
        <v>50</v>
      </c>
      <c r="N130" s="9">
        <v>62</v>
      </c>
      <c r="O130" s="9">
        <v>26</v>
      </c>
      <c r="P130" s="9">
        <v>46</v>
      </c>
      <c r="Q130" s="9">
        <v>30</v>
      </c>
      <c r="R130" s="9">
        <v>53</v>
      </c>
      <c r="S130" s="9">
        <v>0</v>
      </c>
      <c r="T130" s="9">
        <v>100</v>
      </c>
      <c r="U130" s="9">
        <v>55</v>
      </c>
      <c r="V130" s="9">
        <v>0</v>
      </c>
    </row>
    <row r="131" spans="1:22" ht="13.15" customHeight="1" x14ac:dyDescent="0.3">
      <c r="A131" s="2" t="s">
        <v>156</v>
      </c>
      <c r="B131" s="9">
        <v>38</v>
      </c>
      <c r="C131" s="9">
        <v>39</v>
      </c>
      <c r="D131" s="9">
        <v>33</v>
      </c>
      <c r="E131" s="9">
        <v>13</v>
      </c>
      <c r="F131" s="9">
        <v>37</v>
      </c>
      <c r="G131" s="9">
        <v>24</v>
      </c>
      <c r="H131" s="9">
        <v>39</v>
      </c>
      <c r="I131" s="9">
        <v>28</v>
      </c>
      <c r="J131" s="9">
        <v>22</v>
      </c>
      <c r="K131" s="9">
        <v>39</v>
      </c>
      <c r="L131" s="9">
        <v>48</v>
      </c>
      <c r="M131" s="9">
        <v>0</v>
      </c>
      <c r="N131" s="9">
        <v>62</v>
      </c>
      <c r="O131" s="9">
        <v>40</v>
      </c>
      <c r="P131" s="9">
        <v>34</v>
      </c>
      <c r="Q131" s="9">
        <v>25</v>
      </c>
      <c r="R131" s="9">
        <v>46</v>
      </c>
      <c r="S131" s="9">
        <v>0</v>
      </c>
      <c r="T131" s="9">
        <v>100</v>
      </c>
      <c r="U131" s="9">
        <v>50</v>
      </c>
      <c r="V131" s="9">
        <v>21</v>
      </c>
    </row>
    <row r="132" spans="1:22" ht="13.15" customHeight="1" x14ac:dyDescent="0.3">
      <c r="A132" s="2" t="s">
        <v>123</v>
      </c>
      <c r="B132" s="9">
        <v>8</v>
      </c>
      <c r="C132" s="9">
        <v>8</v>
      </c>
      <c r="D132" s="9">
        <v>4</v>
      </c>
      <c r="E132" s="9">
        <v>4</v>
      </c>
      <c r="F132" s="9">
        <v>20</v>
      </c>
      <c r="G132" s="9">
        <v>0</v>
      </c>
      <c r="H132" s="9">
        <v>9</v>
      </c>
      <c r="I132" s="9">
        <v>8</v>
      </c>
      <c r="J132" s="9">
        <v>5</v>
      </c>
      <c r="K132" s="9">
        <v>6</v>
      </c>
      <c r="L132" s="9">
        <v>14</v>
      </c>
      <c r="M132" s="9">
        <v>0</v>
      </c>
      <c r="N132" s="9">
        <v>0</v>
      </c>
      <c r="O132" s="9">
        <v>14</v>
      </c>
      <c r="P132" s="9">
        <v>0</v>
      </c>
      <c r="Q132" s="9">
        <v>12</v>
      </c>
      <c r="R132" s="9">
        <v>0</v>
      </c>
      <c r="S132" s="9">
        <v>0</v>
      </c>
      <c r="T132" s="9">
        <v>0</v>
      </c>
      <c r="U132" s="9">
        <v>0</v>
      </c>
      <c r="V132" s="9">
        <v>0</v>
      </c>
    </row>
    <row r="133" spans="1:22" ht="13.15" customHeight="1" x14ac:dyDescent="0.3">
      <c r="A133" s="2" t="s">
        <v>157</v>
      </c>
      <c r="B133" s="9">
        <v>30</v>
      </c>
      <c r="C133" s="9">
        <v>30</v>
      </c>
      <c r="D133" s="9">
        <v>30</v>
      </c>
      <c r="E133" s="9">
        <v>37</v>
      </c>
      <c r="F133" s="9">
        <v>17</v>
      </c>
      <c r="G133" s="9">
        <v>41</v>
      </c>
      <c r="H133" s="9">
        <v>29</v>
      </c>
      <c r="I133" s="9">
        <v>25</v>
      </c>
      <c r="J133" s="9">
        <v>43</v>
      </c>
      <c r="K133" s="9">
        <v>33</v>
      </c>
      <c r="L133" s="9">
        <v>24</v>
      </c>
      <c r="M133" s="9">
        <v>0</v>
      </c>
      <c r="N133" s="9">
        <v>38</v>
      </c>
      <c r="O133" s="9">
        <v>37</v>
      </c>
      <c r="P133" s="9">
        <v>39</v>
      </c>
      <c r="Q133" s="9">
        <v>37</v>
      </c>
      <c r="R133" s="9">
        <v>40</v>
      </c>
      <c r="S133" s="9">
        <v>0</v>
      </c>
      <c r="T133" s="9">
        <v>0</v>
      </c>
      <c r="U133" s="9">
        <v>0</v>
      </c>
      <c r="V133" s="9">
        <v>0</v>
      </c>
    </row>
    <row r="134" spans="1:22" ht="13.15" customHeight="1" x14ac:dyDescent="0.3">
      <c r="A134" s="2" t="s">
        <v>105</v>
      </c>
      <c r="B134" s="9">
        <v>4</v>
      </c>
      <c r="C134" s="9">
        <v>4</v>
      </c>
      <c r="D134" s="9">
        <v>4</v>
      </c>
      <c r="E134" s="9">
        <v>0</v>
      </c>
      <c r="F134" s="9">
        <v>3</v>
      </c>
      <c r="G134" s="9">
        <v>0</v>
      </c>
      <c r="H134" s="9">
        <v>4</v>
      </c>
      <c r="I134" s="9">
        <v>3</v>
      </c>
      <c r="J134" s="9">
        <v>0</v>
      </c>
      <c r="K134" s="9">
        <v>12</v>
      </c>
      <c r="L134" s="9">
        <v>5</v>
      </c>
      <c r="M134" s="9">
        <v>0</v>
      </c>
      <c r="N134" s="9">
        <v>0</v>
      </c>
      <c r="O134" s="9">
        <v>0</v>
      </c>
      <c r="P134" s="9">
        <v>0</v>
      </c>
      <c r="Q134" s="9">
        <v>2</v>
      </c>
      <c r="R134" s="9">
        <v>0</v>
      </c>
      <c r="S134" s="9">
        <v>0</v>
      </c>
      <c r="T134" s="9">
        <v>0</v>
      </c>
      <c r="U134" s="9">
        <v>0</v>
      </c>
      <c r="V134" s="9">
        <v>0</v>
      </c>
    </row>
    <row r="135" spans="1:22" ht="13.15" customHeight="1" x14ac:dyDescent="0.3">
      <c r="A135" s="2"/>
    </row>
    <row r="136" spans="1:22" ht="13.15" customHeight="1" x14ac:dyDescent="0.3">
      <c r="A136" s="2" t="s">
        <v>158</v>
      </c>
    </row>
    <row r="137" spans="1:22" ht="40.15" customHeight="1" x14ac:dyDescent="0.3">
      <c r="A137" s="8" t="s">
        <v>80</v>
      </c>
      <c r="B137" s="10" t="s">
        <v>81</v>
      </c>
      <c r="C137" s="11" t="s">
        <v>82</v>
      </c>
      <c r="D137" s="11" t="s">
        <v>83</v>
      </c>
      <c r="E137" s="11" t="s">
        <v>84</v>
      </c>
      <c r="F137" s="11" t="s">
        <v>85</v>
      </c>
      <c r="G137" s="11" t="s">
        <v>86</v>
      </c>
      <c r="H137" s="11" t="s">
        <v>87</v>
      </c>
      <c r="I137" s="11" t="s">
        <v>88</v>
      </c>
      <c r="J137" s="11" t="s">
        <v>89</v>
      </c>
      <c r="K137" s="11" t="s">
        <v>90</v>
      </c>
      <c r="L137" s="11" t="s">
        <v>91</v>
      </c>
      <c r="M137" s="11" t="s">
        <v>92</v>
      </c>
      <c r="N137" s="11" t="s">
        <v>107</v>
      </c>
      <c r="O137" s="11" t="s">
        <v>93</v>
      </c>
      <c r="P137" s="11" t="s">
        <v>108</v>
      </c>
      <c r="Q137" s="11" t="s">
        <v>94</v>
      </c>
      <c r="R137" s="11" t="s">
        <v>95</v>
      </c>
      <c r="S137" s="11" t="s">
        <v>96</v>
      </c>
      <c r="T137" s="11" t="s">
        <v>109</v>
      </c>
      <c r="U137" s="11" t="s">
        <v>97</v>
      </c>
      <c r="V137" s="11" t="s">
        <v>98</v>
      </c>
    </row>
    <row r="138" spans="1:22" ht="13.15" customHeight="1" x14ac:dyDescent="0.3">
      <c r="A138" s="2" t="s">
        <v>99</v>
      </c>
      <c r="B138" s="9">
        <v>263</v>
      </c>
      <c r="C138" s="9">
        <v>216</v>
      </c>
      <c r="D138" s="9">
        <v>23</v>
      </c>
      <c r="E138" s="9">
        <v>14</v>
      </c>
      <c r="F138" s="9">
        <v>10</v>
      </c>
      <c r="G138" s="9">
        <v>146</v>
      </c>
      <c r="H138" s="9">
        <v>117</v>
      </c>
      <c r="I138" s="9">
        <v>25</v>
      </c>
      <c r="J138" s="9">
        <v>15</v>
      </c>
      <c r="K138" s="9">
        <v>31</v>
      </c>
      <c r="L138" s="9">
        <v>36</v>
      </c>
      <c r="M138" s="9">
        <v>7</v>
      </c>
      <c r="N138" s="9">
        <v>2</v>
      </c>
      <c r="O138" s="9">
        <v>8</v>
      </c>
      <c r="P138" s="9">
        <v>9</v>
      </c>
      <c r="Q138" s="9">
        <v>46</v>
      </c>
      <c r="R138" s="9">
        <v>21</v>
      </c>
      <c r="S138" s="9">
        <v>11</v>
      </c>
      <c r="T138" s="9">
        <v>16</v>
      </c>
      <c r="U138" s="9">
        <v>14</v>
      </c>
      <c r="V138" s="9">
        <v>22</v>
      </c>
    </row>
    <row r="139" spans="1:22" ht="13.15" customHeight="1" x14ac:dyDescent="0.3">
      <c r="A139" s="2" t="s">
        <v>100</v>
      </c>
      <c r="B139" s="9">
        <v>1137</v>
      </c>
      <c r="C139" s="9">
        <v>1012</v>
      </c>
      <c r="D139" s="9">
        <v>65</v>
      </c>
      <c r="E139" s="9">
        <v>43</v>
      </c>
      <c r="F139" s="9">
        <v>18</v>
      </c>
      <c r="G139" s="9">
        <v>847</v>
      </c>
      <c r="H139" s="9">
        <v>290</v>
      </c>
      <c r="I139" s="9">
        <v>45</v>
      </c>
      <c r="J139" s="9">
        <v>49</v>
      </c>
      <c r="K139" s="9">
        <v>168</v>
      </c>
      <c r="L139" s="9">
        <v>128</v>
      </c>
      <c r="M139" s="9">
        <v>24</v>
      </c>
      <c r="N139" s="9">
        <v>8</v>
      </c>
      <c r="O139" s="9">
        <v>40</v>
      </c>
      <c r="P139" s="9">
        <v>16</v>
      </c>
      <c r="Q139" s="9">
        <v>148</v>
      </c>
      <c r="R139" s="9">
        <v>101</v>
      </c>
      <c r="S139" s="9">
        <v>93</v>
      </c>
      <c r="T139" s="9">
        <v>114</v>
      </c>
      <c r="U139" s="9">
        <v>85</v>
      </c>
      <c r="V139" s="9">
        <v>121</v>
      </c>
    </row>
    <row r="140" spans="1:22" ht="13.15" customHeight="1" x14ac:dyDescent="0.3">
      <c r="A140" s="2" t="s">
        <v>141</v>
      </c>
      <c r="B140" s="9">
        <v>25</v>
      </c>
      <c r="C140" s="9">
        <v>24</v>
      </c>
      <c r="D140" s="9">
        <v>46</v>
      </c>
      <c r="E140" s="9">
        <v>40</v>
      </c>
      <c r="F140" s="9">
        <v>2</v>
      </c>
      <c r="G140" s="9">
        <v>22</v>
      </c>
      <c r="H140" s="9">
        <v>35</v>
      </c>
      <c r="I140" s="9">
        <v>32</v>
      </c>
      <c r="J140" s="9">
        <v>25</v>
      </c>
      <c r="K140" s="9">
        <v>30</v>
      </c>
      <c r="L140" s="9">
        <v>21</v>
      </c>
      <c r="M140" s="9">
        <v>16</v>
      </c>
      <c r="N140" s="9">
        <v>0</v>
      </c>
      <c r="O140" s="9">
        <v>50</v>
      </c>
      <c r="P140" s="9">
        <v>36</v>
      </c>
      <c r="Q140" s="9">
        <v>40</v>
      </c>
      <c r="R140" s="9">
        <v>21</v>
      </c>
      <c r="S140" s="9">
        <v>27</v>
      </c>
      <c r="T140" s="9">
        <v>13</v>
      </c>
      <c r="U140" s="9">
        <v>15</v>
      </c>
      <c r="V140" s="9">
        <v>17</v>
      </c>
    </row>
    <row r="141" spans="1:22" ht="13.15" customHeight="1" x14ac:dyDescent="0.3">
      <c r="A141" s="2" t="s">
        <v>142</v>
      </c>
      <c r="B141" s="9">
        <v>40</v>
      </c>
      <c r="C141" s="9">
        <v>40</v>
      </c>
      <c r="D141" s="9">
        <v>40</v>
      </c>
      <c r="E141" s="9">
        <v>25</v>
      </c>
      <c r="F141" s="9">
        <v>39</v>
      </c>
      <c r="G141" s="9">
        <v>41</v>
      </c>
      <c r="H141" s="9">
        <v>36</v>
      </c>
      <c r="I141" s="9">
        <v>35</v>
      </c>
      <c r="J141" s="9">
        <v>37</v>
      </c>
      <c r="K141" s="9">
        <v>36</v>
      </c>
      <c r="L141" s="9">
        <v>32</v>
      </c>
      <c r="M141" s="9">
        <v>16</v>
      </c>
      <c r="N141" s="9">
        <v>50</v>
      </c>
      <c r="O141" s="9">
        <v>55</v>
      </c>
      <c r="P141" s="9">
        <v>24</v>
      </c>
      <c r="Q141" s="9">
        <v>44</v>
      </c>
      <c r="R141" s="9">
        <v>44</v>
      </c>
      <c r="S141" s="9">
        <v>36</v>
      </c>
      <c r="T141" s="9">
        <v>43</v>
      </c>
      <c r="U141" s="9">
        <v>32</v>
      </c>
      <c r="V141" s="9">
        <v>51</v>
      </c>
    </row>
    <row r="142" spans="1:22" ht="13.15" customHeight="1" x14ac:dyDescent="0.3">
      <c r="A142" s="2" t="s">
        <v>143</v>
      </c>
      <c r="B142" s="9">
        <v>60</v>
      </c>
      <c r="C142" s="9">
        <v>61</v>
      </c>
      <c r="D142" s="9">
        <v>40</v>
      </c>
      <c r="E142" s="9">
        <v>60</v>
      </c>
      <c r="F142" s="9">
        <v>70</v>
      </c>
      <c r="G142" s="9">
        <v>64</v>
      </c>
      <c r="H142" s="9">
        <v>50</v>
      </c>
      <c r="I142" s="9">
        <v>29</v>
      </c>
      <c r="J142" s="9">
        <v>45</v>
      </c>
      <c r="K142" s="9">
        <v>80</v>
      </c>
      <c r="L142" s="9">
        <v>43</v>
      </c>
      <c r="M142" s="9">
        <v>84</v>
      </c>
      <c r="N142" s="9">
        <v>100</v>
      </c>
      <c r="O142" s="9">
        <v>25</v>
      </c>
      <c r="P142" s="9">
        <v>62</v>
      </c>
      <c r="Q142" s="9">
        <v>62</v>
      </c>
      <c r="R142" s="9">
        <v>70</v>
      </c>
      <c r="S142" s="9">
        <v>64</v>
      </c>
      <c r="T142" s="9">
        <v>51</v>
      </c>
      <c r="U142" s="9">
        <v>76</v>
      </c>
      <c r="V142" s="9">
        <v>56</v>
      </c>
    </row>
    <row r="143" spans="1:22" ht="13.15" customHeight="1" x14ac:dyDescent="0.3">
      <c r="A143" s="2" t="s">
        <v>123</v>
      </c>
      <c r="B143" s="9">
        <v>6</v>
      </c>
      <c r="C143" s="9">
        <v>5</v>
      </c>
      <c r="D143" s="9">
        <v>7</v>
      </c>
      <c r="E143" s="9">
        <v>25</v>
      </c>
      <c r="F143" s="9">
        <v>10</v>
      </c>
      <c r="G143" s="9">
        <v>7</v>
      </c>
      <c r="H143" s="9">
        <v>5</v>
      </c>
      <c r="I143" s="9">
        <v>4</v>
      </c>
      <c r="J143" s="9">
        <v>17</v>
      </c>
      <c r="K143" s="9">
        <v>4</v>
      </c>
      <c r="L143" s="9">
        <v>3</v>
      </c>
      <c r="M143" s="9">
        <v>0</v>
      </c>
      <c r="N143" s="9">
        <v>0</v>
      </c>
      <c r="O143" s="9">
        <v>0</v>
      </c>
      <c r="P143" s="9">
        <v>0</v>
      </c>
      <c r="Q143" s="9">
        <v>1</v>
      </c>
      <c r="R143" s="9">
        <v>17</v>
      </c>
      <c r="S143" s="9">
        <v>27</v>
      </c>
      <c r="T143" s="9">
        <v>0</v>
      </c>
      <c r="U143" s="9">
        <v>8</v>
      </c>
      <c r="V143" s="9">
        <v>0</v>
      </c>
    </row>
    <row r="144" spans="1:22" ht="13.15" customHeight="1" x14ac:dyDescent="0.3">
      <c r="A144" s="2" t="s">
        <v>144</v>
      </c>
      <c r="B144" s="9">
        <v>12</v>
      </c>
      <c r="C144" s="9">
        <v>12</v>
      </c>
      <c r="D144" s="9">
        <v>13</v>
      </c>
      <c r="E144" s="9">
        <v>2</v>
      </c>
      <c r="F144" s="9">
        <v>2</v>
      </c>
      <c r="G144" s="9">
        <v>10</v>
      </c>
      <c r="H144" s="9">
        <v>16</v>
      </c>
      <c r="I144" s="9">
        <v>21</v>
      </c>
      <c r="J144" s="9">
        <v>4</v>
      </c>
      <c r="K144" s="9">
        <v>3</v>
      </c>
      <c r="L144" s="9">
        <v>27</v>
      </c>
      <c r="M144" s="9">
        <v>16</v>
      </c>
      <c r="N144" s="9">
        <v>0</v>
      </c>
      <c r="O144" s="9">
        <v>20</v>
      </c>
      <c r="P144" s="9">
        <v>12</v>
      </c>
      <c r="Q144" s="9">
        <v>7</v>
      </c>
      <c r="R144" s="9">
        <v>13</v>
      </c>
      <c r="S144" s="9">
        <v>0</v>
      </c>
      <c r="T144" s="9">
        <v>21</v>
      </c>
      <c r="U144" s="9">
        <v>0</v>
      </c>
      <c r="V144" s="9">
        <v>17</v>
      </c>
    </row>
    <row r="145" spans="1:22" ht="13.15" customHeight="1" x14ac:dyDescent="0.3">
      <c r="A145" s="2" t="s">
        <v>105</v>
      </c>
      <c r="B145" s="9" t="s">
        <v>110</v>
      </c>
      <c r="C145" s="9" t="s">
        <v>110</v>
      </c>
      <c r="D145" s="9">
        <v>0</v>
      </c>
      <c r="E145" s="9">
        <v>7</v>
      </c>
      <c r="F145" s="9">
        <v>0</v>
      </c>
      <c r="G145" s="9">
        <v>0</v>
      </c>
      <c r="H145" s="9">
        <v>2</v>
      </c>
      <c r="I145" s="9">
        <v>10</v>
      </c>
      <c r="J145" s="9">
        <v>0</v>
      </c>
      <c r="K145" s="9">
        <v>0</v>
      </c>
      <c r="L145" s="9">
        <v>0</v>
      </c>
      <c r="M145" s="9">
        <v>0</v>
      </c>
      <c r="N145" s="9">
        <v>0</v>
      </c>
      <c r="O145" s="9">
        <v>0</v>
      </c>
      <c r="P145" s="9">
        <v>0</v>
      </c>
      <c r="Q145" s="9">
        <v>0</v>
      </c>
      <c r="R145" s="9">
        <v>0</v>
      </c>
      <c r="S145" s="9">
        <v>0</v>
      </c>
      <c r="T145" s="9">
        <v>0</v>
      </c>
      <c r="U145" s="9">
        <v>0</v>
      </c>
      <c r="V145" s="9">
        <v>0</v>
      </c>
    </row>
    <row r="146" spans="1:22" ht="13.15" customHeight="1" x14ac:dyDescent="0.3">
      <c r="A146" s="2" t="s">
        <v>146</v>
      </c>
      <c r="B146" s="9" t="s">
        <v>110</v>
      </c>
      <c r="C146" s="9" t="s">
        <v>110</v>
      </c>
      <c r="D146" s="9">
        <v>0</v>
      </c>
      <c r="E146" s="9">
        <v>0</v>
      </c>
      <c r="F146" s="9">
        <v>0</v>
      </c>
      <c r="G146" s="9">
        <v>0</v>
      </c>
      <c r="H146" s="9">
        <v>1</v>
      </c>
      <c r="I146" s="9">
        <v>0</v>
      </c>
      <c r="J146" s="9">
        <v>0</v>
      </c>
      <c r="K146" s="9">
        <v>0</v>
      </c>
      <c r="L146" s="9">
        <v>3</v>
      </c>
      <c r="M146" s="9">
        <v>0</v>
      </c>
      <c r="N146" s="9">
        <v>0</v>
      </c>
      <c r="O146" s="9">
        <v>0</v>
      </c>
      <c r="P146" s="9">
        <v>0</v>
      </c>
      <c r="Q146" s="9">
        <v>0</v>
      </c>
      <c r="R146" s="9">
        <v>0</v>
      </c>
      <c r="S146" s="9">
        <v>0</v>
      </c>
      <c r="T146" s="9">
        <v>0</v>
      </c>
      <c r="U146" s="9">
        <v>0</v>
      </c>
      <c r="V146" s="9">
        <v>0</v>
      </c>
    </row>
    <row r="147" spans="1:22" ht="13.15" customHeight="1" x14ac:dyDescent="0.3">
      <c r="A147" s="2"/>
    </row>
    <row r="148" spans="1:22" ht="13.15" customHeight="1" x14ac:dyDescent="0.3">
      <c r="A148" s="2" t="s">
        <v>159</v>
      </c>
    </row>
    <row r="149" spans="1:22" ht="40.15" customHeight="1" x14ac:dyDescent="0.3">
      <c r="A149" s="8" t="s">
        <v>80</v>
      </c>
      <c r="B149" s="10" t="s">
        <v>81</v>
      </c>
      <c r="C149" s="11" t="s">
        <v>82</v>
      </c>
      <c r="D149" s="11" t="s">
        <v>83</v>
      </c>
      <c r="E149" s="11" t="s">
        <v>84</v>
      </c>
      <c r="F149" s="11" t="s">
        <v>85</v>
      </c>
      <c r="G149" s="11" t="s">
        <v>86</v>
      </c>
      <c r="H149" s="11" t="s">
        <v>87</v>
      </c>
      <c r="I149" s="11" t="s">
        <v>88</v>
      </c>
      <c r="J149" s="11" t="s">
        <v>89</v>
      </c>
      <c r="K149" s="11" t="s">
        <v>90</v>
      </c>
      <c r="L149" s="11" t="s">
        <v>91</v>
      </c>
      <c r="M149" s="11" t="s">
        <v>92</v>
      </c>
      <c r="N149" s="11" t="s">
        <v>107</v>
      </c>
      <c r="O149" s="11" t="s">
        <v>93</v>
      </c>
      <c r="P149" s="11" t="s">
        <v>108</v>
      </c>
      <c r="Q149" s="11" t="s">
        <v>94</v>
      </c>
      <c r="R149" s="11" t="s">
        <v>95</v>
      </c>
      <c r="S149" s="11" t="s">
        <v>96</v>
      </c>
      <c r="T149" s="11" t="s">
        <v>109</v>
      </c>
      <c r="U149" s="11" t="s">
        <v>97</v>
      </c>
      <c r="V149" s="11" t="s">
        <v>98</v>
      </c>
    </row>
    <row r="150" spans="1:22" ht="13.15" customHeight="1" x14ac:dyDescent="0.3">
      <c r="A150" s="2" t="s">
        <v>99</v>
      </c>
      <c r="B150" s="9">
        <v>195</v>
      </c>
      <c r="C150" s="9">
        <v>161</v>
      </c>
      <c r="D150" s="9">
        <v>12</v>
      </c>
      <c r="E150" s="9">
        <v>11</v>
      </c>
      <c r="F150" s="9">
        <v>11</v>
      </c>
      <c r="G150" s="9">
        <v>8</v>
      </c>
      <c r="H150" s="9">
        <v>187</v>
      </c>
      <c r="I150" s="9">
        <v>5</v>
      </c>
      <c r="J150" s="9">
        <v>16</v>
      </c>
      <c r="K150" s="9">
        <v>22</v>
      </c>
      <c r="L150" s="9">
        <v>17</v>
      </c>
      <c r="M150" s="9">
        <v>4</v>
      </c>
      <c r="N150" s="9">
        <v>3</v>
      </c>
      <c r="O150" s="9">
        <v>25</v>
      </c>
      <c r="P150" s="9">
        <v>14</v>
      </c>
      <c r="Q150" s="9">
        <v>61</v>
      </c>
      <c r="R150" s="9">
        <v>20</v>
      </c>
      <c r="S150" s="9">
        <v>3</v>
      </c>
      <c r="T150" s="9">
        <v>2</v>
      </c>
      <c r="U150" s="9">
        <v>2</v>
      </c>
      <c r="V150" s="9">
        <v>1</v>
      </c>
    </row>
    <row r="151" spans="1:22" ht="13.15" customHeight="1" x14ac:dyDescent="0.3">
      <c r="A151" s="2" t="s">
        <v>100</v>
      </c>
      <c r="B151" s="9">
        <v>467</v>
      </c>
      <c r="C151" s="9">
        <v>415</v>
      </c>
      <c r="D151" s="9">
        <v>26</v>
      </c>
      <c r="E151" s="9">
        <v>16</v>
      </c>
      <c r="F151" s="9">
        <v>11</v>
      </c>
      <c r="G151" s="9">
        <v>49</v>
      </c>
      <c r="H151" s="9">
        <v>418</v>
      </c>
      <c r="I151" s="9">
        <v>11</v>
      </c>
      <c r="J151" s="9">
        <v>20</v>
      </c>
      <c r="K151" s="9">
        <v>117</v>
      </c>
      <c r="L151" s="9">
        <v>52</v>
      </c>
      <c r="M151" s="9">
        <v>13</v>
      </c>
      <c r="N151" s="9">
        <v>8</v>
      </c>
      <c r="O151" s="9">
        <v>48</v>
      </c>
      <c r="P151" s="9">
        <v>23</v>
      </c>
      <c r="Q151" s="9">
        <v>100</v>
      </c>
      <c r="R151" s="9">
        <v>33</v>
      </c>
      <c r="S151" s="9">
        <v>21</v>
      </c>
      <c r="T151" s="9">
        <v>5</v>
      </c>
      <c r="U151" s="9">
        <v>14</v>
      </c>
      <c r="V151" s="9">
        <v>2</v>
      </c>
    </row>
    <row r="152" spans="1:22" ht="13.15" customHeight="1" x14ac:dyDescent="0.3">
      <c r="A152" s="2" t="s">
        <v>141</v>
      </c>
      <c r="B152" s="9">
        <v>61</v>
      </c>
      <c r="C152" s="9">
        <v>61</v>
      </c>
      <c r="D152" s="9">
        <v>64</v>
      </c>
      <c r="E152" s="9">
        <v>45</v>
      </c>
      <c r="F152" s="9">
        <v>64</v>
      </c>
      <c r="G152" s="9">
        <v>47</v>
      </c>
      <c r="H152" s="9">
        <v>63</v>
      </c>
      <c r="I152" s="9">
        <v>46</v>
      </c>
      <c r="J152" s="9">
        <v>74</v>
      </c>
      <c r="K152" s="9">
        <v>64</v>
      </c>
      <c r="L152" s="9">
        <v>68</v>
      </c>
      <c r="M152" s="9">
        <v>29</v>
      </c>
      <c r="N152" s="9">
        <v>100</v>
      </c>
      <c r="O152" s="9">
        <v>63</v>
      </c>
      <c r="P152" s="9">
        <v>58</v>
      </c>
      <c r="Q152" s="9">
        <v>61</v>
      </c>
      <c r="R152" s="9">
        <v>67</v>
      </c>
      <c r="S152" s="9">
        <v>30</v>
      </c>
      <c r="T152" s="9">
        <v>50</v>
      </c>
      <c r="U152" s="9">
        <v>47</v>
      </c>
      <c r="V152" s="9">
        <v>100</v>
      </c>
    </row>
    <row r="153" spans="1:22" ht="13.15" customHeight="1" x14ac:dyDescent="0.3">
      <c r="A153" s="2" t="s">
        <v>142</v>
      </c>
      <c r="B153" s="9">
        <v>36</v>
      </c>
      <c r="C153" s="9">
        <v>37</v>
      </c>
      <c r="D153" s="9">
        <v>49</v>
      </c>
      <c r="E153" s="9">
        <v>8</v>
      </c>
      <c r="F153" s="9">
        <v>18</v>
      </c>
      <c r="G153" s="9">
        <v>49</v>
      </c>
      <c r="H153" s="9">
        <v>34</v>
      </c>
      <c r="I153" s="9">
        <v>15</v>
      </c>
      <c r="J153" s="9">
        <v>51</v>
      </c>
      <c r="K153" s="9">
        <v>20</v>
      </c>
      <c r="L153" s="9">
        <v>13</v>
      </c>
      <c r="M153" s="9">
        <v>88</v>
      </c>
      <c r="N153" s="9">
        <v>45</v>
      </c>
      <c r="O153" s="9">
        <v>57</v>
      </c>
      <c r="P153" s="9">
        <v>35</v>
      </c>
      <c r="Q153" s="9">
        <v>46</v>
      </c>
      <c r="R153" s="9">
        <v>26</v>
      </c>
      <c r="S153" s="9">
        <v>31</v>
      </c>
      <c r="T153" s="9">
        <v>100</v>
      </c>
      <c r="U153" s="9">
        <v>53</v>
      </c>
      <c r="V153" s="9">
        <v>0</v>
      </c>
    </row>
    <row r="154" spans="1:22" ht="13.15" customHeight="1" x14ac:dyDescent="0.3">
      <c r="A154" s="2" t="s">
        <v>143</v>
      </c>
      <c r="B154" s="9">
        <v>35</v>
      </c>
      <c r="C154" s="9">
        <v>35</v>
      </c>
      <c r="D154" s="9">
        <v>45</v>
      </c>
      <c r="E154" s="9">
        <v>14</v>
      </c>
      <c r="F154" s="9">
        <v>15</v>
      </c>
      <c r="G154" s="9">
        <v>50</v>
      </c>
      <c r="H154" s="9">
        <v>33</v>
      </c>
      <c r="I154" s="9">
        <v>15</v>
      </c>
      <c r="J154" s="9">
        <v>51</v>
      </c>
      <c r="K154" s="9">
        <v>30</v>
      </c>
      <c r="L154" s="9">
        <v>42</v>
      </c>
      <c r="M154" s="9">
        <v>29</v>
      </c>
      <c r="N154" s="9">
        <v>45</v>
      </c>
      <c r="O154" s="9">
        <v>12</v>
      </c>
      <c r="P154" s="9">
        <v>35</v>
      </c>
      <c r="Q154" s="9">
        <v>34</v>
      </c>
      <c r="R154" s="9">
        <v>31</v>
      </c>
      <c r="S154" s="9">
        <v>70</v>
      </c>
      <c r="T154" s="9">
        <v>100</v>
      </c>
      <c r="U154" s="9">
        <v>53</v>
      </c>
      <c r="V154" s="9">
        <v>0</v>
      </c>
    </row>
    <row r="155" spans="1:22" ht="13.15" customHeight="1" x14ac:dyDescent="0.3">
      <c r="A155" s="2" t="s">
        <v>123</v>
      </c>
      <c r="B155" s="9">
        <v>6</v>
      </c>
      <c r="C155" s="9">
        <v>6</v>
      </c>
      <c r="D155" s="9">
        <v>10</v>
      </c>
      <c r="E155" s="9">
        <v>0</v>
      </c>
      <c r="F155" s="9">
        <v>0</v>
      </c>
      <c r="G155" s="9">
        <v>0</v>
      </c>
      <c r="H155" s="9">
        <v>7</v>
      </c>
      <c r="I155" s="9">
        <v>0</v>
      </c>
      <c r="J155" s="9">
        <v>5</v>
      </c>
      <c r="K155" s="9">
        <v>6</v>
      </c>
      <c r="L155" s="9">
        <v>7</v>
      </c>
      <c r="M155" s="9">
        <v>0</v>
      </c>
      <c r="N155" s="9">
        <v>0</v>
      </c>
      <c r="O155" s="9">
        <v>12</v>
      </c>
      <c r="P155" s="9">
        <v>0</v>
      </c>
      <c r="Q155" s="9">
        <v>11</v>
      </c>
      <c r="R155" s="9">
        <v>0</v>
      </c>
      <c r="S155" s="9">
        <v>0</v>
      </c>
      <c r="T155" s="9">
        <v>0</v>
      </c>
      <c r="U155" s="9">
        <v>0</v>
      </c>
      <c r="V155" s="9">
        <v>0</v>
      </c>
    </row>
    <row r="156" spans="1:22" ht="13.15" customHeight="1" x14ac:dyDescent="0.3">
      <c r="A156" s="2" t="s">
        <v>144</v>
      </c>
      <c r="B156" s="9">
        <v>15</v>
      </c>
      <c r="C156" s="9">
        <v>14</v>
      </c>
      <c r="D156" s="9">
        <v>0</v>
      </c>
      <c r="E156" s="9">
        <v>51</v>
      </c>
      <c r="F156" s="9">
        <v>18</v>
      </c>
      <c r="G156" s="9">
        <v>11</v>
      </c>
      <c r="H156" s="9">
        <v>15</v>
      </c>
      <c r="I156" s="9">
        <v>54</v>
      </c>
      <c r="J156" s="9">
        <v>5</v>
      </c>
      <c r="K156" s="9">
        <v>26</v>
      </c>
      <c r="L156" s="9">
        <v>15</v>
      </c>
      <c r="M156" s="9">
        <v>12</v>
      </c>
      <c r="N156" s="9">
        <v>0</v>
      </c>
      <c r="O156" s="9">
        <v>16</v>
      </c>
      <c r="P156" s="9">
        <v>1</v>
      </c>
      <c r="Q156" s="9">
        <v>7</v>
      </c>
      <c r="R156" s="9">
        <v>18</v>
      </c>
      <c r="S156" s="9">
        <v>0</v>
      </c>
      <c r="T156" s="9">
        <v>0</v>
      </c>
      <c r="U156" s="9">
        <v>0</v>
      </c>
      <c r="V156" s="9">
        <v>0</v>
      </c>
    </row>
    <row r="157" spans="1:22" ht="13.15" customHeight="1" x14ac:dyDescent="0.3">
      <c r="A157" s="2" t="s">
        <v>105</v>
      </c>
      <c r="B157" s="9" t="s">
        <v>110</v>
      </c>
      <c r="C157" s="9" t="s">
        <v>110</v>
      </c>
      <c r="D157" s="9">
        <v>0</v>
      </c>
      <c r="E157" s="9">
        <v>0</v>
      </c>
      <c r="F157" s="9">
        <v>0</v>
      </c>
      <c r="G157" s="9">
        <v>0</v>
      </c>
      <c r="H157" s="9" t="s">
        <v>110</v>
      </c>
      <c r="I157" s="9">
        <v>0</v>
      </c>
      <c r="J157" s="9">
        <v>0</v>
      </c>
      <c r="K157" s="9">
        <v>0</v>
      </c>
      <c r="L157" s="9">
        <v>0</v>
      </c>
      <c r="M157" s="9">
        <v>0</v>
      </c>
      <c r="N157" s="9">
        <v>0</v>
      </c>
      <c r="O157" s="9">
        <v>0</v>
      </c>
      <c r="P157" s="9">
        <v>8</v>
      </c>
      <c r="Q157" s="9">
        <v>0</v>
      </c>
      <c r="R157" s="9">
        <v>0</v>
      </c>
      <c r="S157" s="9">
        <v>0</v>
      </c>
      <c r="T157" s="9">
        <v>0</v>
      </c>
      <c r="U157" s="9">
        <v>0</v>
      </c>
      <c r="V157" s="9">
        <v>0</v>
      </c>
    </row>
    <row r="158" spans="1:22" ht="13.15" customHeight="1" x14ac:dyDescent="0.3">
      <c r="A158" s="2"/>
    </row>
    <row r="159" spans="1:22" ht="13.15" customHeight="1" x14ac:dyDescent="0.3">
      <c r="A159" s="2" t="s">
        <v>160</v>
      </c>
    </row>
    <row r="160" spans="1:22" ht="40.15" customHeight="1" x14ac:dyDescent="0.3">
      <c r="A160" s="8" t="s">
        <v>80</v>
      </c>
      <c r="B160" s="10" t="s">
        <v>81</v>
      </c>
      <c r="C160" s="11" t="s">
        <v>82</v>
      </c>
      <c r="D160" s="11" t="s">
        <v>83</v>
      </c>
      <c r="E160" s="11" t="s">
        <v>84</v>
      </c>
      <c r="F160" s="11" t="s">
        <v>85</v>
      </c>
      <c r="G160" s="11" t="s">
        <v>86</v>
      </c>
      <c r="H160" s="11" t="s">
        <v>87</v>
      </c>
      <c r="I160" s="11" t="s">
        <v>88</v>
      </c>
      <c r="J160" s="11" t="s">
        <v>89</v>
      </c>
      <c r="K160" s="11" t="s">
        <v>90</v>
      </c>
      <c r="L160" s="11" t="s">
        <v>91</v>
      </c>
      <c r="M160" s="11" t="s">
        <v>92</v>
      </c>
      <c r="N160" s="11" t="s">
        <v>107</v>
      </c>
      <c r="O160" s="11" t="s">
        <v>93</v>
      </c>
      <c r="P160" s="11" t="s">
        <v>108</v>
      </c>
      <c r="Q160" s="11" t="s">
        <v>94</v>
      </c>
      <c r="R160" s="11" t="s">
        <v>95</v>
      </c>
      <c r="S160" s="11" t="s">
        <v>96</v>
      </c>
      <c r="T160" s="11" t="s">
        <v>109</v>
      </c>
      <c r="U160" s="11" t="s">
        <v>97</v>
      </c>
      <c r="V160" s="11" t="s">
        <v>98</v>
      </c>
    </row>
    <row r="161" spans="1:22" ht="13.15" customHeight="1" x14ac:dyDescent="0.3">
      <c r="A161" s="2" t="s">
        <v>99</v>
      </c>
      <c r="B161" s="9">
        <v>493</v>
      </c>
      <c r="C161" s="9">
        <v>405</v>
      </c>
      <c r="D161" s="9">
        <v>38</v>
      </c>
      <c r="E161" s="9">
        <v>28</v>
      </c>
      <c r="F161" s="9">
        <v>22</v>
      </c>
      <c r="G161" s="9">
        <v>171</v>
      </c>
      <c r="H161" s="9">
        <v>322</v>
      </c>
      <c r="I161" s="9">
        <v>32</v>
      </c>
      <c r="J161" s="9">
        <v>35</v>
      </c>
      <c r="K161" s="9">
        <v>56</v>
      </c>
      <c r="L161" s="9">
        <v>59</v>
      </c>
      <c r="M161" s="9">
        <v>12</v>
      </c>
      <c r="N161" s="9">
        <v>5</v>
      </c>
      <c r="O161" s="9">
        <v>37</v>
      </c>
      <c r="P161" s="9">
        <v>23</v>
      </c>
      <c r="Q161" s="9">
        <v>113</v>
      </c>
      <c r="R161" s="9">
        <v>44</v>
      </c>
      <c r="S161" s="9">
        <v>17</v>
      </c>
      <c r="T161" s="9">
        <v>18</v>
      </c>
      <c r="U161" s="9">
        <v>18</v>
      </c>
      <c r="V161" s="9">
        <v>24</v>
      </c>
    </row>
    <row r="162" spans="1:22" ht="13.15" customHeight="1" x14ac:dyDescent="0.3">
      <c r="A162" s="2" t="s">
        <v>100</v>
      </c>
      <c r="B162" s="9">
        <v>1754</v>
      </c>
      <c r="C162" s="9">
        <v>1558</v>
      </c>
      <c r="D162" s="9">
        <v>94</v>
      </c>
      <c r="E162" s="9">
        <v>66</v>
      </c>
      <c r="F162" s="9">
        <v>37</v>
      </c>
      <c r="G162" s="9">
        <v>1006</v>
      </c>
      <c r="H162" s="9">
        <v>748</v>
      </c>
      <c r="I162" s="9">
        <v>59</v>
      </c>
      <c r="J162" s="9">
        <v>84</v>
      </c>
      <c r="K162" s="9">
        <v>302</v>
      </c>
      <c r="L162" s="9">
        <v>200</v>
      </c>
      <c r="M162" s="9">
        <v>40</v>
      </c>
      <c r="N162" s="9">
        <v>16</v>
      </c>
      <c r="O162" s="9">
        <v>107</v>
      </c>
      <c r="P162" s="9">
        <v>39</v>
      </c>
      <c r="Q162" s="9">
        <v>265</v>
      </c>
      <c r="R162" s="9">
        <v>148</v>
      </c>
      <c r="S162" s="9">
        <v>139</v>
      </c>
      <c r="T162" s="9">
        <v>119</v>
      </c>
      <c r="U162" s="9">
        <v>111</v>
      </c>
      <c r="V162" s="9">
        <v>125</v>
      </c>
    </row>
    <row r="163" spans="1:22" ht="13.15" customHeight="1" x14ac:dyDescent="0.3">
      <c r="A163" s="2" t="s">
        <v>161</v>
      </c>
      <c r="B163" s="9">
        <v>19</v>
      </c>
      <c r="C163" s="9">
        <v>17</v>
      </c>
      <c r="D163" s="9">
        <v>32</v>
      </c>
      <c r="E163" s="9">
        <v>35</v>
      </c>
      <c r="F163" s="9">
        <v>23</v>
      </c>
      <c r="G163" s="9">
        <v>15</v>
      </c>
      <c r="H163" s="9">
        <v>23</v>
      </c>
      <c r="I163" s="9">
        <v>30</v>
      </c>
      <c r="J163" s="9">
        <v>34</v>
      </c>
      <c r="K163" s="9">
        <v>6</v>
      </c>
      <c r="L163" s="9">
        <v>35</v>
      </c>
      <c r="M163" s="9">
        <v>9</v>
      </c>
      <c r="N163" s="9">
        <v>53</v>
      </c>
      <c r="O163" s="9">
        <v>24</v>
      </c>
      <c r="P163" s="9">
        <v>26</v>
      </c>
      <c r="Q163" s="9">
        <v>15</v>
      </c>
      <c r="R163" s="9">
        <v>25</v>
      </c>
      <c r="S163" s="9">
        <v>24</v>
      </c>
      <c r="T163" s="9">
        <v>10</v>
      </c>
      <c r="U163" s="9">
        <v>12</v>
      </c>
      <c r="V163" s="9">
        <v>10</v>
      </c>
    </row>
    <row r="164" spans="1:22" ht="13.15" customHeight="1" x14ac:dyDescent="0.3">
      <c r="A164" s="2" t="s">
        <v>162</v>
      </c>
      <c r="B164" s="9">
        <v>27</v>
      </c>
      <c r="C164" s="9">
        <v>26</v>
      </c>
      <c r="D164" s="9">
        <v>45</v>
      </c>
      <c r="E164" s="9">
        <v>32</v>
      </c>
      <c r="F164" s="9">
        <v>33</v>
      </c>
      <c r="G164" s="9">
        <v>21</v>
      </c>
      <c r="H164" s="9">
        <v>35</v>
      </c>
      <c r="I164" s="9">
        <v>30</v>
      </c>
      <c r="J164" s="9">
        <v>25</v>
      </c>
      <c r="K164" s="9">
        <v>28</v>
      </c>
      <c r="L164" s="9">
        <v>33</v>
      </c>
      <c r="M164" s="9">
        <v>19</v>
      </c>
      <c r="N164" s="9">
        <v>24</v>
      </c>
      <c r="O164" s="9">
        <v>54</v>
      </c>
      <c r="P164" s="9">
        <v>29</v>
      </c>
      <c r="Q164" s="9">
        <v>30</v>
      </c>
      <c r="R164" s="9">
        <v>33</v>
      </c>
      <c r="S164" s="9">
        <v>17</v>
      </c>
      <c r="T164" s="9">
        <v>27</v>
      </c>
      <c r="U164" s="9">
        <v>12</v>
      </c>
      <c r="V164" s="9">
        <v>8</v>
      </c>
    </row>
    <row r="165" spans="1:22" ht="13.15" customHeight="1" x14ac:dyDescent="0.3">
      <c r="A165" s="2" t="s">
        <v>163</v>
      </c>
      <c r="B165" s="9">
        <v>64</v>
      </c>
      <c r="C165" s="9">
        <v>66</v>
      </c>
      <c r="D165" s="9">
        <v>46</v>
      </c>
      <c r="E165" s="9">
        <v>42</v>
      </c>
      <c r="F165" s="9">
        <v>67</v>
      </c>
      <c r="G165" s="9">
        <v>72</v>
      </c>
      <c r="H165" s="9">
        <v>55</v>
      </c>
      <c r="I165" s="9">
        <v>48</v>
      </c>
      <c r="J165" s="9">
        <v>58</v>
      </c>
      <c r="K165" s="9">
        <v>72</v>
      </c>
      <c r="L165" s="9">
        <v>53</v>
      </c>
      <c r="M165" s="9">
        <v>72</v>
      </c>
      <c r="N165" s="9">
        <v>47</v>
      </c>
      <c r="O165" s="9">
        <v>37</v>
      </c>
      <c r="P165" s="9">
        <v>55</v>
      </c>
      <c r="Q165" s="9">
        <v>66</v>
      </c>
      <c r="R165" s="9">
        <v>59</v>
      </c>
      <c r="S165" s="9">
        <v>71</v>
      </c>
      <c r="T165" s="9">
        <v>64</v>
      </c>
      <c r="U165" s="9">
        <v>76</v>
      </c>
      <c r="V165" s="9">
        <v>87</v>
      </c>
    </row>
    <row r="166" spans="1:22" ht="13.15" customHeight="1" x14ac:dyDescent="0.3">
      <c r="A166" s="2" t="s">
        <v>105</v>
      </c>
      <c r="B166" s="9">
        <v>1</v>
      </c>
      <c r="C166" s="9">
        <v>1</v>
      </c>
      <c r="D166" s="9">
        <v>0</v>
      </c>
      <c r="E166" s="9">
        <v>0</v>
      </c>
      <c r="F166" s="9">
        <v>0</v>
      </c>
      <c r="G166" s="9">
        <v>1</v>
      </c>
      <c r="H166" s="9">
        <v>1</v>
      </c>
      <c r="I166" s="9">
        <v>0</v>
      </c>
      <c r="J166" s="9">
        <v>0</v>
      </c>
      <c r="K166" s="9">
        <v>0</v>
      </c>
      <c r="L166" s="9">
        <v>0</v>
      </c>
      <c r="M166" s="9">
        <v>0</v>
      </c>
      <c r="N166" s="9">
        <v>0</v>
      </c>
      <c r="O166" s="9">
        <v>0</v>
      </c>
      <c r="P166" s="9">
        <v>5</v>
      </c>
      <c r="Q166" s="9">
        <v>1</v>
      </c>
      <c r="R166" s="9">
        <v>0</v>
      </c>
      <c r="S166" s="9">
        <v>0</v>
      </c>
      <c r="T166" s="9">
        <v>7</v>
      </c>
      <c r="U166" s="9">
        <v>0</v>
      </c>
      <c r="V166" s="9">
        <v>0</v>
      </c>
    </row>
    <row r="167" spans="1:22" ht="13.15" customHeight="1" x14ac:dyDescent="0.3">
      <c r="A167" s="2" t="s">
        <v>146</v>
      </c>
      <c r="B167" s="9" t="s">
        <v>110</v>
      </c>
      <c r="C167" s="9" t="s">
        <v>110</v>
      </c>
      <c r="D167" s="9">
        <v>0</v>
      </c>
      <c r="E167" s="9">
        <v>0</v>
      </c>
      <c r="F167" s="9">
        <v>0</v>
      </c>
      <c r="G167" s="9">
        <v>0</v>
      </c>
      <c r="H167" s="9">
        <v>1</v>
      </c>
      <c r="I167" s="9">
        <v>0</v>
      </c>
      <c r="J167" s="9">
        <v>0</v>
      </c>
      <c r="K167" s="9">
        <v>0</v>
      </c>
      <c r="L167" s="9">
        <v>2</v>
      </c>
      <c r="M167" s="9">
        <v>0</v>
      </c>
      <c r="N167" s="9">
        <v>0</v>
      </c>
      <c r="O167" s="9">
        <v>0</v>
      </c>
      <c r="P167" s="9">
        <v>0</v>
      </c>
      <c r="Q167" s="9">
        <v>0</v>
      </c>
      <c r="R167" s="9">
        <v>0</v>
      </c>
      <c r="S167" s="9">
        <v>0</v>
      </c>
      <c r="T167" s="9">
        <v>0</v>
      </c>
      <c r="U167" s="9">
        <v>0</v>
      </c>
      <c r="V167" s="9">
        <v>0</v>
      </c>
    </row>
    <row r="168" spans="1:22" ht="13.15" customHeight="1" x14ac:dyDescent="0.3">
      <c r="A168" s="2" t="s">
        <v>164</v>
      </c>
      <c r="B168" s="9">
        <v>35</v>
      </c>
      <c r="C168" s="9">
        <v>32</v>
      </c>
      <c r="D168" s="9">
        <v>54</v>
      </c>
      <c r="E168" s="9">
        <v>58</v>
      </c>
      <c r="F168" s="9">
        <v>33</v>
      </c>
      <c r="G168" s="9">
        <v>28</v>
      </c>
      <c r="H168" s="9">
        <v>44</v>
      </c>
      <c r="I168" s="9">
        <v>52</v>
      </c>
      <c r="J168" s="9">
        <v>42</v>
      </c>
      <c r="K168" s="9">
        <v>28</v>
      </c>
      <c r="L168" s="9">
        <v>45</v>
      </c>
      <c r="M168" s="9">
        <v>28</v>
      </c>
      <c r="N168" s="9">
        <v>53</v>
      </c>
      <c r="O168" s="9">
        <v>63</v>
      </c>
      <c r="P168" s="9">
        <v>41</v>
      </c>
      <c r="Q168" s="9">
        <v>33</v>
      </c>
      <c r="R168" s="9">
        <v>41</v>
      </c>
      <c r="S168" s="9">
        <v>29</v>
      </c>
      <c r="T168" s="9">
        <v>30</v>
      </c>
      <c r="U168" s="9">
        <v>24</v>
      </c>
      <c r="V168" s="9">
        <v>13</v>
      </c>
    </row>
    <row r="169" spans="1:22" ht="13.15" customHeight="1" x14ac:dyDescent="0.3">
      <c r="A169" s="2"/>
    </row>
    <row r="170" spans="1:22" ht="13.15" customHeight="1" x14ac:dyDescent="0.3">
      <c r="A170" s="2" t="s">
        <v>165</v>
      </c>
    </row>
    <row r="171" spans="1:22" ht="40.15" customHeight="1" x14ac:dyDescent="0.3">
      <c r="A171" s="8" t="s">
        <v>80</v>
      </c>
      <c r="B171" s="10" t="s">
        <v>81</v>
      </c>
      <c r="C171" s="11" t="s">
        <v>82</v>
      </c>
      <c r="D171" s="11" t="s">
        <v>83</v>
      </c>
      <c r="E171" s="11" t="s">
        <v>84</v>
      </c>
      <c r="F171" s="11" t="s">
        <v>85</v>
      </c>
      <c r="G171" s="11" t="s">
        <v>86</v>
      </c>
      <c r="H171" s="11" t="s">
        <v>87</v>
      </c>
      <c r="I171" s="11" t="s">
        <v>88</v>
      </c>
      <c r="J171" s="11" t="s">
        <v>89</v>
      </c>
      <c r="K171" s="11" t="s">
        <v>90</v>
      </c>
      <c r="L171" s="11" t="s">
        <v>91</v>
      </c>
      <c r="M171" s="11" t="s">
        <v>92</v>
      </c>
      <c r="N171" s="11" t="s">
        <v>107</v>
      </c>
      <c r="O171" s="11" t="s">
        <v>93</v>
      </c>
      <c r="P171" s="11" t="s">
        <v>108</v>
      </c>
      <c r="Q171" s="11" t="s">
        <v>94</v>
      </c>
      <c r="R171" s="11" t="s">
        <v>95</v>
      </c>
      <c r="S171" s="11" t="s">
        <v>96</v>
      </c>
      <c r="T171" s="11" t="s">
        <v>109</v>
      </c>
      <c r="U171" s="11" t="s">
        <v>97</v>
      </c>
      <c r="V171" s="11" t="s">
        <v>98</v>
      </c>
    </row>
    <row r="172" spans="1:22" ht="13.15" customHeight="1" x14ac:dyDescent="0.3">
      <c r="A172" s="2" t="s">
        <v>99</v>
      </c>
      <c r="B172" s="9">
        <v>187</v>
      </c>
      <c r="C172" s="9">
        <v>148</v>
      </c>
      <c r="D172" s="9">
        <v>18</v>
      </c>
      <c r="E172" s="9">
        <v>15</v>
      </c>
      <c r="F172" s="9">
        <v>6</v>
      </c>
      <c r="G172" s="9">
        <v>49</v>
      </c>
      <c r="H172" s="9">
        <v>138</v>
      </c>
      <c r="I172" s="9">
        <v>14</v>
      </c>
      <c r="J172" s="9">
        <v>16</v>
      </c>
      <c r="K172" s="9">
        <v>15</v>
      </c>
      <c r="L172" s="9">
        <v>26</v>
      </c>
      <c r="M172" s="9">
        <v>3</v>
      </c>
      <c r="N172" s="9">
        <v>3</v>
      </c>
      <c r="O172" s="9">
        <v>21</v>
      </c>
      <c r="P172" s="9">
        <v>10</v>
      </c>
      <c r="Q172" s="9">
        <v>40</v>
      </c>
      <c r="R172" s="9">
        <v>20</v>
      </c>
      <c r="S172" s="9">
        <v>5</v>
      </c>
      <c r="T172" s="9">
        <v>6</v>
      </c>
      <c r="U172" s="9">
        <v>4</v>
      </c>
      <c r="V172" s="9">
        <v>4</v>
      </c>
    </row>
    <row r="173" spans="1:22" ht="13.15" customHeight="1" x14ac:dyDescent="0.3">
      <c r="A173" s="2" t="s">
        <v>100</v>
      </c>
      <c r="B173" s="9">
        <v>608</v>
      </c>
      <c r="C173" s="9">
        <v>506</v>
      </c>
      <c r="D173" s="9">
        <v>51</v>
      </c>
      <c r="E173" s="9">
        <v>38</v>
      </c>
      <c r="F173" s="9">
        <v>12</v>
      </c>
      <c r="G173" s="9">
        <v>279</v>
      </c>
      <c r="H173" s="9">
        <v>329</v>
      </c>
      <c r="I173" s="9">
        <v>31</v>
      </c>
      <c r="J173" s="9">
        <v>35</v>
      </c>
      <c r="K173" s="9">
        <v>84</v>
      </c>
      <c r="L173" s="9">
        <v>90</v>
      </c>
      <c r="M173" s="9">
        <v>11</v>
      </c>
      <c r="N173" s="9">
        <v>8</v>
      </c>
      <c r="O173" s="9">
        <v>67</v>
      </c>
      <c r="P173" s="9">
        <v>16</v>
      </c>
      <c r="Q173" s="9">
        <v>87</v>
      </c>
      <c r="R173" s="9">
        <v>61</v>
      </c>
      <c r="S173" s="9">
        <v>40</v>
      </c>
      <c r="T173" s="9">
        <v>35</v>
      </c>
      <c r="U173" s="9">
        <v>27</v>
      </c>
      <c r="V173" s="9">
        <v>16</v>
      </c>
    </row>
    <row r="174" spans="1:22" ht="13.15" customHeight="1" x14ac:dyDescent="0.3">
      <c r="A174" s="2" t="s">
        <v>166</v>
      </c>
      <c r="B174" s="9">
        <v>64</v>
      </c>
      <c r="C174" s="9">
        <v>66</v>
      </c>
      <c r="D174" s="9">
        <v>53</v>
      </c>
      <c r="E174" s="9">
        <v>44</v>
      </c>
      <c r="F174" s="9">
        <v>95</v>
      </c>
      <c r="G174" s="9">
        <v>48</v>
      </c>
      <c r="H174" s="9">
        <v>78</v>
      </c>
      <c r="I174" s="9">
        <v>67</v>
      </c>
      <c r="J174" s="9">
        <v>74</v>
      </c>
      <c r="K174" s="9">
        <v>80</v>
      </c>
      <c r="L174" s="9">
        <v>66</v>
      </c>
      <c r="M174" s="9">
        <v>67</v>
      </c>
      <c r="N174" s="9">
        <v>100</v>
      </c>
      <c r="O174" s="9">
        <v>80</v>
      </c>
      <c r="P174" s="9">
        <v>76</v>
      </c>
      <c r="Q174" s="9">
        <v>70</v>
      </c>
      <c r="R174" s="9">
        <v>55</v>
      </c>
      <c r="S174" s="9">
        <v>42</v>
      </c>
      <c r="T174" s="9">
        <v>41</v>
      </c>
      <c r="U174" s="9">
        <v>0</v>
      </c>
      <c r="V174" s="9">
        <v>60</v>
      </c>
    </row>
    <row r="175" spans="1:22" ht="13.15" customHeight="1" x14ac:dyDescent="0.3">
      <c r="A175" s="2" t="s">
        <v>167</v>
      </c>
      <c r="B175" s="9">
        <v>5</v>
      </c>
      <c r="C175" s="9">
        <v>6</v>
      </c>
      <c r="D175" s="9">
        <v>3</v>
      </c>
      <c r="E175" s="9">
        <v>0</v>
      </c>
      <c r="F175" s="9">
        <v>0</v>
      </c>
      <c r="G175" s="9">
        <v>4</v>
      </c>
      <c r="H175" s="9">
        <v>6</v>
      </c>
      <c r="I175" s="9">
        <v>5</v>
      </c>
      <c r="J175" s="9">
        <v>3</v>
      </c>
      <c r="K175" s="9">
        <v>14</v>
      </c>
      <c r="L175" s="9">
        <v>0</v>
      </c>
      <c r="M175" s="9">
        <v>0</v>
      </c>
      <c r="N175" s="9">
        <v>0</v>
      </c>
      <c r="O175" s="9">
        <v>5</v>
      </c>
      <c r="P175" s="9">
        <v>0</v>
      </c>
      <c r="Q175" s="9">
        <v>8</v>
      </c>
      <c r="R175" s="9">
        <v>14</v>
      </c>
      <c r="S175" s="9">
        <v>0</v>
      </c>
      <c r="T175" s="9">
        <v>0</v>
      </c>
      <c r="U175" s="9">
        <v>0</v>
      </c>
      <c r="V175" s="9">
        <v>0</v>
      </c>
    </row>
    <row r="176" spans="1:22" ht="13.15" customHeight="1" x14ac:dyDescent="0.3">
      <c r="A176" s="2" t="s">
        <v>168</v>
      </c>
      <c r="B176" s="9">
        <v>3</v>
      </c>
      <c r="C176" s="9">
        <v>4</v>
      </c>
      <c r="D176" s="9">
        <v>3</v>
      </c>
      <c r="E176" s="9">
        <v>2</v>
      </c>
      <c r="F176" s="9">
        <v>0</v>
      </c>
      <c r="G176" s="9">
        <v>2</v>
      </c>
      <c r="H176" s="9">
        <v>4</v>
      </c>
      <c r="I176" s="9">
        <v>5</v>
      </c>
      <c r="J176" s="9">
        <v>0</v>
      </c>
      <c r="K176" s="9">
        <v>0</v>
      </c>
      <c r="L176" s="9">
        <v>4</v>
      </c>
      <c r="M176" s="9">
        <v>0</v>
      </c>
      <c r="N176" s="9">
        <v>0</v>
      </c>
      <c r="O176" s="9">
        <v>6</v>
      </c>
      <c r="P176" s="9">
        <v>0</v>
      </c>
      <c r="Q176" s="9">
        <v>6</v>
      </c>
      <c r="R176" s="9">
        <v>8</v>
      </c>
      <c r="S176" s="9">
        <v>0</v>
      </c>
      <c r="T176" s="9">
        <v>0</v>
      </c>
      <c r="U176" s="9">
        <v>0</v>
      </c>
      <c r="V176" s="9">
        <v>0</v>
      </c>
    </row>
    <row r="177" spans="1:22" ht="13.15" customHeight="1" x14ac:dyDescent="0.3">
      <c r="A177" s="2" t="s">
        <v>169</v>
      </c>
      <c r="B177" s="9">
        <v>15</v>
      </c>
      <c r="C177" s="9">
        <v>17</v>
      </c>
      <c r="D177" s="9">
        <v>5</v>
      </c>
      <c r="E177" s="9">
        <v>6</v>
      </c>
      <c r="F177" s="9">
        <v>2</v>
      </c>
      <c r="G177" s="9">
        <v>12</v>
      </c>
      <c r="H177" s="9">
        <v>17</v>
      </c>
      <c r="I177" s="9">
        <v>0</v>
      </c>
      <c r="J177" s="9">
        <v>6</v>
      </c>
      <c r="K177" s="9">
        <v>7</v>
      </c>
      <c r="L177" s="9">
        <v>9</v>
      </c>
      <c r="M177" s="9">
        <v>0</v>
      </c>
      <c r="N177" s="9">
        <v>0</v>
      </c>
      <c r="O177" s="9">
        <v>11</v>
      </c>
      <c r="P177" s="9">
        <v>24</v>
      </c>
      <c r="Q177" s="9">
        <v>32</v>
      </c>
      <c r="R177" s="9">
        <v>14</v>
      </c>
      <c r="S177" s="9">
        <v>0</v>
      </c>
      <c r="T177" s="9">
        <v>30</v>
      </c>
      <c r="U177" s="9">
        <v>27</v>
      </c>
      <c r="V177" s="9">
        <v>50</v>
      </c>
    </row>
    <row r="178" spans="1:22" ht="13.15" customHeight="1" x14ac:dyDescent="0.3">
      <c r="A178" s="2" t="s">
        <v>170</v>
      </c>
      <c r="B178" s="9">
        <v>45</v>
      </c>
      <c r="C178" s="9">
        <v>48</v>
      </c>
      <c r="D178" s="9">
        <v>27</v>
      </c>
      <c r="E178" s="9">
        <v>35</v>
      </c>
      <c r="F178" s="9">
        <v>2</v>
      </c>
      <c r="G178" s="9">
        <v>31</v>
      </c>
      <c r="H178" s="9">
        <v>56</v>
      </c>
      <c r="I178" s="9">
        <v>31</v>
      </c>
      <c r="J178" s="9">
        <v>29</v>
      </c>
      <c r="K178" s="9">
        <v>73</v>
      </c>
      <c r="L178" s="9">
        <v>40</v>
      </c>
      <c r="M178" s="9">
        <v>33</v>
      </c>
      <c r="N178" s="9">
        <v>45</v>
      </c>
      <c r="O178" s="9">
        <v>59</v>
      </c>
      <c r="P178" s="9">
        <v>50</v>
      </c>
      <c r="Q178" s="9">
        <v>62</v>
      </c>
      <c r="R178" s="9">
        <v>59</v>
      </c>
      <c r="S178" s="9">
        <v>0</v>
      </c>
      <c r="T178" s="9">
        <v>0</v>
      </c>
      <c r="U178" s="9">
        <v>0</v>
      </c>
      <c r="V178" s="9">
        <v>50</v>
      </c>
    </row>
    <row r="179" spans="1:22" ht="13.15" customHeight="1" x14ac:dyDescent="0.3">
      <c r="A179" s="2" t="s">
        <v>171</v>
      </c>
      <c r="B179" s="9">
        <v>17</v>
      </c>
      <c r="C179" s="9">
        <v>17</v>
      </c>
      <c r="D179" s="9">
        <v>13</v>
      </c>
      <c r="E179" s="9">
        <v>20</v>
      </c>
      <c r="F179" s="9">
        <v>0</v>
      </c>
      <c r="G179" s="9">
        <v>25</v>
      </c>
      <c r="H179" s="9">
        <v>10</v>
      </c>
      <c r="I179" s="9">
        <v>0</v>
      </c>
      <c r="J179" s="9">
        <v>14</v>
      </c>
      <c r="K179" s="9">
        <v>14</v>
      </c>
      <c r="L179" s="9">
        <v>4</v>
      </c>
      <c r="M179" s="9">
        <v>0</v>
      </c>
      <c r="N179" s="9">
        <v>0</v>
      </c>
      <c r="O179" s="9">
        <v>32</v>
      </c>
      <c r="P179" s="9">
        <v>12</v>
      </c>
      <c r="Q179" s="9">
        <v>20</v>
      </c>
      <c r="R179" s="9">
        <v>11</v>
      </c>
      <c r="S179" s="9">
        <v>37</v>
      </c>
      <c r="T179" s="9">
        <v>15</v>
      </c>
      <c r="U179" s="9">
        <v>51</v>
      </c>
      <c r="V179" s="9">
        <v>0</v>
      </c>
    </row>
    <row r="180" spans="1:22" ht="13.15" customHeight="1" x14ac:dyDescent="0.3">
      <c r="A180" s="2" t="s">
        <v>172</v>
      </c>
      <c r="B180" s="9">
        <v>17</v>
      </c>
      <c r="C180" s="9">
        <v>16</v>
      </c>
      <c r="D180" s="9">
        <v>31</v>
      </c>
      <c r="E180" s="9">
        <v>22</v>
      </c>
      <c r="F180" s="9">
        <v>5</v>
      </c>
      <c r="G180" s="9">
        <v>25</v>
      </c>
      <c r="H180" s="9">
        <v>11</v>
      </c>
      <c r="I180" s="9">
        <v>33</v>
      </c>
      <c r="J180" s="9">
        <v>12</v>
      </c>
      <c r="K180" s="9">
        <v>13</v>
      </c>
      <c r="L180" s="9">
        <v>25</v>
      </c>
      <c r="M180" s="9">
        <v>33</v>
      </c>
      <c r="N180" s="9">
        <v>0</v>
      </c>
      <c r="O180" s="9">
        <v>0</v>
      </c>
      <c r="P180" s="9">
        <v>2</v>
      </c>
      <c r="Q180" s="9">
        <v>7</v>
      </c>
      <c r="R180" s="9">
        <v>19</v>
      </c>
      <c r="S180" s="9">
        <v>21</v>
      </c>
      <c r="T180" s="9">
        <v>22</v>
      </c>
      <c r="U180" s="9">
        <v>49</v>
      </c>
      <c r="V180" s="9">
        <v>40</v>
      </c>
    </row>
    <row r="181" spans="1:22" ht="13.15" customHeight="1" x14ac:dyDescent="0.3">
      <c r="A181" s="2"/>
    </row>
    <row r="182" spans="1:22" ht="13.15" customHeight="1" x14ac:dyDescent="0.3">
      <c r="A182" s="2" t="s">
        <v>173</v>
      </c>
    </row>
    <row r="183" spans="1:22" ht="40.15" customHeight="1" x14ac:dyDescent="0.3">
      <c r="A183" s="8" t="s">
        <v>80</v>
      </c>
      <c r="B183" s="10" t="s">
        <v>81</v>
      </c>
      <c r="C183" s="11" t="s">
        <v>82</v>
      </c>
      <c r="D183" s="11" t="s">
        <v>83</v>
      </c>
      <c r="E183" s="11" t="s">
        <v>84</v>
      </c>
      <c r="F183" s="11" t="s">
        <v>85</v>
      </c>
      <c r="G183" s="11" t="s">
        <v>86</v>
      </c>
      <c r="H183" s="11" t="s">
        <v>87</v>
      </c>
      <c r="I183" s="11" t="s">
        <v>88</v>
      </c>
      <c r="J183" s="11" t="s">
        <v>89</v>
      </c>
      <c r="K183" s="11" t="s">
        <v>90</v>
      </c>
      <c r="L183" s="11" t="s">
        <v>91</v>
      </c>
      <c r="M183" s="11" t="s">
        <v>92</v>
      </c>
      <c r="N183" s="11" t="s">
        <v>107</v>
      </c>
      <c r="O183" s="11" t="s">
        <v>93</v>
      </c>
      <c r="P183" s="11" t="s">
        <v>108</v>
      </c>
      <c r="Q183" s="11" t="s">
        <v>94</v>
      </c>
      <c r="R183" s="11" t="s">
        <v>95</v>
      </c>
      <c r="S183" s="11" t="s">
        <v>96</v>
      </c>
      <c r="T183" s="11" t="s">
        <v>109</v>
      </c>
      <c r="U183" s="11" t="s">
        <v>97</v>
      </c>
      <c r="V183" s="11" t="s">
        <v>98</v>
      </c>
    </row>
    <row r="184" spans="1:22" ht="13.15" customHeight="1" x14ac:dyDescent="0.3">
      <c r="A184" s="2" t="s">
        <v>99</v>
      </c>
      <c r="B184" s="9">
        <v>98</v>
      </c>
      <c r="C184" s="9">
        <v>75</v>
      </c>
      <c r="D184" s="9">
        <v>12</v>
      </c>
      <c r="E184" s="9">
        <v>8</v>
      </c>
      <c r="F184" s="9">
        <v>3</v>
      </c>
      <c r="G184" s="9">
        <v>29</v>
      </c>
      <c r="H184" s="9">
        <v>69</v>
      </c>
      <c r="I184" s="9">
        <v>7</v>
      </c>
      <c r="J184" s="9">
        <v>11</v>
      </c>
      <c r="K184" s="9">
        <v>3</v>
      </c>
      <c r="L184" s="9">
        <v>20</v>
      </c>
      <c r="M184" s="9">
        <v>1</v>
      </c>
      <c r="N184" s="9">
        <v>3</v>
      </c>
      <c r="O184" s="9">
        <v>8</v>
      </c>
      <c r="P184" s="9">
        <v>7</v>
      </c>
      <c r="Q184" s="9">
        <v>15</v>
      </c>
      <c r="R184" s="9">
        <v>12</v>
      </c>
      <c r="S184" s="9">
        <v>4</v>
      </c>
      <c r="T184" s="9">
        <v>3</v>
      </c>
      <c r="U184" s="9">
        <v>2</v>
      </c>
      <c r="V184" s="9">
        <v>2</v>
      </c>
    </row>
    <row r="185" spans="1:22" ht="13.15" customHeight="1" x14ac:dyDescent="0.3">
      <c r="A185" s="2" t="s">
        <v>100</v>
      </c>
      <c r="B185" s="9">
        <v>330</v>
      </c>
      <c r="C185" s="9">
        <v>268</v>
      </c>
      <c r="D185" s="9">
        <v>31</v>
      </c>
      <c r="E185" s="9">
        <v>23</v>
      </c>
      <c r="F185" s="9">
        <v>9</v>
      </c>
      <c r="G185" s="9">
        <v>155</v>
      </c>
      <c r="H185" s="9">
        <v>175</v>
      </c>
      <c r="I185" s="9">
        <v>18</v>
      </c>
      <c r="J185" s="9">
        <v>28</v>
      </c>
      <c r="K185" s="9">
        <v>18</v>
      </c>
      <c r="L185" s="9">
        <v>70</v>
      </c>
      <c r="M185" s="9">
        <v>4</v>
      </c>
      <c r="N185" s="9">
        <v>8</v>
      </c>
      <c r="O185" s="9">
        <v>25</v>
      </c>
      <c r="P185" s="9">
        <v>10</v>
      </c>
      <c r="Q185" s="9">
        <v>40</v>
      </c>
      <c r="R185" s="9">
        <v>38</v>
      </c>
      <c r="S185" s="9">
        <v>34</v>
      </c>
      <c r="T185" s="9">
        <v>12</v>
      </c>
      <c r="U185" s="9">
        <v>14</v>
      </c>
      <c r="V185" s="9">
        <v>12</v>
      </c>
    </row>
    <row r="186" spans="1:22" ht="13.15" customHeight="1" x14ac:dyDescent="0.3">
      <c r="A186" s="2" t="s">
        <v>174</v>
      </c>
      <c r="B186" s="9">
        <v>12</v>
      </c>
      <c r="C186" s="9">
        <v>11</v>
      </c>
      <c r="D186" s="9">
        <v>3</v>
      </c>
      <c r="E186" s="9">
        <v>37</v>
      </c>
      <c r="F186" s="9">
        <v>0</v>
      </c>
      <c r="G186" s="9">
        <v>9</v>
      </c>
      <c r="H186" s="9">
        <v>14</v>
      </c>
      <c r="I186" s="9">
        <v>0</v>
      </c>
      <c r="J186" s="9">
        <v>4</v>
      </c>
      <c r="K186" s="9">
        <v>0</v>
      </c>
      <c r="L186" s="9">
        <v>12</v>
      </c>
      <c r="M186" s="9">
        <v>0</v>
      </c>
      <c r="N186" s="9">
        <v>0</v>
      </c>
      <c r="O186" s="9">
        <v>0</v>
      </c>
      <c r="P186" s="9">
        <v>0</v>
      </c>
      <c r="Q186" s="9">
        <v>7</v>
      </c>
      <c r="R186" s="9">
        <v>5</v>
      </c>
      <c r="S186" s="9">
        <v>50</v>
      </c>
      <c r="T186" s="9">
        <v>22</v>
      </c>
      <c r="U186" s="9">
        <v>0</v>
      </c>
      <c r="V186" s="9">
        <v>50</v>
      </c>
    </row>
    <row r="187" spans="1:22" ht="13.15" customHeight="1" x14ac:dyDescent="0.3">
      <c r="A187" s="2" t="s">
        <v>175</v>
      </c>
      <c r="B187" s="9">
        <v>80</v>
      </c>
      <c r="C187" s="9">
        <v>79</v>
      </c>
      <c r="D187" s="9">
        <v>97</v>
      </c>
      <c r="E187" s="9">
        <v>63</v>
      </c>
      <c r="F187" s="9">
        <v>100</v>
      </c>
      <c r="G187" s="9">
        <v>80</v>
      </c>
      <c r="H187" s="9">
        <v>80</v>
      </c>
      <c r="I187" s="9">
        <v>100</v>
      </c>
      <c r="J187" s="9">
        <v>82</v>
      </c>
      <c r="K187" s="9">
        <v>100</v>
      </c>
      <c r="L187" s="9">
        <v>83</v>
      </c>
      <c r="M187" s="9">
        <v>100</v>
      </c>
      <c r="N187" s="9">
        <v>55</v>
      </c>
      <c r="O187" s="9">
        <v>100</v>
      </c>
      <c r="P187" s="9">
        <v>100</v>
      </c>
      <c r="Q187" s="9">
        <v>93</v>
      </c>
      <c r="R187" s="9">
        <v>74</v>
      </c>
      <c r="S187" s="9">
        <v>50</v>
      </c>
      <c r="T187" s="9">
        <v>78</v>
      </c>
      <c r="U187" s="9">
        <v>53</v>
      </c>
      <c r="V187" s="9">
        <v>50</v>
      </c>
    </row>
    <row r="188" spans="1:22" ht="13.15" customHeight="1" x14ac:dyDescent="0.3">
      <c r="A188" s="2" t="s">
        <v>105</v>
      </c>
      <c r="B188" s="9">
        <v>8</v>
      </c>
      <c r="C188" s="9">
        <v>10</v>
      </c>
      <c r="D188" s="9">
        <v>0</v>
      </c>
      <c r="E188" s="9">
        <v>0</v>
      </c>
      <c r="F188" s="9">
        <v>0</v>
      </c>
      <c r="G188" s="9">
        <v>11</v>
      </c>
      <c r="H188" s="9">
        <v>5</v>
      </c>
      <c r="I188" s="9">
        <v>0</v>
      </c>
      <c r="J188" s="9">
        <v>15</v>
      </c>
      <c r="K188" s="9">
        <v>0</v>
      </c>
      <c r="L188" s="9">
        <v>5</v>
      </c>
      <c r="M188" s="9">
        <v>0</v>
      </c>
      <c r="N188" s="9">
        <v>45</v>
      </c>
      <c r="O188" s="9">
        <v>0</v>
      </c>
      <c r="P188" s="9">
        <v>0</v>
      </c>
      <c r="Q188" s="9">
        <v>0</v>
      </c>
      <c r="R188" s="9">
        <v>22</v>
      </c>
      <c r="S188" s="9">
        <v>0</v>
      </c>
      <c r="T188" s="9">
        <v>0</v>
      </c>
      <c r="U188" s="9">
        <v>47</v>
      </c>
      <c r="V188" s="9">
        <v>0</v>
      </c>
    </row>
    <row r="189" spans="1:22" ht="13.15" customHeight="1" x14ac:dyDescent="0.3">
      <c r="A189" s="2"/>
    </row>
    <row r="190" spans="1:22" ht="13.15" customHeight="1" x14ac:dyDescent="0.3">
      <c r="A190" s="2" t="s">
        <v>176</v>
      </c>
    </row>
    <row r="191" spans="1:22" ht="40.15" customHeight="1" x14ac:dyDescent="0.3">
      <c r="A191" s="8" t="s">
        <v>80</v>
      </c>
      <c r="B191" s="10" t="s">
        <v>81</v>
      </c>
      <c r="C191" s="11" t="s">
        <v>82</v>
      </c>
      <c r="D191" s="11" t="s">
        <v>83</v>
      </c>
      <c r="E191" s="11" t="s">
        <v>84</v>
      </c>
      <c r="F191" s="11" t="s">
        <v>85</v>
      </c>
      <c r="G191" s="11" t="s">
        <v>86</v>
      </c>
      <c r="H191" s="11" t="s">
        <v>87</v>
      </c>
      <c r="I191" s="11" t="s">
        <v>88</v>
      </c>
      <c r="J191" s="11" t="s">
        <v>89</v>
      </c>
      <c r="K191" s="11" t="s">
        <v>90</v>
      </c>
      <c r="L191" s="11" t="s">
        <v>91</v>
      </c>
      <c r="M191" s="11" t="s">
        <v>92</v>
      </c>
      <c r="N191" s="11" t="s">
        <v>107</v>
      </c>
      <c r="O191" s="11" t="s">
        <v>93</v>
      </c>
      <c r="P191" s="11" t="s">
        <v>108</v>
      </c>
      <c r="Q191" s="11" t="s">
        <v>94</v>
      </c>
      <c r="R191" s="11" t="s">
        <v>95</v>
      </c>
      <c r="S191" s="11" t="s">
        <v>96</v>
      </c>
      <c r="T191" s="11" t="s">
        <v>109</v>
      </c>
      <c r="U191" s="11" t="s">
        <v>97</v>
      </c>
      <c r="V191" s="11" t="s">
        <v>98</v>
      </c>
    </row>
    <row r="192" spans="1:22" ht="13.15" customHeight="1" x14ac:dyDescent="0.3">
      <c r="A192" s="2" t="s">
        <v>99</v>
      </c>
      <c r="B192" s="9">
        <v>493</v>
      </c>
      <c r="C192" s="9">
        <v>405</v>
      </c>
      <c r="D192" s="9">
        <v>38</v>
      </c>
      <c r="E192" s="9">
        <v>28</v>
      </c>
      <c r="F192" s="9">
        <v>22</v>
      </c>
      <c r="G192" s="9">
        <v>171</v>
      </c>
      <c r="H192" s="9">
        <v>322</v>
      </c>
      <c r="I192" s="9">
        <v>32</v>
      </c>
      <c r="J192" s="9">
        <v>35</v>
      </c>
      <c r="K192" s="9">
        <v>56</v>
      </c>
      <c r="L192" s="9">
        <v>59</v>
      </c>
      <c r="M192" s="9">
        <v>12</v>
      </c>
      <c r="N192" s="9">
        <v>5</v>
      </c>
      <c r="O192" s="9">
        <v>37</v>
      </c>
      <c r="P192" s="9">
        <v>23</v>
      </c>
      <c r="Q192" s="9">
        <v>113</v>
      </c>
      <c r="R192" s="9">
        <v>44</v>
      </c>
      <c r="S192" s="9">
        <v>17</v>
      </c>
      <c r="T192" s="9">
        <v>18</v>
      </c>
      <c r="U192" s="9">
        <v>18</v>
      </c>
      <c r="V192" s="9">
        <v>24</v>
      </c>
    </row>
    <row r="193" spans="1:22" ht="13.15" customHeight="1" x14ac:dyDescent="0.3">
      <c r="A193" s="2" t="s">
        <v>100</v>
      </c>
      <c r="B193" s="9">
        <v>1754</v>
      </c>
      <c r="C193" s="9">
        <v>1558</v>
      </c>
      <c r="D193" s="9">
        <v>94</v>
      </c>
      <c r="E193" s="9">
        <v>66</v>
      </c>
      <c r="F193" s="9">
        <v>37</v>
      </c>
      <c r="G193" s="9">
        <v>1006</v>
      </c>
      <c r="H193" s="9">
        <v>748</v>
      </c>
      <c r="I193" s="9">
        <v>59</v>
      </c>
      <c r="J193" s="9">
        <v>84</v>
      </c>
      <c r="K193" s="9">
        <v>302</v>
      </c>
      <c r="L193" s="9">
        <v>200</v>
      </c>
      <c r="M193" s="9">
        <v>40</v>
      </c>
      <c r="N193" s="9">
        <v>16</v>
      </c>
      <c r="O193" s="9">
        <v>107</v>
      </c>
      <c r="P193" s="9">
        <v>39</v>
      </c>
      <c r="Q193" s="9">
        <v>265</v>
      </c>
      <c r="R193" s="9">
        <v>148</v>
      </c>
      <c r="S193" s="9">
        <v>139</v>
      </c>
      <c r="T193" s="9">
        <v>119</v>
      </c>
      <c r="U193" s="9">
        <v>111</v>
      </c>
      <c r="V193" s="9">
        <v>125</v>
      </c>
    </row>
    <row r="194" spans="1:22" ht="13.15" customHeight="1" x14ac:dyDescent="0.3">
      <c r="A194" s="2" t="s">
        <v>125</v>
      </c>
      <c r="B194" s="9">
        <v>14</v>
      </c>
      <c r="C194" s="9">
        <v>13</v>
      </c>
      <c r="D194" s="9">
        <v>14</v>
      </c>
      <c r="E194" s="9">
        <v>11</v>
      </c>
      <c r="F194" s="9">
        <v>29</v>
      </c>
      <c r="G194" s="9">
        <v>14</v>
      </c>
      <c r="H194" s="9">
        <v>13</v>
      </c>
      <c r="I194" s="9">
        <v>12</v>
      </c>
      <c r="J194" s="9">
        <v>24</v>
      </c>
      <c r="K194" s="9">
        <v>12</v>
      </c>
      <c r="L194" s="9">
        <v>8</v>
      </c>
      <c r="M194" s="9">
        <v>4</v>
      </c>
      <c r="N194" s="9">
        <v>0</v>
      </c>
      <c r="O194" s="9">
        <v>20</v>
      </c>
      <c r="P194" s="9">
        <v>10</v>
      </c>
      <c r="Q194" s="9">
        <v>17</v>
      </c>
      <c r="R194" s="9">
        <v>15</v>
      </c>
      <c r="S194" s="9">
        <v>6</v>
      </c>
      <c r="T194" s="9">
        <v>26</v>
      </c>
      <c r="U194" s="9">
        <v>6</v>
      </c>
      <c r="V194" s="9">
        <v>13</v>
      </c>
    </row>
    <row r="195" spans="1:22" ht="13.15" customHeight="1" x14ac:dyDescent="0.3">
      <c r="A195" s="2" t="s">
        <v>126</v>
      </c>
      <c r="B195" s="9">
        <v>86</v>
      </c>
      <c r="C195" s="9">
        <v>86</v>
      </c>
      <c r="D195" s="9">
        <v>86</v>
      </c>
      <c r="E195" s="9">
        <v>89</v>
      </c>
      <c r="F195" s="9">
        <v>71</v>
      </c>
      <c r="G195" s="9">
        <v>86</v>
      </c>
      <c r="H195" s="9">
        <v>86</v>
      </c>
      <c r="I195" s="9">
        <v>88</v>
      </c>
      <c r="J195" s="9">
        <v>76</v>
      </c>
      <c r="K195" s="9">
        <v>88</v>
      </c>
      <c r="L195" s="9">
        <v>90</v>
      </c>
      <c r="M195" s="9">
        <v>96</v>
      </c>
      <c r="N195" s="9">
        <v>100</v>
      </c>
      <c r="O195" s="9">
        <v>80</v>
      </c>
      <c r="P195" s="9">
        <v>90</v>
      </c>
      <c r="Q195" s="9">
        <v>83</v>
      </c>
      <c r="R195" s="9">
        <v>85</v>
      </c>
      <c r="S195" s="9">
        <v>94</v>
      </c>
      <c r="T195" s="9">
        <v>74</v>
      </c>
      <c r="U195" s="9">
        <v>89</v>
      </c>
      <c r="V195" s="9">
        <v>87</v>
      </c>
    </row>
    <row r="196" spans="1:22" ht="13.15" customHeight="1" x14ac:dyDescent="0.3">
      <c r="A196" s="2" t="s">
        <v>105</v>
      </c>
      <c r="B196" s="9" t="s">
        <v>110</v>
      </c>
      <c r="C196" s="9" t="s">
        <v>110</v>
      </c>
      <c r="D196" s="9">
        <v>0</v>
      </c>
      <c r="E196" s="9">
        <v>0</v>
      </c>
      <c r="F196" s="9">
        <v>0</v>
      </c>
      <c r="G196" s="9">
        <v>1</v>
      </c>
      <c r="H196" s="9">
        <v>0</v>
      </c>
      <c r="I196" s="9">
        <v>0</v>
      </c>
      <c r="J196" s="9">
        <v>0</v>
      </c>
      <c r="K196" s="9">
        <v>0</v>
      </c>
      <c r="L196" s="9">
        <v>0</v>
      </c>
      <c r="M196" s="9">
        <v>0</v>
      </c>
      <c r="N196" s="9">
        <v>0</v>
      </c>
      <c r="O196" s="9">
        <v>0</v>
      </c>
      <c r="P196" s="9">
        <v>0</v>
      </c>
      <c r="Q196" s="9">
        <v>0</v>
      </c>
      <c r="R196" s="9">
        <v>0</v>
      </c>
      <c r="S196" s="9">
        <v>0</v>
      </c>
      <c r="T196" s="9">
        <v>0</v>
      </c>
      <c r="U196" s="9">
        <v>6</v>
      </c>
      <c r="V196" s="9">
        <v>0</v>
      </c>
    </row>
    <row r="197" spans="1:22" ht="13.15" customHeight="1" x14ac:dyDescent="0.3">
      <c r="A197" s="2" t="s">
        <v>146</v>
      </c>
      <c r="B197" s="9" t="s">
        <v>110</v>
      </c>
      <c r="C197" s="9" t="s">
        <v>110</v>
      </c>
      <c r="D197" s="9">
        <v>0</v>
      </c>
      <c r="E197" s="9">
        <v>0</v>
      </c>
      <c r="F197" s="9">
        <v>0</v>
      </c>
      <c r="G197" s="9">
        <v>0</v>
      </c>
      <c r="H197" s="9">
        <v>1</v>
      </c>
      <c r="I197" s="9">
        <v>0</v>
      </c>
      <c r="J197" s="9">
        <v>0</v>
      </c>
      <c r="K197" s="9">
        <v>0</v>
      </c>
      <c r="L197" s="9">
        <v>2</v>
      </c>
      <c r="M197" s="9">
        <v>0</v>
      </c>
      <c r="N197" s="9">
        <v>0</v>
      </c>
      <c r="O197" s="9">
        <v>0</v>
      </c>
      <c r="P197" s="9">
        <v>0</v>
      </c>
      <c r="Q197" s="9">
        <v>0</v>
      </c>
      <c r="R197" s="9">
        <v>0</v>
      </c>
      <c r="S197" s="9">
        <v>0</v>
      </c>
      <c r="T197" s="9">
        <v>0</v>
      </c>
      <c r="U197" s="9">
        <v>0</v>
      </c>
      <c r="V197" s="9">
        <v>0</v>
      </c>
    </row>
    <row r="198" spans="1:22" ht="13.15" customHeight="1" x14ac:dyDescent="0.3">
      <c r="A198" s="2"/>
    </row>
    <row r="199" spans="1:22" ht="13.15" customHeight="1" x14ac:dyDescent="0.3">
      <c r="A199" s="2" t="s">
        <v>177</v>
      </c>
    </row>
    <row r="200" spans="1:22" ht="40.15" customHeight="1" x14ac:dyDescent="0.3">
      <c r="A200" s="8" t="s">
        <v>80</v>
      </c>
      <c r="B200" s="10" t="s">
        <v>81</v>
      </c>
      <c r="C200" s="11" t="s">
        <v>82</v>
      </c>
      <c r="D200" s="11" t="s">
        <v>83</v>
      </c>
      <c r="E200" s="11" t="s">
        <v>84</v>
      </c>
      <c r="F200" s="11" t="s">
        <v>85</v>
      </c>
      <c r="G200" s="11" t="s">
        <v>86</v>
      </c>
      <c r="H200" s="11" t="s">
        <v>87</v>
      </c>
      <c r="I200" s="11" t="s">
        <v>88</v>
      </c>
      <c r="J200" s="11" t="s">
        <v>89</v>
      </c>
      <c r="K200" s="11" t="s">
        <v>90</v>
      </c>
      <c r="L200" s="11" t="s">
        <v>91</v>
      </c>
      <c r="M200" s="11" t="s">
        <v>92</v>
      </c>
      <c r="N200" s="11" t="s">
        <v>93</v>
      </c>
      <c r="O200" s="11" t="s">
        <v>108</v>
      </c>
      <c r="P200" s="11" t="s">
        <v>94</v>
      </c>
      <c r="Q200" s="11" t="s">
        <v>95</v>
      </c>
      <c r="R200" s="11" t="s">
        <v>96</v>
      </c>
      <c r="S200" s="11" t="s">
        <v>109</v>
      </c>
      <c r="T200" s="11" t="s">
        <v>97</v>
      </c>
      <c r="U200" s="11" t="s">
        <v>98</v>
      </c>
    </row>
    <row r="201" spans="1:22" ht="13.15" customHeight="1" x14ac:dyDescent="0.3">
      <c r="A201" s="2" t="s">
        <v>99</v>
      </c>
      <c r="B201" s="9">
        <v>67</v>
      </c>
      <c r="C201" s="9">
        <v>55</v>
      </c>
      <c r="D201" s="9">
        <v>7</v>
      </c>
      <c r="E201" s="9">
        <v>3</v>
      </c>
      <c r="F201" s="9">
        <v>2</v>
      </c>
      <c r="G201" s="9">
        <v>23</v>
      </c>
      <c r="H201" s="9">
        <v>44</v>
      </c>
      <c r="I201" s="9">
        <v>4</v>
      </c>
      <c r="J201" s="9">
        <v>10</v>
      </c>
      <c r="K201" s="9">
        <v>7</v>
      </c>
      <c r="L201" s="9">
        <v>5</v>
      </c>
      <c r="M201" s="9">
        <v>1</v>
      </c>
      <c r="N201" s="9">
        <v>5</v>
      </c>
      <c r="O201" s="9">
        <v>2</v>
      </c>
      <c r="P201" s="9">
        <v>17</v>
      </c>
      <c r="Q201" s="9">
        <v>7</v>
      </c>
      <c r="R201" s="9">
        <v>1</v>
      </c>
      <c r="S201" s="9">
        <v>4</v>
      </c>
      <c r="T201" s="9">
        <v>1</v>
      </c>
      <c r="U201" s="9">
        <v>3</v>
      </c>
    </row>
    <row r="202" spans="1:22" ht="13.15" customHeight="1" x14ac:dyDescent="0.3">
      <c r="A202" s="2" t="s">
        <v>100</v>
      </c>
      <c r="B202" s="9">
        <v>237</v>
      </c>
      <c r="C202" s="9">
        <v>207</v>
      </c>
      <c r="D202" s="9">
        <v>13</v>
      </c>
      <c r="E202" s="9">
        <v>7</v>
      </c>
      <c r="F202" s="9">
        <v>10</v>
      </c>
      <c r="G202" s="9">
        <v>139</v>
      </c>
      <c r="H202" s="9">
        <v>98</v>
      </c>
      <c r="I202" s="9">
        <v>7</v>
      </c>
      <c r="J202" s="9">
        <v>20</v>
      </c>
      <c r="K202" s="9">
        <v>36</v>
      </c>
      <c r="L202" s="9">
        <v>16</v>
      </c>
      <c r="M202" s="9">
        <v>2</v>
      </c>
      <c r="N202" s="9">
        <v>21</v>
      </c>
      <c r="O202" s="9">
        <v>4</v>
      </c>
      <c r="P202" s="9">
        <v>45</v>
      </c>
      <c r="Q202" s="9">
        <v>22</v>
      </c>
      <c r="R202" s="9">
        <v>8</v>
      </c>
      <c r="S202" s="9">
        <v>31</v>
      </c>
      <c r="T202" s="9">
        <v>6</v>
      </c>
      <c r="U202" s="9">
        <v>17</v>
      </c>
    </row>
    <row r="203" spans="1:22" ht="13.15" customHeight="1" x14ac:dyDescent="0.3">
      <c r="A203" s="2" t="s">
        <v>178</v>
      </c>
      <c r="B203" s="9">
        <v>30</v>
      </c>
      <c r="C203" s="9">
        <v>31</v>
      </c>
      <c r="D203" s="9">
        <v>28</v>
      </c>
      <c r="E203" s="9">
        <v>0</v>
      </c>
      <c r="F203" s="9">
        <v>16</v>
      </c>
      <c r="G203" s="9">
        <v>34</v>
      </c>
      <c r="H203" s="9">
        <v>23</v>
      </c>
      <c r="I203" s="9">
        <v>22</v>
      </c>
      <c r="J203" s="9">
        <v>8</v>
      </c>
      <c r="K203" s="9">
        <v>32</v>
      </c>
      <c r="L203" s="9">
        <v>24</v>
      </c>
      <c r="M203" s="9">
        <v>0</v>
      </c>
      <c r="N203" s="9">
        <v>46</v>
      </c>
      <c r="O203" s="9">
        <v>0</v>
      </c>
      <c r="P203" s="9">
        <v>42</v>
      </c>
      <c r="Q203" s="9">
        <v>37</v>
      </c>
      <c r="R203" s="9">
        <v>0</v>
      </c>
      <c r="S203" s="9">
        <v>25</v>
      </c>
      <c r="T203" s="9">
        <v>100</v>
      </c>
      <c r="U203" s="9">
        <v>0</v>
      </c>
    </row>
    <row r="204" spans="1:22" ht="13.15" customHeight="1" x14ac:dyDescent="0.3">
      <c r="A204" s="2" t="s">
        <v>179</v>
      </c>
      <c r="B204" s="9">
        <v>70</v>
      </c>
      <c r="C204" s="9">
        <v>69</v>
      </c>
      <c r="D204" s="9">
        <v>72</v>
      </c>
      <c r="E204" s="9">
        <v>100</v>
      </c>
      <c r="F204" s="9">
        <v>84</v>
      </c>
      <c r="G204" s="9">
        <v>66</v>
      </c>
      <c r="H204" s="9">
        <v>77</v>
      </c>
      <c r="I204" s="9">
        <v>78</v>
      </c>
      <c r="J204" s="9">
        <v>92</v>
      </c>
      <c r="K204" s="9">
        <v>68</v>
      </c>
      <c r="L204" s="9">
        <v>76</v>
      </c>
      <c r="M204" s="9">
        <v>100</v>
      </c>
      <c r="N204" s="9">
        <v>54</v>
      </c>
      <c r="O204" s="9">
        <v>100</v>
      </c>
      <c r="P204" s="9">
        <v>58</v>
      </c>
      <c r="Q204" s="9">
        <v>63</v>
      </c>
      <c r="R204" s="9">
        <v>100</v>
      </c>
      <c r="S204" s="9">
        <v>75</v>
      </c>
      <c r="T204" s="9">
        <v>0</v>
      </c>
      <c r="U204" s="9">
        <v>100</v>
      </c>
    </row>
    <row r="205" spans="1:22" ht="13.15" customHeight="1" x14ac:dyDescent="0.3">
      <c r="A205" s="2"/>
    </row>
    <row r="206" spans="1:22" ht="13.15" customHeight="1" x14ac:dyDescent="0.3">
      <c r="A206" s="2" t="s">
        <v>180</v>
      </c>
    </row>
    <row r="207" spans="1:22" ht="40.15" customHeight="1" x14ac:dyDescent="0.3">
      <c r="A207" s="8" t="s">
        <v>80</v>
      </c>
      <c r="B207" s="10" t="s">
        <v>81</v>
      </c>
      <c r="C207" s="11" t="s">
        <v>82</v>
      </c>
      <c r="D207" s="11" t="s">
        <v>83</v>
      </c>
      <c r="E207" s="11" t="s">
        <v>84</v>
      </c>
      <c r="F207" s="11" t="s">
        <v>85</v>
      </c>
      <c r="G207" s="11" t="s">
        <v>86</v>
      </c>
      <c r="H207" s="11" t="s">
        <v>87</v>
      </c>
      <c r="I207" s="11" t="s">
        <v>88</v>
      </c>
      <c r="J207" s="11" t="s">
        <v>89</v>
      </c>
      <c r="K207" s="11" t="s">
        <v>90</v>
      </c>
      <c r="L207" s="11" t="s">
        <v>91</v>
      </c>
      <c r="M207" s="11" t="s">
        <v>92</v>
      </c>
      <c r="N207" s="11" t="s">
        <v>107</v>
      </c>
      <c r="O207" s="11" t="s">
        <v>93</v>
      </c>
      <c r="P207" s="11" t="s">
        <v>108</v>
      </c>
      <c r="Q207" s="11" t="s">
        <v>94</v>
      </c>
      <c r="R207" s="11" t="s">
        <v>95</v>
      </c>
      <c r="S207" s="11" t="s">
        <v>96</v>
      </c>
      <c r="T207" s="11" t="s">
        <v>109</v>
      </c>
      <c r="U207" s="11" t="s">
        <v>97</v>
      </c>
      <c r="V207" s="11" t="s">
        <v>98</v>
      </c>
    </row>
    <row r="208" spans="1:22" ht="13.15" customHeight="1" x14ac:dyDescent="0.3">
      <c r="A208" s="2" t="s">
        <v>99</v>
      </c>
      <c r="B208" s="9">
        <v>493</v>
      </c>
      <c r="C208" s="9">
        <v>405</v>
      </c>
      <c r="D208" s="9">
        <v>38</v>
      </c>
      <c r="E208" s="9">
        <v>28</v>
      </c>
      <c r="F208" s="9">
        <v>22</v>
      </c>
      <c r="G208" s="9">
        <v>171</v>
      </c>
      <c r="H208" s="9">
        <v>322</v>
      </c>
      <c r="I208" s="9">
        <v>32</v>
      </c>
      <c r="J208" s="9">
        <v>35</v>
      </c>
      <c r="K208" s="9">
        <v>56</v>
      </c>
      <c r="L208" s="9">
        <v>59</v>
      </c>
      <c r="M208" s="9">
        <v>12</v>
      </c>
      <c r="N208" s="9">
        <v>5</v>
      </c>
      <c r="O208" s="9">
        <v>37</v>
      </c>
      <c r="P208" s="9">
        <v>23</v>
      </c>
      <c r="Q208" s="9">
        <v>113</v>
      </c>
      <c r="R208" s="9">
        <v>44</v>
      </c>
      <c r="S208" s="9">
        <v>17</v>
      </c>
      <c r="T208" s="9">
        <v>18</v>
      </c>
      <c r="U208" s="9">
        <v>18</v>
      </c>
      <c r="V208" s="9">
        <v>24</v>
      </c>
    </row>
    <row r="209" spans="1:22" ht="13.15" customHeight="1" x14ac:dyDescent="0.3">
      <c r="A209" s="2" t="s">
        <v>100</v>
      </c>
      <c r="B209" s="9">
        <v>1754</v>
      </c>
      <c r="C209" s="9">
        <v>1558</v>
      </c>
      <c r="D209" s="9">
        <v>94</v>
      </c>
      <c r="E209" s="9">
        <v>66</v>
      </c>
      <c r="F209" s="9">
        <v>37</v>
      </c>
      <c r="G209" s="9">
        <v>1006</v>
      </c>
      <c r="H209" s="9">
        <v>748</v>
      </c>
      <c r="I209" s="9">
        <v>59</v>
      </c>
      <c r="J209" s="9">
        <v>84</v>
      </c>
      <c r="K209" s="9">
        <v>302</v>
      </c>
      <c r="L209" s="9">
        <v>200</v>
      </c>
      <c r="M209" s="9">
        <v>40</v>
      </c>
      <c r="N209" s="9">
        <v>16</v>
      </c>
      <c r="O209" s="9">
        <v>107</v>
      </c>
      <c r="P209" s="9">
        <v>39</v>
      </c>
      <c r="Q209" s="9">
        <v>265</v>
      </c>
      <c r="R209" s="9">
        <v>148</v>
      </c>
      <c r="S209" s="9">
        <v>139</v>
      </c>
      <c r="T209" s="9">
        <v>119</v>
      </c>
      <c r="U209" s="9">
        <v>111</v>
      </c>
      <c r="V209" s="9">
        <v>125</v>
      </c>
    </row>
    <row r="210" spans="1:22" ht="13.15" customHeight="1" x14ac:dyDescent="0.3">
      <c r="A210" s="2" t="s">
        <v>125</v>
      </c>
      <c r="B210" s="9">
        <v>9</v>
      </c>
      <c r="C210" s="9">
        <v>9</v>
      </c>
      <c r="D210" s="9">
        <v>18</v>
      </c>
      <c r="E210" s="9">
        <v>4</v>
      </c>
      <c r="F210" s="9">
        <v>5</v>
      </c>
      <c r="G210" s="9">
        <v>7</v>
      </c>
      <c r="H210" s="9">
        <v>13</v>
      </c>
      <c r="I210" s="9">
        <v>10</v>
      </c>
      <c r="J210" s="9">
        <v>19</v>
      </c>
      <c r="K210" s="9">
        <v>8</v>
      </c>
      <c r="L210" s="9">
        <v>6</v>
      </c>
      <c r="M210" s="9">
        <v>0</v>
      </c>
      <c r="N210" s="9">
        <v>0</v>
      </c>
      <c r="O210" s="9">
        <v>20</v>
      </c>
      <c r="P210" s="9">
        <v>5</v>
      </c>
      <c r="Q210" s="9">
        <v>14</v>
      </c>
      <c r="R210" s="9">
        <v>1</v>
      </c>
      <c r="S210" s="9">
        <v>11</v>
      </c>
      <c r="T210" s="9">
        <v>8</v>
      </c>
      <c r="U210" s="9">
        <v>0</v>
      </c>
      <c r="V210" s="9">
        <v>16</v>
      </c>
    </row>
    <row r="211" spans="1:22" ht="13.15" customHeight="1" x14ac:dyDescent="0.3">
      <c r="A211" s="2" t="s">
        <v>126</v>
      </c>
      <c r="B211" s="9">
        <v>90</v>
      </c>
      <c r="C211" s="9">
        <v>90</v>
      </c>
      <c r="D211" s="9">
        <v>82</v>
      </c>
      <c r="E211" s="9">
        <v>96</v>
      </c>
      <c r="F211" s="9">
        <v>95</v>
      </c>
      <c r="G211" s="9">
        <v>92</v>
      </c>
      <c r="H211" s="9">
        <v>87</v>
      </c>
      <c r="I211" s="9">
        <v>90</v>
      </c>
      <c r="J211" s="9">
        <v>81</v>
      </c>
      <c r="K211" s="9">
        <v>92</v>
      </c>
      <c r="L211" s="9">
        <v>92</v>
      </c>
      <c r="M211" s="9">
        <v>100</v>
      </c>
      <c r="N211" s="9">
        <v>100</v>
      </c>
      <c r="O211" s="9">
        <v>80</v>
      </c>
      <c r="P211" s="9">
        <v>90</v>
      </c>
      <c r="Q211" s="9">
        <v>86</v>
      </c>
      <c r="R211" s="9">
        <v>99</v>
      </c>
      <c r="S211" s="9">
        <v>89</v>
      </c>
      <c r="T211" s="9">
        <v>92</v>
      </c>
      <c r="U211" s="9">
        <v>94</v>
      </c>
      <c r="V211" s="9">
        <v>84</v>
      </c>
    </row>
    <row r="212" spans="1:22" ht="13.15" customHeight="1" x14ac:dyDescent="0.3">
      <c r="A212" s="2" t="s">
        <v>105</v>
      </c>
      <c r="B212" s="9" t="s">
        <v>110</v>
      </c>
      <c r="C212" s="9">
        <v>1</v>
      </c>
      <c r="D212" s="9">
        <v>0</v>
      </c>
      <c r="E212" s="9">
        <v>0</v>
      </c>
      <c r="F212" s="9">
        <v>0</v>
      </c>
      <c r="G212" s="9">
        <v>1</v>
      </c>
      <c r="H212" s="9" t="s">
        <v>110</v>
      </c>
      <c r="I212" s="9">
        <v>0</v>
      </c>
      <c r="J212" s="9">
        <v>0</v>
      </c>
      <c r="K212" s="9">
        <v>0</v>
      </c>
      <c r="L212" s="9">
        <v>0</v>
      </c>
      <c r="M212" s="9">
        <v>0</v>
      </c>
      <c r="N212" s="9">
        <v>0</v>
      </c>
      <c r="O212" s="9">
        <v>0</v>
      </c>
      <c r="P212" s="9">
        <v>5</v>
      </c>
      <c r="Q212" s="9">
        <v>0</v>
      </c>
      <c r="R212" s="9">
        <v>0</v>
      </c>
      <c r="S212" s="9">
        <v>0</v>
      </c>
      <c r="T212" s="9">
        <v>0</v>
      </c>
      <c r="U212" s="9">
        <v>6</v>
      </c>
      <c r="V212" s="9">
        <v>0</v>
      </c>
    </row>
    <row r="213" spans="1:22" ht="13.15" customHeight="1" x14ac:dyDescent="0.3">
      <c r="A213" s="2" t="s">
        <v>146</v>
      </c>
      <c r="B213" s="9" t="s">
        <v>110</v>
      </c>
      <c r="C213" s="9" t="s">
        <v>110</v>
      </c>
      <c r="D213" s="9">
        <v>0</v>
      </c>
      <c r="E213" s="9">
        <v>0</v>
      </c>
      <c r="F213" s="9">
        <v>0</v>
      </c>
      <c r="G213" s="9">
        <v>0</v>
      </c>
      <c r="H213" s="9">
        <v>1</v>
      </c>
      <c r="I213" s="9">
        <v>0</v>
      </c>
      <c r="J213" s="9">
        <v>0</v>
      </c>
      <c r="K213" s="9">
        <v>0</v>
      </c>
      <c r="L213" s="9">
        <v>2</v>
      </c>
      <c r="M213" s="9">
        <v>0</v>
      </c>
      <c r="N213" s="9">
        <v>0</v>
      </c>
      <c r="O213" s="9">
        <v>0</v>
      </c>
      <c r="P213" s="9">
        <v>0</v>
      </c>
      <c r="Q213" s="9">
        <v>0</v>
      </c>
      <c r="R213" s="9">
        <v>0</v>
      </c>
      <c r="S213" s="9">
        <v>0</v>
      </c>
      <c r="T213" s="9">
        <v>0</v>
      </c>
      <c r="U213" s="9">
        <v>0</v>
      </c>
      <c r="V213" s="9">
        <v>0</v>
      </c>
    </row>
    <row r="214" spans="1:22" ht="13.15" customHeight="1" x14ac:dyDescent="0.3">
      <c r="A214" s="2"/>
    </row>
    <row r="215" spans="1:22" ht="13.15" customHeight="1" x14ac:dyDescent="0.3">
      <c r="A215" s="2" t="s">
        <v>181</v>
      </c>
    </row>
    <row r="216" spans="1:22" ht="40.15" customHeight="1" x14ac:dyDescent="0.3">
      <c r="A216" s="8" t="s">
        <v>80</v>
      </c>
      <c r="B216" s="10" t="s">
        <v>81</v>
      </c>
      <c r="C216" s="11" t="s">
        <v>82</v>
      </c>
      <c r="D216" s="11" t="s">
        <v>83</v>
      </c>
      <c r="E216" s="11" t="s">
        <v>84</v>
      </c>
      <c r="F216" s="11" t="s">
        <v>85</v>
      </c>
      <c r="G216" s="11" t="s">
        <v>86</v>
      </c>
      <c r="H216" s="11" t="s">
        <v>87</v>
      </c>
      <c r="I216" s="11" t="s">
        <v>88</v>
      </c>
      <c r="J216" s="11" t="s">
        <v>89</v>
      </c>
      <c r="K216" s="11" t="s">
        <v>90</v>
      </c>
      <c r="L216" s="11" t="s">
        <v>91</v>
      </c>
      <c r="M216" s="11" t="s">
        <v>93</v>
      </c>
      <c r="N216" s="11" t="s">
        <v>108</v>
      </c>
      <c r="O216" s="11" t="s">
        <v>94</v>
      </c>
      <c r="P216" s="11" t="s">
        <v>95</v>
      </c>
      <c r="Q216" s="11" t="s">
        <v>96</v>
      </c>
      <c r="R216" s="11" t="s">
        <v>109</v>
      </c>
      <c r="S216" s="11" t="s">
        <v>98</v>
      </c>
    </row>
    <row r="217" spans="1:22" ht="13.15" customHeight="1" x14ac:dyDescent="0.3">
      <c r="A217" s="2" t="s">
        <v>99</v>
      </c>
      <c r="B217" s="9">
        <v>52</v>
      </c>
      <c r="C217" s="9">
        <v>44</v>
      </c>
      <c r="D217" s="9">
        <v>5</v>
      </c>
      <c r="E217" s="9">
        <v>1</v>
      </c>
      <c r="F217" s="9">
        <v>2</v>
      </c>
      <c r="G217" s="9">
        <v>12</v>
      </c>
      <c r="H217" s="9">
        <v>40</v>
      </c>
      <c r="I217" s="9">
        <v>2</v>
      </c>
      <c r="J217" s="9">
        <v>7</v>
      </c>
      <c r="K217" s="9">
        <v>4</v>
      </c>
      <c r="L217" s="9">
        <v>4</v>
      </c>
      <c r="M217" s="9">
        <v>5</v>
      </c>
      <c r="N217" s="9">
        <v>1</v>
      </c>
      <c r="O217" s="9">
        <v>20</v>
      </c>
      <c r="P217" s="9">
        <v>1</v>
      </c>
      <c r="Q217" s="9">
        <v>2</v>
      </c>
      <c r="R217" s="9">
        <v>2</v>
      </c>
      <c r="S217" s="9">
        <v>4</v>
      </c>
    </row>
    <row r="218" spans="1:22" ht="13.15" customHeight="1" x14ac:dyDescent="0.3">
      <c r="A218" s="2" t="s">
        <v>100</v>
      </c>
      <c r="B218" s="9">
        <v>165</v>
      </c>
      <c r="C218" s="9">
        <v>143</v>
      </c>
      <c r="D218" s="9">
        <v>17</v>
      </c>
      <c r="E218" s="9">
        <v>3</v>
      </c>
      <c r="F218" s="9">
        <v>2</v>
      </c>
      <c r="G218" s="9">
        <v>71</v>
      </c>
      <c r="H218" s="9">
        <v>94</v>
      </c>
      <c r="I218" s="9">
        <v>6</v>
      </c>
      <c r="J218" s="9">
        <v>16</v>
      </c>
      <c r="K218" s="9">
        <v>23</v>
      </c>
      <c r="L218" s="9">
        <v>12</v>
      </c>
      <c r="M218" s="9">
        <v>22</v>
      </c>
      <c r="N218" s="9">
        <v>2</v>
      </c>
      <c r="O218" s="9">
        <v>38</v>
      </c>
      <c r="P218" s="9">
        <v>2</v>
      </c>
      <c r="Q218" s="9">
        <v>15</v>
      </c>
      <c r="R218" s="9">
        <v>9</v>
      </c>
      <c r="S218" s="9">
        <v>20</v>
      </c>
    </row>
    <row r="219" spans="1:22" ht="13.15" customHeight="1" x14ac:dyDescent="0.3">
      <c r="A219" s="2" t="s">
        <v>182</v>
      </c>
      <c r="B219" s="9">
        <v>50</v>
      </c>
      <c r="C219" s="9">
        <v>51</v>
      </c>
      <c r="D219" s="9">
        <v>50</v>
      </c>
      <c r="E219" s="9">
        <v>0</v>
      </c>
      <c r="F219" s="9">
        <v>0</v>
      </c>
      <c r="G219" s="9">
        <v>66</v>
      </c>
      <c r="H219" s="9">
        <v>37</v>
      </c>
      <c r="I219" s="9">
        <v>18</v>
      </c>
      <c r="J219" s="9">
        <v>32</v>
      </c>
      <c r="K219" s="9">
        <v>50</v>
      </c>
      <c r="L219" s="9">
        <v>7</v>
      </c>
      <c r="M219" s="9">
        <v>82</v>
      </c>
      <c r="N219" s="9">
        <v>0</v>
      </c>
      <c r="O219" s="9">
        <v>30</v>
      </c>
      <c r="P219" s="9">
        <v>0</v>
      </c>
      <c r="Q219" s="9">
        <v>100</v>
      </c>
      <c r="R219" s="9">
        <v>71</v>
      </c>
      <c r="S219" s="9">
        <v>61</v>
      </c>
    </row>
    <row r="220" spans="1:22" ht="13.15" customHeight="1" x14ac:dyDescent="0.3">
      <c r="A220" s="2" t="s">
        <v>183</v>
      </c>
      <c r="B220" s="9">
        <v>24</v>
      </c>
      <c r="C220" s="9">
        <v>23</v>
      </c>
      <c r="D220" s="9">
        <v>28</v>
      </c>
      <c r="E220" s="9">
        <v>0</v>
      </c>
      <c r="F220" s="9">
        <v>100</v>
      </c>
      <c r="G220" s="9">
        <v>12</v>
      </c>
      <c r="H220" s="9">
        <v>33</v>
      </c>
      <c r="I220" s="9">
        <v>82</v>
      </c>
      <c r="J220" s="9">
        <v>43</v>
      </c>
      <c r="K220" s="9">
        <v>50</v>
      </c>
      <c r="L220" s="9">
        <v>0</v>
      </c>
      <c r="M220" s="9">
        <v>9</v>
      </c>
      <c r="N220" s="9">
        <v>0</v>
      </c>
      <c r="O220" s="9">
        <v>23</v>
      </c>
      <c r="P220" s="9">
        <v>100</v>
      </c>
      <c r="Q220" s="9">
        <v>0</v>
      </c>
      <c r="R220" s="9">
        <v>29</v>
      </c>
      <c r="S220" s="9">
        <v>8</v>
      </c>
    </row>
    <row r="221" spans="1:22" ht="13.15" customHeight="1" x14ac:dyDescent="0.3">
      <c r="A221" s="2" t="s">
        <v>184</v>
      </c>
      <c r="B221" s="9">
        <v>11</v>
      </c>
      <c r="C221" s="9">
        <v>11</v>
      </c>
      <c r="D221" s="9">
        <v>0</v>
      </c>
      <c r="E221" s="9">
        <v>100</v>
      </c>
      <c r="F221" s="9">
        <v>0</v>
      </c>
      <c r="G221" s="9">
        <v>0</v>
      </c>
      <c r="H221" s="9">
        <v>20</v>
      </c>
      <c r="I221" s="9">
        <v>0</v>
      </c>
      <c r="J221" s="9">
        <v>25</v>
      </c>
      <c r="K221" s="9">
        <v>0</v>
      </c>
      <c r="L221" s="9">
        <v>62</v>
      </c>
      <c r="M221" s="9">
        <v>0</v>
      </c>
      <c r="N221" s="9">
        <v>0</v>
      </c>
      <c r="O221" s="9">
        <v>19</v>
      </c>
      <c r="P221" s="9">
        <v>0</v>
      </c>
      <c r="Q221" s="9">
        <v>0</v>
      </c>
      <c r="R221" s="9">
        <v>0</v>
      </c>
      <c r="S221" s="9">
        <v>0</v>
      </c>
    </row>
    <row r="222" spans="1:22" ht="13.15" customHeight="1" x14ac:dyDescent="0.3">
      <c r="A222" s="2" t="s">
        <v>185</v>
      </c>
      <c r="B222" s="9">
        <v>5</v>
      </c>
      <c r="C222" s="9">
        <v>6</v>
      </c>
      <c r="D222" s="9">
        <v>0</v>
      </c>
      <c r="E222" s="9">
        <v>0</v>
      </c>
      <c r="F222" s="9">
        <v>0</v>
      </c>
      <c r="G222" s="9">
        <v>0</v>
      </c>
      <c r="H222" s="9">
        <v>10</v>
      </c>
      <c r="I222" s="9">
        <v>0</v>
      </c>
      <c r="J222" s="9">
        <v>0</v>
      </c>
      <c r="K222" s="9">
        <v>0</v>
      </c>
      <c r="L222" s="9">
        <v>31</v>
      </c>
      <c r="M222" s="9">
        <v>9</v>
      </c>
      <c r="N222" s="9">
        <v>100</v>
      </c>
      <c r="O222" s="9">
        <v>4</v>
      </c>
      <c r="P222" s="9">
        <v>0</v>
      </c>
      <c r="Q222" s="9">
        <v>0</v>
      </c>
      <c r="R222" s="9">
        <v>0</v>
      </c>
      <c r="S222" s="9">
        <v>0</v>
      </c>
    </row>
    <row r="223" spans="1:22" ht="13.15" customHeight="1" x14ac:dyDescent="0.3">
      <c r="A223" s="2" t="s">
        <v>105</v>
      </c>
      <c r="B223" s="9">
        <v>9</v>
      </c>
      <c r="C223" s="9">
        <v>8</v>
      </c>
      <c r="D223" s="9">
        <v>22</v>
      </c>
      <c r="E223" s="9">
        <v>0</v>
      </c>
      <c r="F223" s="9">
        <v>0</v>
      </c>
      <c r="G223" s="9">
        <v>22</v>
      </c>
      <c r="H223" s="9">
        <v>0</v>
      </c>
      <c r="I223" s="9">
        <v>0</v>
      </c>
      <c r="J223" s="9">
        <v>0</v>
      </c>
      <c r="K223" s="9">
        <v>0</v>
      </c>
      <c r="L223" s="9">
        <v>0</v>
      </c>
      <c r="M223" s="9">
        <v>0</v>
      </c>
      <c r="N223" s="9">
        <v>0</v>
      </c>
      <c r="O223" s="9">
        <v>25</v>
      </c>
      <c r="P223" s="9">
        <v>0</v>
      </c>
      <c r="Q223" s="9">
        <v>0</v>
      </c>
      <c r="R223" s="9">
        <v>0</v>
      </c>
      <c r="S223" s="9">
        <v>31</v>
      </c>
    </row>
    <row r="224" spans="1:22" ht="13.15" customHeight="1" x14ac:dyDescent="0.3">
      <c r="A224" s="2" t="s">
        <v>186</v>
      </c>
      <c r="B224" s="9">
        <v>5000</v>
      </c>
      <c r="C224" s="9">
        <v>5000</v>
      </c>
      <c r="D224" s="9">
        <v>4000</v>
      </c>
      <c r="E224" s="9">
        <v>30000</v>
      </c>
      <c r="F224" s="9">
        <v>20000</v>
      </c>
      <c r="G224" s="9">
        <v>2000</v>
      </c>
      <c r="H224" s="9">
        <v>10000</v>
      </c>
      <c r="I224" s="9">
        <v>10000</v>
      </c>
      <c r="J224" s="9">
        <v>5000</v>
      </c>
      <c r="K224" s="9">
        <v>5000</v>
      </c>
      <c r="L224" s="9">
        <v>50000</v>
      </c>
      <c r="M224" s="9">
        <v>2000</v>
      </c>
      <c r="N224" s="9">
        <v>100000</v>
      </c>
      <c r="O224" s="9">
        <v>6500</v>
      </c>
      <c r="P224" s="9">
        <v>10000</v>
      </c>
      <c r="Q224" s="9">
        <v>3500</v>
      </c>
      <c r="R224" s="9">
        <v>4000</v>
      </c>
      <c r="S224" s="9">
        <v>10000</v>
      </c>
    </row>
    <row r="225" spans="1:22" ht="13.15" customHeight="1" x14ac:dyDescent="0.3">
      <c r="A225" s="2" t="s">
        <v>187</v>
      </c>
      <c r="B225" s="9">
        <v>126</v>
      </c>
      <c r="C225" s="9">
        <v>108</v>
      </c>
      <c r="D225" s="9">
        <v>13</v>
      </c>
      <c r="E225" s="9">
        <v>3</v>
      </c>
      <c r="F225" s="9">
        <v>2</v>
      </c>
      <c r="G225" s="9">
        <v>43</v>
      </c>
      <c r="H225" s="9">
        <v>83</v>
      </c>
      <c r="I225" s="9">
        <v>6</v>
      </c>
      <c r="J225" s="9">
        <v>16</v>
      </c>
      <c r="K225" s="9">
        <v>18</v>
      </c>
      <c r="L225" s="9">
        <v>12</v>
      </c>
      <c r="M225" s="9">
        <v>20</v>
      </c>
      <c r="N225" s="9">
        <v>2</v>
      </c>
      <c r="O225" s="9">
        <v>26</v>
      </c>
      <c r="P225" s="9">
        <v>2</v>
      </c>
      <c r="Q225" s="9">
        <v>15</v>
      </c>
      <c r="R225" s="9">
        <v>9</v>
      </c>
      <c r="S225" s="9">
        <v>2</v>
      </c>
    </row>
    <row r="226" spans="1:22" ht="13.15" customHeight="1" x14ac:dyDescent="0.3">
      <c r="A226" s="2" t="s">
        <v>188</v>
      </c>
      <c r="B226" s="9">
        <v>20278</v>
      </c>
      <c r="C226" s="9">
        <v>21814</v>
      </c>
      <c r="D226" s="9">
        <v>5812</v>
      </c>
      <c r="E226" s="9">
        <v>30000</v>
      </c>
      <c r="F226" s="9">
        <v>17974</v>
      </c>
      <c r="G226" s="9">
        <v>3103</v>
      </c>
      <c r="H226" s="9">
        <v>29132</v>
      </c>
      <c r="I226" s="9">
        <v>8719</v>
      </c>
      <c r="J226" s="9">
        <v>11860</v>
      </c>
      <c r="K226" s="9">
        <v>6000</v>
      </c>
      <c r="L226" s="9">
        <v>87442</v>
      </c>
      <c r="M226" s="9">
        <v>12241</v>
      </c>
      <c r="N226" s="9">
        <v>100000</v>
      </c>
      <c r="O226" s="9">
        <v>22485</v>
      </c>
      <c r="P226" s="9">
        <v>10000</v>
      </c>
      <c r="Q226" s="9">
        <v>3285</v>
      </c>
      <c r="R226" s="9">
        <v>5724</v>
      </c>
      <c r="S226" s="9">
        <v>10000</v>
      </c>
    </row>
    <row r="227" spans="1:22" ht="13.15" customHeight="1" x14ac:dyDescent="0.3">
      <c r="A227" s="2" t="s">
        <v>189</v>
      </c>
      <c r="B227" s="9">
        <v>6043</v>
      </c>
      <c r="C227" s="9">
        <v>7076</v>
      </c>
      <c r="D227" s="9">
        <v>1706</v>
      </c>
      <c r="E227" s="9">
        <v>0</v>
      </c>
      <c r="F227" s="9">
        <v>4852</v>
      </c>
      <c r="G227" s="9">
        <v>1063</v>
      </c>
      <c r="H227" s="9">
        <v>7732</v>
      </c>
      <c r="I227" s="9">
        <v>2105</v>
      </c>
      <c r="J227" s="9">
        <v>4612</v>
      </c>
      <c r="K227" s="9">
        <v>1750</v>
      </c>
      <c r="L227" s="9">
        <v>39908</v>
      </c>
      <c r="M227" s="9">
        <v>14776</v>
      </c>
      <c r="N227" s="9">
        <v>0</v>
      </c>
      <c r="O227" s="9">
        <v>8022</v>
      </c>
      <c r="P227" s="9" t="s">
        <v>110</v>
      </c>
      <c r="Q227" s="9">
        <v>181</v>
      </c>
      <c r="R227" s="9">
        <v>2034</v>
      </c>
      <c r="S227" s="9">
        <v>0</v>
      </c>
    </row>
    <row r="228" spans="1:22" ht="13.15" customHeight="1" x14ac:dyDescent="0.3">
      <c r="A228" s="2"/>
    </row>
    <row r="229" spans="1:22" ht="13.15" customHeight="1" x14ac:dyDescent="0.3">
      <c r="A229" s="2" t="s">
        <v>190</v>
      </c>
    </row>
    <row r="230" spans="1:22" ht="40.15" customHeight="1" x14ac:dyDescent="0.3">
      <c r="A230" s="8" t="s">
        <v>80</v>
      </c>
      <c r="B230" s="10" t="s">
        <v>81</v>
      </c>
      <c r="C230" s="11" t="s">
        <v>82</v>
      </c>
      <c r="D230" s="11" t="s">
        <v>83</v>
      </c>
      <c r="E230" s="11" t="s">
        <v>84</v>
      </c>
      <c r="F230" s="11" t="s">
        <v>85</v>
      </c>
      <c r="G230" s="11" t="s">
        <v>86</v>
      </c>
      <c r="H230" s="11" t="s">
        <v>87</v>
      </c>
      <c r="I230" s="11" t="s">
        <v>88</v>
      </c>
      <c r="J230" s="11" t="s">
        <v>89</v>
      </c>
      <c r="K230" s="11" t="s">
        <v>90</v>
      </c>
      <c r="L230" s="11" t="s">
        <v>91</v>
      </c>
      <c r="M230" s="11" t="s">
        <v>92</v>
      </c>
      <c r="N230" s="11" t="s">
        <v>107</v>
      </c>
      <c r="O230" s="11" t="s">
        <v>93</v>
      </c>
      <c r="P230" s="11" t="s">
        <v>108</v>
      </c>
      <c r="Q230" s="11" t="s">
        <v>94</v>
      </c>
      <c r="R230" s="11" t="s">
        <v>95</v>
      </c>
      <c r="S230" s="11" t="s">
        <v>96</v>
      </c>
      <c r="T230" s="11" t="s">
        <v>109</v>
      </c>
      <c r="U230" s="11" t="s">
        <v>97</v>
      </c>
      <c r="V230" s="11" t="s">
        <v>98</v>
      </c>
    </row>
    <row r="231" spans="1:22" ht="13.15" customHeight="1" x14ac:dyDescent="0.3">
      <c r="A231" s="2" t="s">
        <v>99</v>
      </c>
      <c r="B231" s="9">
        <v>493</v>
      </c>
      <c r="C231" s="9">
        <v>405</v>
      </c>
      <c r="D231" s="9">
        <v>38</v>
      </c>
      <c r="E231" s="9">
        <v>28</v>
      </c>
      <c r="F231" s="9">
        <v>22</v>
      </c>
      <c r="G231" s="9">
        <v>171</v>
      </c>
      <c r="H231" s="9">
        <v>322</v>
      </c>
      <c r="I231" s="9">
        <v>32</v>
      </c>
      <c r="J231" s="9">
        <v>35</v>
      </c>
      <c r="K231" s="9">
        <v>56</v>
      </c>
      <c r="L231" s="9">
        <v>59</v>
      </c>
      <c r="M231" s="9">
        <v>12</v>
      </c>
      <c r="N231" s="9">
        <v>5</v>
      </c>
      <c r="O231" s="9">
        <v>37</v>
      </c>
      <c r="P231" s="9">
        <v>23</v>
      </c>
      <c r="Q231" s="9">
        <v>113</v>
      </c>
      <c r="R231" s="9">
        <v>44</v>
      </c>
      <c r="S231" s="9">
        <v>17</v>
      </c>
      <c r="T231" s="9">
        <v>18</v>
      </c>
      <c r="U231" s="9">
        <v>18</v>
      </c>
      <c r="V231" s="9">
        <v>24</v>
      </c>
    </row>
    <row r="232" spans="1:22" ht="13.15" customHeight="1" x14ac:dyDescent="0.3">
      <c r="A232" s="2" t="s">
        <v>100</v>
      </c>
      <c r="B232" s="9">
        <v>1754</v>
      </c>
      <c r="C232" s="9">
        <v>1558</v>
      </c>
      <c r="D232" s="9">
        <v>94</v>
      </c>
      <c r="E232" s="9">
        <v>66</v>
      </c>
      <c r="F232" s="9">
        <v>37</v>
      </c>
      <c r="G232" s="9">
        <v>1006</v>
      </c>
      <c r="H232" s="9">
        <v>748</v>
      </c>
      <c r="I232" s="9">
        <v>59</v>
      </c>
      <c r="J232" s="9">
        <v>84</v>
      </c>
      <c r="K232" s="9">
        <v>302</v>
      </c>
      <c r="L232" s="9">
        <v>200</v>
      </c>
      <c r="M232" s="9">
        <v>40</v>
      </c>
      <c r="N232" s="9">
        <v>16</v>
      </c>
      <c r="O232" s="9">
        <v>107</v>
      </c>
      <c r="P232" s="9">
        <v>39</v>
      </c>
      <c r="Q232" s="9">
        <v>265</v>
      </c>
      <c r="R232" s="9">
        <v>148</v>
      </c>
      <c r="S232" s="9">
        <v>139</v>
      </c>
      <c r="T232" s="9">
        <v>119</v>
      </c>
      <c r="U232" s="9">
        <v>111</v>
      </c>
      <c r="V232" s="9">
        <v>125</v>
      </c>
    </row>
    <row r="233" spans="1:22" ht="13.15" customHeight="1" x14ac:dyDescent="0.3">
      <c r="A233" s="2" t="s">
        <v>191</v>
      </c>
      <c r="B233" s="9" t="s">
        <v>110</v>
      </c>
      <c r="C233" s="9" t="s">
        <v>110</v>
      </c>
      <c r="D233" s="9">
        <v>0</v>
      </c>
      <c r="E233" s="9">
        <v>0</v>
      </c>
      <c r="F233" s="9">
        <v>0</v>
      </c>
      <c r="G233" s="9">
        <v>0</v>
      </c>
      <c r="H233" s="9" t="s">
        <v>110</v>
      </c>
      <c r="I233" s="9">
        <v>0</v>
      </c>
      <c r="J233" s="9">
        <v>0</v>
      </c>
      <c r="K233" s="9">
        <v>0</v>
      </c>
      <c r="L233" s="9">
        <v>0</v>
      </c>
      <c r="M233" s="9">
        <v>0</v>
      </c>
      <c r="N233" s="9">
        <v>0</v>
      </c>
      <c r="O233" s="9">
        <v>2</v>
      </c>
      <c r="P233" s="9">
        <v>0</v>
      </c>
      <c r="Q233" s="9">
        <v>0</v>
      </c>
      <c r="R233" s="9">
        <v>0</v>
      </c>
      <c r="S233" s="9">
        <v>0</v>
      </c>
      <c r="T233" s="9">
        <v>0</v>
      </c>
      <c r="U233" s="9">
        <v>0</v>
      </c>
      <c r="V233" s="9">
        <v>0</v>
      </c>
    </row>
    <row r="234" spans="1:22" ht="13.15" customHeight="1" x14ac:dyDescent="0.3">
      <c r="A234" s="2" t="s">
        <v>192</v>
      </c>
      <c r="B234" s="9">
        <v>1</v>
      </c>
      <c r="C234" s="9">
        <v>1</v>
      </c>
      <c r="D234" s="9">
        <v>0</v>
      </c>
      <c r="E234" s="9">
        <v>4</v>
      </c>
      <c r="F234" s="9">
        <v>5</v>
      </c>
      <c r="G234" s="9" t="s">
        <v>110</v>
      </c>
      <c r="H234" s="9">
        <v>3</v>
      </c>
      <c r="I234" s="9">
        <v>0</v>
      </c>
      <c r="J234" s="9">
        <v>7</v>
      </c>
      <c r="K234" s="9">
        <v>0</v>
      </c>
      <c r="L234" s="9">
        <v>2</v>
      </c>
      <c r="M234" s="9">
        <v>9</v>
      </c>
      <c r="N234" s="9">
        <v>0</v>
      </c>
      <c r="O234" s="9">
        <v>2</v>
      </c>
      <c r="P234" s="9">
        <v>0</v>
      </c>
      <c r="Q234" s="9">
        <v>3</v>
      </c>
      <c r="R234" s="9">
        <v>0</v>
      </c>
      <c r="S234" s="9">
        <v>0</v>
      </c>
      <c r="T234" s="9">
        <v>0</v>
      </c>
      <c r="U234" s="9">
        <v>0</v>
      </c>
      <c r="V234" s="9">
        <v>1</v>
      </c>
    </row>
    <row r="235" spans="1:22" ht="13.15" customHeight="1" x14ac:dyDescent="0.3">
      <c r="A235" s="2" t="s">
        <v>193</v>
      </c>
      <c r="B235" s="9">
        <v>97</v>
      </c>
      <c r="C235" s="9">
        <v>97</v>
      </c>
      <c r="D235" s="9">
        <v>100</v>
      </c>
      <c r="E235" s="9">
        <v>96</v>
      </c>
      <c r="F235" s="9">
        <v>95</v>
      </c>
      <c r="G235" s="9">
        <v>99</v>
      </c>
      <c r="H235" s="9">
        <v>95</v>
      </c>
      <c r="I235" s="9">
        <v>100</v>
      </c>
      <c r="J235" s="9">
        <v>93</v>
      </c>
      <c r="K235" s="9">
        <v>100</v>
      </c>
      <c r="L235" s="9">
        <v>94</v>
      </c>
      <c r="M235" s="9">
        <v>91</v>
      </c>
      <c r="N235" s="9">
        <v>100</v>
      </c>
      <c r="O235" s="9">
        <v>96</v>
      </c>
      <c r="P235" s="9">
        <v>95</v>
      </c>
      <c r="Q235" s="9">
        <v>96</v>
      </c>
      <c r="R235" s="9">
        <v>100</v>
      </c>
      <c r="S235" s="9">
        <v>100</v>
      </c>
      <c r="T235" s="9">
        <v>100</v>
      </c>
      <c r="U235" s="9">
        <v>94</v>
      </c>
      <c r="V235" s="9">
        <v>99</v>
      </c>
    </row>
    <row r="236" spans="1:22" ht="13.15" customHeight="1" x14ac:dyDescent="0.3">
      <c r="A236" s="2" t="s">
        <v>105</v>
      </c>
      <c r="B236" s="9">
        <v>1</v>
      </c>
      <c r="C236" s="9">
        <v>1</v>
      </c>
      <c r="D236" s="9">
        <v>0</v>
      </c>
      <c r="E236" s="9">
        <v>0</v>
      </c>
      <c r="F236" s="9">
        <v>0</v>
      </c>
      <c r="G236" s="9">
        <v>1</v>
      </c>
      <c r="H236" s="9">
        <v>1</v>
      </c>
      <c r="I236" s="9">
        <v>0</v>
      </c>
      <c r="J236" s="9">
        <v>0</v>
      </c>
      <c r="K236" s="9">
        <v>0</v>
      </c>
      <c r="L236" s="9">
        <v>2</v>
      </c>
      <c r="M236" s="9">
        <v>0</v>
      </c>
      <c r="N236" s="9">
        <v>0</v>
      </c>
      <c r="O236" s="9">
        <v>0</v>
      </c>
      <c r="P236" s="9">
        <v>5</v>
      </c>
      <c r="Q236" s="9">
        <v>1</v>
      </c>
      <c r="R236" s="9">
        <v>0</v>
      </c>
      <c r="S236" s="9">
        <v>0</v>
      </c>
      <c r="T236" s="9">
        <v>0</v>
      </c>
      <c r="U236" s="9">
        <v>6</v>
      </c>
      <c r="V236" s="9">
        <v>0</v>
      </c>
    </row>
    <row r="237" spans="1:22" ht="13.15" customHeight="1" x14ac:dyDescent="0.3">
      <c r="A237" s="2" t="s">
        <v>146</v>
      </c>
      <c r="B237" s="9" t="s">
        <v>110</v>
      </c>
      <c r="C237" s="9" t="s">
        <v>110</v>
      </c>
      <c r="D237" s="9">
        <v>0</v>
      </c>
      <c r="E237" s="9">
        <v>0</v>
      </c>
      <c r="F237" s="9">
        <v>0</v>
      </c>
      <c r="G237" s="9">
        <v>0</v>
      </c>
      <c r="H237" s="9">
        <v>1</v>
      </c>
      <c r="I237" s="9">
        <v>0</v>
      </c>
      <c r="J237" s="9">
        <v>0</v>
      </c>
      <c r="K237" s="9">
        <v>0</v>
      </c>
      <c r="L237" s="9">
        <v>2</v>
      </c>
      <c r="M237" s="9">
        <v>0</v>
      </c>
      <c r="N237" s="9">
        <v>0</v>
      </c>
      <c r="O237" s="9">
        <v>0</v>
      </c>
      <c r="P237" s="9">
        <v>0</v>
      </c>
      <c r="Q237" s="9">
        <v>0</v>
      </c>
      <c r="R237" s="9">
        <v>0</v>
      </c>
      <c r="S237" s="9">
        <v>0</v>
      </c>
      <c r="T237" s="9">
        <v>0</v>
      </c>
      <c r="U237" s="9">
        <v>0</v>
      </c>
      <c r="V237" s="9">
        <v>0</v>
      </c>
    </row>
    <row r="238" spans="1:22" ht="13.15" customHeight="1" x14ac:dyDescent="0.3">
      <c r="A238" s="2"/>
    </row>
    <row r="239" spans="1:22" ht="13.15" customHeight="1" x14ac:dyDescent="0.3">
      <c r="A239" s="2" t="s">
        <v>194</v>
      </c>
    </row>
    <row r="240" spans="1:22" ht="40.15" customHeight="1" x14ac:dyDescent="0.3">
      <c r="A240" s="8" t="s">
        <v>80</v>
      </c>
      <c r="B240" s="10" t="s">
        <v>81</v>
      </c>
      <c r="C240" s="11" t="s">
        <v>82</v>
      </c>
      <c r="D240" s="11" t="s">
        <v>84</v>
      </c>
      <c r="E240" s="11" t="s">
        <v>85</v>
      </c>
      <c r="F240" s="11" t="s">
        <v>86</v>
      </c>
      <c r="G240" s="11" t="s">
        <v>87</v>
      </c>
      <c r="H240" s="11" t="s">
        <v>89</v>
      </c>
      <c r="I240" s="11" t="s">
        <v>91</v>
      </c>
      <c r="J240" s="11" t="s">
        <v>92</v>
      </c>
      <c r="K240" s="11" t="s">
        <v>93</v>
      </c>
      <c r="L240" s="11" t="s">
        <v>94</v>
      </c>
      <c r="M240" s="11" t="s">
        <v>98</v>
      </c>
    </row>
    <row r="241" spans="1:13" ht="13.15" customHeight="1" x14ac:dyDescent="0.3">
      <c r="A241" s="2" t="s">
        <v>99</v>
      </c>
      <c r="B241" s="9">
        <v>14</v>
      </c>
      <c r="C241" s="9">
        <v>12</v>
      </c>
      <c r="D241" s="9">
        <v>1</v>
      </c>
      <c r="E241" s="9">
        <v>1</v>
      </c>
      <c r="F241" s="9">
        <v>1</v>
      </c>
      <c r="G241" s="9">
        <v>13</v>
      </c>
      <c r="H241" s="9">
        <v>3</v>
      </c>
      <c r="I241" s="9">
        <v>1</v>
      </c>
      <c r="J241" s="9">
        <v>1</v>
      </c>
      <c r="K241" s="9">
        <v>2</v>
      </c>
      <c r="L241" s="9">
        <v>6</v>
      </c>
      <c r="M241" s="9">
        <v>1</v>
      </c>
    </row>
    <row r="242" spans="1:13" ht="13.15" customHeight="1" x14ac:dyDescent="0.3">
      <c r="A242" s="2" t="s">
        <v>100</v>
      </c>
      <c r="B242" s="9">
        <v>27</v>
      </c>
      <c r="C242" s="9">
        <v>23</v>
      </c>
      <c r="D242" s="9">
        <v>3</v>
      </c>
      <c r="E242" s="9">
        <v>2</v>
      </c>
      <c r="F242" s="9">
        <v>4</v>
      </c>
      <c r="G242" s="9">
        <v>23</v>
      </c>
      <c r="H242" s="9">
        <v>6</v>
      </c>
      <c r="I242" s="9">
        <v>4</v>
      </c>
      <c r="J242" s="9">
        <v>4</v>
      </c>
      <c r="K242" s="9">
        <v>4</v>
      </c>
      <c r="L242" s="9">
        <v>9</v>
      </c>
      <c r="M242" s="9">
        <v>2</v>
      </c>
    </row>
    <row r="243" spans="1:13" ht="13.15" customHeight="1" x14ac:dyDescent="0.3">
      <c r="A243" s="2" t="s">
        <v>195</v>
      </c>
      <c r="B243" s="9">
        <v>7</v>
      </c>
      <c r="C243" s="9">
        <v>8</v>
      </c>
      <c r="D243" s="9">
        <v>0</v>
      </c>
      <c r="E243" s="9">
        <v>0</v>
      </c>
      <c r="F243" s="9">
        <v>0</v>
      </c>
      <c r="G243" s="9">
        <v>8</v>
      </c>
      <c r="H243" s="9">
        <v>0</v>
      </c>
      <c r="I243" s="9">
        <v>0</v>
      </c>
      <c r="J243" s="9">
        <v>0</v>
      </c>
      <c r="K243" s="9">
        <v>50</v>
      </c>
      <c r="L243" s="9">
        <v>0</v>
      </c>
      <c r="M243" s="9">
        <v>0</v>
      </c>
    </row>
    <row r="244" spans="1:13" ht="13.15" customHeight="1" x14ac:dyDescent="0.3">
      <c r="A244" s="2" t="s">
        <v>192</v>
      </c>
      <c r="B244" s="9">
        <v>16</v>
      </c>
      <c r="C244" s="9">
        <v>6</v>
      </c>
      <c r="D244" s="9">
        <v>100</v>
      </c>
      <c r="E244" s="9">
        <v>0</v>
      </c>
      <c r="F244" s="9">
        <v>0</v>
      </c>
      <c r="G244" s="9">
        <v>19</v>
      </c>
      <c r="H244" s="9">
        <v>52</v>
      </c>
      <c r="I244" s="9">
        <v>0</v>
      </c>
      <c r="J244" s="9">
        <v>0</v>
      </c>
      <c r="K244" s="9">
        <v>0</v>
      </c>
      <c r="L244" s="9">
        <v>17</v>
      </c>
      <c r="M244" s="9">
        <v>0</v>
      </c>
    </row>
    <row r="245" spans="1:13" ht="13.15" customHeight="1" x14ac:dyDescent="0.3">
      <c r="A245" s="2" t="s">
        <v>163</v>
      </c>
      <c r="B245" s="9">
        <v>77</v>
      </c>
      <c r="C245" s="9">
        <v>85</v>
      </c>
      <c r="D245" s="9">
        <v>0</v>
      </c>
      <c r="E245" s="9">
        <v>100</v>
      </c>
      <c r="F245" s="9">
        <v>100</v>
      </c>
      <c r="G245" s="9">
        <v>73</v>
      </c>
      <c r="H245" s="9">
        <v>48</v>
      </c>
      <c r="I245" s="9">
        <v>100</v>
      </c>
      <c r="J245" s="9">
        <v>100</v>
      </c>
      <c r="K245" s="9">
        <v>50</v>
      </c>
      <c r="L245" s="9">
        <v>83</v>
      </c>
      <c r="M245" s="9">
        <v>100</v>
      </c>
    </row>
    <row r="246" spans="1:13" ht="13.15" customHeight="1" x14ac:dyDescent="0.3">
      <c r="A246" s="2"/>
    </row>
    <row r="247" spans="1:13" ht="13.15" customHeight="1" x14ac:dyDescent="0.3">
      <c r="A247" s="2" t="s">
        <v>196</v>
      </c>
    </row>
    <row r="248" spans="1:13" ht="40.15" customHeight="1" x14ac:dyDescent="0.3">
      <c r="A248" s="8" t="s">
        <v>80</v>
      </c>
      <c r="B248" s="10" t="s">
        <v>81</v>
      </c>
      <c r="C248" s="11" t="s">
        <v>82</v>
      </c>
      <c r="D248" s="11" t="s">
        <v>84</v>
      </c>
      <c r="E248" s="11" t="s">
        <v>85</v>
      </c>
      <c r="F248" s="11" t="s">
        <v>86</v>
      </c>
      <c r="G248" s="11" t="s">
        <v>87</v>
      </c>
      <c r="H248" s="11" t="s">
        <v>89</v>
      </c>
      <c r="I248" s="11" t="s">
        <v>91</v>
      </c>
      <c r="J248" s="11" t="s">
        <v>92</v>
      </c>
      <c r="K248" s="11" t="s">
        <v>93</v>
      </c>
      <c r="L248" s="11" t="s">
        <v>94</v>
      </c>
      <c r="M248" s="11" t="s">
        <v>98</v>
      </c>
    </row>
    <row r="249" spans="1:13" ht="13.15" customHeight="1" x14ac:dyDescent="0.3">
      <c r="A249" s="2" t="s">
        <v>99</v>
      </c>
      <c r="B249" s="9">
        <v>14</v>
      </c>
      <c r="C249" s="9">
        <v>12</v>
      </c>
      <c r="D249" s="9">
        <v>1</v>
      </c>
      <c r="E249" s="9">
        <v>1</v>
      </c>
      <c r="F249" s="9">
        <v>1</v>
      </c>
      <c r="G249" s="9">
        <v>13</v>
      </c>
      <c r="H249" s="9">
        <v>3</v>
      </c>
      <c r="I249" s="9">
        <v>1</v>
      </c>
      <c r="J249" s="9">
        <v>1</v>
      </c>
      <c r="K249" s="9">
        <v>2</v>
      </c>
      <c r="L249" s="9">
        <v>6</v>
      </c>
      <c r="M249" s="9">
        <v>1</v>
      </c>
    </row>
    <row r="250" spans="1:13" ht="13.15" customHeight="1" x14ac:dyDescent="0.3">
      <c r="A250" s="2" t="s">
        <v>100</v>
      </c>
      <c r="B250" s="9">
        <v>27</v>
      </c>
      <c r="C250" s="9">
        <v>23</v>
      </c>
      <c r="D250" s="9">
        <v>3</v>
      </c>
      <c r="E250" s="9">
        <v>2</v>
      </c>
      <c r="F250" s="9">
        <v>4</v>
      </c>
      <c r="G250" s="9">
        <v>23</v>
      </c>
      <c r="H250" s="9">
        <v>6</v>
      </c>
      <c r="I250" s="9">
        <v>4</v>
      </c>
      <c r="J250" s="9">
        <v>4</v>
      </c>
      <c r="K250" s="9">
        <v>4</v>
      </c>
      <c r="L250" s="9">
        <v>9</v>
      </c>
      <c r="M250" s="9">
        <v>2</v>
      </c>
    </row>
    <row r="251" spans="1:13" ht="13.15" customHeight="1" x14ac:dyDescent="0.3">
      <c r="A251" s="2" t="s">
        <v>195</v>
      </c>
      <c r="B251" s="9">
        <v>7</v>
      </c>
      <c r="C251" s="9">
        <v>8</v>
      </c>
      <c r="D251" s="9">
        <v>0</v>
      </c>
      <c r="E251" s="9">
        <v>0</v>
      </c>
      <c r="F251" s="9">
        <v>0</v>
      </c>
      <c r="G251" s="9">
        <v>8</v>
      </c>
      <c r="H251" s="9">
        <v>0</v>
      </c>
      <c r="I251" s="9">
        <v>0</v>
      </c>
      <c r="J251" s="9">
        <v>0</v>
      </c>
      <c r="K251" s="9">
        <v>50</v>
      </c>
      <c r="L251" s="9">
        <v>0</v>
      </c>
      <c r="M251" s="9">
        <v>0</v>
      </c>
    </row>
    <row r="252" spans="1:13" ht="13.15" customHeight="1" x14ac:dyDescent="0.3">
      <c r="A252" s="2" t="s">
        <v>163</v>
      </c>
      <c r="B252" s="9">
        <v>93</v>
      </c>
      <c r="C252" s="9">
        <v>92</v>
      </c>
      <c r="D252" s="9">
        <v>100</v>
      </c>
      <c r="E252" s="9">
        <v>100</v>
      </c>
      <c r="F252" s="9">
        <v>100</v>
      </c>
      <c r="G252" s="9">
        <v>92</v>
      </c>
      <c r="H252" s="9">
        <v>100</v>
      </c>
      <c r="I252" s="9">
        <v>100</v>
      </c>
      <c r="J252" s="9">
        <v>100</v>
      </c>
      <c r="K252" s="9">
        <v>50</v>
      </c>
      <c r="L252" s="9">
        <v>100</v>
      </c>
      <c r="M252" s="9">
        <v>100</v>
      </c>
    </row>
    <row r="253" spans="1:13" ht="13.15" customHeight="1" x14ac:dyDescent="0.3">
      <c r="A253" s="2"/>
    </row>
    <row r="254" spans="1:13" ht="13.15" customHeight="1" x14ac:dyDescent="0.3">
      <c r="A254" s="2" t="s">
        <v>197</v>
      </c>
    </row>
    <row r="255" spans="1:13" ht="40.15" customHeight="1" x14ac:dyDescent="0.3">
      <c r="A255" s="8" t="s">
        <v>80</v>
      </c>
      <c r="B255" s="10" t="s">
        <v>81</v>
      </c>
      <c r="C255" s="11" t="s">
        <v>82</v>
      </c>
      <c r="D255" s="11" t="s">
        <v>84</v>
      </c>
      <c r="E255" s="11" t="s">
        <v>85</v>
      </c>
      <c r="F255" s="11" t="s">
        <v>86</v>
      </c>
      <c r="G255" s="11" t="s">
        <v>87</v>
      </c>
      <c r="H255" s="11" t="s">
        <v>89</v>
      </c>
      <c r="I255" s="11" t="s">
        <v>91</v>
      </c>
      <c r="J255" s="11" t="s">
        <v>92</v>
      </c>
      <c r="K255" s="11" t="s">
        <v>93</v>
      </c>
      <c r="L255" s="11" t="s">
        <v>94</v>
      </c>
      <c r="M255" s="11" t="s">
        <v>98</v>
      </c>
    </row>
    <row r="256" spans="1:13" ht="13.15" customHeight="1" x14ac:dyDescent="0.3">
      <c r="A256" s="2" t="s">
        <v>99</v>
      </c>
      <c r="B256" s="9">
        <v>14</v>
      </c>
      <c r="C256" s="9">
        <v>12</v>
      </c>
      <c r="D256" s="9">
        <v>1</v>
      </c>
      <c r="E256" s="9">
        <v>1</v>
      </c>
      <c r="F256" s="9">
        <v>1</v>
      </c>
      <c r="G256" s="9">
        <v>13</v>
      </c>
      <c r="H256" s="9">
        <v>3</v>
      </c>
      <c r="I256" s="9">
        <v>1</v>
      </c>
      <c r="J256" s="9">
        <v>1</v>
      </c>
      <c r="K256" s="9">
        <v>2</v>
      </c>
      <c r="L256" s="9">
        <v>6</v>
      </c>
      <c r="M256" s="9">
        <v>1</v>
      </c>
    </row>
    <row r="257" spans="1:13" ht="13.15" customHeight="1" x14ac:dyDescent="0.3">
      <c r="A257" s="2" t="s">
        <v>100</v>
      </c>
      <c r="B257" s="9">
        <v>27</v>
      </c>
      <c r="C257" s="9">
        <v>23</v>
      </c>
      <c r="D257" s="9">
        <v>3</v>
      </c>
      <c r="E257" s="9">
        <v>2</v>
      </c>
      <c r="F257" s="9">
        <v>4</v>
      </c>
      <c r="G257" s="9">
        <v>23</v>
      </c>
      <c r="H257" s="9">
        <v>6</v>
      </c>
      <c r="I257" s="9">
        <v>4</v>
      </c>
      <c r="J257" s="9">
        <v>4</v>
      </c>
      <c r="K257" s="9">
        <v>4</v>
      </c>
      <c r="L257" s="9">
        <v>9</v>
      </c>
      <c r="M257" s="9">
        <v>2</v>
      </c>
    </row>
    <row r="258" spans="1:13" ht="13.15" customHeight="1" x14ac:dyDescent="0.3">
      <c r="A258" s="2" t="s">
        <v>192</v>
      </c>
      <c r="B258" s="9">
        <v>5</v>
      </c>
      <c r="C258" s="9">
        <v>6</v>
      </c>
      <c r="D258" s="9">
        <v>0</v>
      </c>
      <c r="E258" s="9">
        <v>0</v>
      </c>
      <c r="F258" s="9">
        <v>0</v>
      </c>
      <c r="G258" s="9">
        <v>6</v>
      </c>
      <c r="H258" s="9">
        <v>0</v>
      </c>
      <c r="I258" s="9">
        <v>0</v>
      </c>
      <c r="J258" s="9">
        <v>0</v>
      </c>
      <c r="K258" s="9">
        <v>0</v>
      </c>
      <c r="L258" s="9">
        <v>17</v>
      </c>
      <c r="M258" s="9">
        <v>0</v>
      </c>
    </row>
    <row r="259" spans="1:13" ht="13.15" customHeight="1" x14ac:dyDescent="0.3">
      <c r="A259" s="2" t="s">
        <v>163</v>
      </c>
      <c r="B259" s="9">
        <v>95</v>
      </c>
      <c r="C259" s="9">
        <v>94</v>
      </c>
      <c r="D259" s="9">
        <v>100</v>
      </c>
      <c r="E259" s="9">
        <v>100</v>
      </c>
      <c r="F259" s="9">
        <v>100</v>
      </c>
      <c r="G259" s="9">
        <v>94</v>
      </c>
      <c r="H259" s="9">
        <v>100</v>
      </c>
      <c r="I259" s="9">
        <v>100</v>
      </c>
      <c r="J259" s="9">
        <v>100</v>
      </c>
      <c r="K259" s="9">
        <v>100</v>
      </c>
      <c r="L259" s="9">
        <v>83</v>
      </c>
      <c r="M259" s="9">
        <v>100</v>
      </c>
    </row>
    <row r="260" spans="1:13" ht="13.15" customHeight="1" x14ac:dyDescent="0.3">
      <c r="A260" s="2"/>
    </row>
    <row r="261" spans="1:13" ht="13.15" customHeight="1" x14ac:dyDescent="0.3">
      <c r="A261" s="2" t="s">
        <v>198</v>
      </c>
    </row>
    <row r="262" spans="1:13" ht="40.15" customHeight="1" x14ac:dyDescent="0.3">
      <c r="A262" s="8" t="s">
        <v>80</v>
      </c>
      <c r="B262" s="10" t="s">
        <v>81</v>
      </c>
      <c r="C262" s="11" t="s">
        <v>82</v>
      </c>
      <c r="D262" s="11" t="s">
        <v>84</v>
      </c>
      <c r="E262" s="11" t="s">
        <v>85</v>
      </c>
      <c r="F262" s="11" t="s">
        <v>86</v>
      </c>
      <c r="G262" s="11" t="s">
        <v>87</v>
      </c>
      <c r="H262" s="11" t="s">
        <v>89</v>
      </c>
      <c r="I262" s="11" t="s">
        <v>91</v>
      </c>
      <c r="J262" s="11" t="s">
        <v>92</v>
      </c>
      <c r="K262" s="11" t="s">
        <v>93</v>
      </c>
      <c r="L262" s="11" t="s">
        <v>94</v>
      </c>
      <c r="M262" s="11" t="s">
        <v>98</v>
      </c>
    </row>
    <row r="263" spans="1:13" ht="13.15" customHeight="1" x14ac:dyDescent="0.3">
      <c r="A263" s="2" t="s">
        <v>99</v>
      </c>
      <c r="B263" s="9">
        <v>14</v>
      </c>
      <c r="C263" s="9">
        <v>12</v>
      </c>
      <c r="D263" s="9">
        <v>1</v>
      </c>
      <c r="E263" s="9">
        <v>1</v>
      </c>
      <c r="F263" s="9">
        <v>1</v>
      </c>
      <c r="G263" s="9">
        <v>13</v>
      </c>
      <c r="H263" s="9">
        <v>3</v>
      </c>
      <c r="I263" s="9">
        <v>1</v>
      </c>
      <c r="J263" s="9">
        <v>1</v>
      </c>
      <c r="K263" s="9">
        <v>2</v>
      </c>
      <c r="L263" s="9">
        <v>6</v>
      </c>
      <c r="M263" s="9">
        <v>1</v>
      </c>
    </row>
    <row r="264" spans="1:13" ht="13.15" customHeight="1" x14ac:dyDescent="0.3">
      <c r="A264" s="2" t="s">
        <v>100</v>
      </c>
      <c r="B264" s="9">
        <v>27</v>
      </c>
      <c r="C264" s="9">
        <v>23</v>
      </c>
      <c r="D264" s="9">
        <v>3</v>
      </c>
      <c r="E264" s="9">
        <v>2</v>
      </c>
      <c r="F264" s="9">
        <v>4</v>
      </c>
      <c r="G264" s="9">
        <v>23</v>
      </c>
      <c r="H264" s="9">
        <v>6</v>
      </c>
      <c r="I264" s="9">
        <v>4</v>
      </c>
      <c r="J264" s="9">
        <v>4</v>
      </c>
      <c r="K264" s="9">
        <v>4</v>
      </c>
      <c r="L264" s="9">
        <v>9</v>
      </c>
      <c r="M264" s="9">
        <v>2</v>
      </c>
    </row>
    <row r="265" spans="1:13" ht="13.15" customHeight="1" x14ac:dyDescent="0.3">
      <c r="A265" s="2" t="s">
        <v>163</v>
      </c>
      <c r="B265" s="9">
        <v>100</v>
      </c>
      <c r="C265" s="9">
        <v>100</v>
      </c>
      <c r="D265" s="9">
        <v>100</v>
      </c>
      <c r="E265" s="9">
        <v>100</v>
      </c>
      <c r="F265" s="9">
        <v>100</v>
      </c>
      <c r="G265" s="9">
        <v>100</v>
      </c>
      <c r="H265" s="9">
        <v>100</v>
      </c>
      <c r="I265" s="9">
        <v>100</v>
      </c>
      <c r="J265" s="9">
        <v>100</v>
      </c>
      <c r="K265" s="9">
        <v>100</v>
      </c>
      <c r="L265" s="9">
        <v>100</v>
      </c>
      <c r="M265" s="9">
        <v>100</v>
      </c>
    </row>
    <row r="266" spans="1:13" ht="13.15" customHeight="1" x14ac:dyDescent="0.3"/>
    <row r="267" spans="1:13" ht="13.15" customHeight="1" x14ac:dyDescent="0.3"/>
    <row r="268" spans="1:13" ht="13.15" customHeight="1" x14ac:dyDescent="0.3"/>
    <row r="269" spans="1:13" ht="13.15" customHeight="1" x14ac:dyDescent="0.3"/>
  </sheetData>
  <pageMargins left="0.7" right="0.7" top="0.75" bottom="0.75" header="0.3" footer="0.3"/>
  <pageSetup paperSize="9" fitToWidth="0" fitToHeight="0" orientation="portrait" r:id="rId1"/>
  <tableParts count="2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2023-09-01T09:29:46+00:00</Date_x0020_Opened>
    <LegacyData xmlns="aaacb922-5235-4a66-b188-303b9b46fbd7" xsi:nil="true"/>
    <Descriptor xmlns="0063f72e-ace3-48fb-9c1f-5b513408b31f" xsi:nil="true"/>
    <TaxCatchAll xmlns="48f0c7dc-c96c-4d60-ad0a-278580807f22">
      <Value>1</Value>
    </TaxCatchAll>
    <Security_x0020_Classification xmlns="0063f72e-ace3-48fb-9c1f-5b513408b31f">OFFICIAL</Security_x0020_Classification>
    <Retention_x0020_Label xmlns="a8f60570-4bd3-4f2b-950b-a996de8ab151" xsi:nil="true"/>
    <Date_x0020_Closed xmlns="b413c3fd-5a3b-4239-b985-69032e371c04" xsi:nil="true"/>
    <lcf76f155ced4ddcb4097134ff3c332f xmlns="30935593-865c-449f-89c2-dcb4480bfd22">
      <Terms xmlns="http://schemas.microsoft.com/office/infopath/2007/PartnerControls"/>
    </lcf76f155ced4ddcb4097134ff3c332f>
    <m975189f4ba442ecbf67d4147307b177 xmlns="48f0c7dc-c96c-4d60-ad0a-278580807f22">
      <Terms xmlns="http://schemas.microsoft.com/office/infopath/2007/PartnerControls">
        <TermInfo xmlns="http://schemas.microsoft.com/office/infopath/2007/PartnerControls">
          <TermName xmlns="http://schemas.microsoft.com/office/infopath/2007/PartnerControls">Data Analytics and Business Statistics</TermName>
          <TermId xmlns="http://schemas.microsoft.com/office/infopath/2007/PartnerControls">7e141688-f548-4887-83c6-ab798beaae14</TermId>
        </TermInfo>
      </Terms>
    </m975189f4ba442ecbf67d4147307b177>
    <_dlc_DocId xmlns="48f0c7dc-c96c-4d60-ad0a-278580807f22">AJU5NTCPATD7-897171650-193783</_dlc_DocId>
    <_dlc_DocIdUrl xmlns="48f0c7dc-c96c-4d60-ad0a-278580807f22">
      <Url>https://beisgov.sharepoint.com/sites/BusinessStats/_layouts/15/DocIdRedir.aspx?ID=AJU5NTCPATD7-897171650-193783</Url>
      <Description>AJU5NTCPATD7-897171650-193783</Description>
    </_dlc_DocIdUrl>
    <SharedWithUsers xmlns="48f0c7dc-c96c-4d60-ad0a-278580807f22">
      <UserInfo>
        <DisplayName>Medolla, Pio Francesco (Topps - Analysis Directorate)</DisplayName>
        <AccountId>319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83D4AA16744246A16C92235D91DBE5" ma:contentTypeVersion="23" ma:contentTypeDescription="Create a new document." ma:contentTypeScope="" ma:versionID="cbde77a15e7b000b48702d3e09754155">
  <xsd:schema xmlns:xsd="http://www.w3.org/2001/XMLSchema" xmlns:xs="http://www.w3.org/2001/XMLSchema" xmlns:p="http://schemas.microsoft.com/office/2006/metadata/properties" xmlns:ns2="0063f72e-ace3-48fb-9c1f-5b513408b31f" xmlns:ns3="48f0c7dc-c96c-4d60-ad0a-278580807f22" xmlns:ns4="b413c3fd-5a3b-4239-b985-69032e371c04" xmlns:ns5="a8f60570-4bd3-4f2b-950b-a996de8ab151" xmlns:ns6="30935593-865c-449f-89c2-dcb4480bfd22" xmlns:ns7="aaacb922-5235-4a66-b188-303b9b46fbd7" targetNamespace="http://schemas.microsoft.com/office/2006/metadata/properties" ma:root="true" ma:fieldsID="0de15862d08977f42c4d16e3f9b31714" ns2:_="" ns3:_="" ns4:_="" ns5:_="" ns6:_="" ns7:_="">
    <xsd:import namespace="0063f72e-ace3-48fb-9c1f-5b513408b31f"/>
    <xsd:import namespace="48f0c7dc-c96c-4d60-ad0a-278580807f22"/>
    <xsd:import namespace="b413c3fd-5a3b-4239-b985-69032e371c04"/>
    <xsd:import namespace="a8f60570-4bd3-4f2b-950b-a996de8ab151"/>
    <xsd:import namespace="30935593-865c-449f-89c2-dcb4480bfd22"/>
    <xsd:import namespace="aaacb922-5235-4a66-b188-303b9b46fbd7"/>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MediaServiceMetadata" minOccurs="0"/>
                <xsd:element ref="ns6:MediaServiceFastMetadata" minOccurs="0"/>
                <xsd:element ref="ns7:LegacyData" minOccurs="0"/>
                <xsd:element ref="ns3:_dlc_DocId" minOccurs="0"/>
                <xsd:element ref="ns3:_dlc_DocIdUrl" minOccurs="0"/>
                <xsd:element ref="ns3:_dlc_DocIdPersistId" minOccurs="0"/>
                <xsd:element ref="ns6:MediaServiceAutoKeyPoints" minOccurs="0"/>
                <xsd:element ref="ns6:MediaServiceKeyPoints" minOccurs="0"/>
                <xsd:element ref="ns6:MediaServiceAutoTags" minOccurs="0"/>
                <xsd:element ref="ns6:MediaServiceOCR" minOccurs="0"/>
                <xsd:element ref="ns6:MediaServiceGenerationTime" minOccurs="0"/>
                <xsd:element ref="ns6:MediaServiceEventHashCode" minOccurs="0"/>
                <xsd:element ref="ns3:SharedWithUsers" minOccurs="0"/>
                <xsd:element ref="ns3:SharedWithDetails" minOccurs="0"/>
                <xsd:element ref="ns6:MediaLengthInSeconds" minOccurs="0"/>
                <xsd:element ref="ns6:MediaServiceDateTaken" minOccurs="0"/>
                <xsd:element ref="ns6:lcf76f155ced4ddcb4097134ff3c332f" minOccurs="0"/>
                <xsd:element ref="ns6: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48f0c7dc-c96c-4d60-ad0a-278580807f22"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Data Analytics and Business Statistics|7e141688-f548-4887-83c6-ab798beaae14"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1ce0317f-91d5-45e2-9963-c07da33cc14c}" ma:internalName="TaxCatchAll" ma:showField="CatchAllData" ma:web="48f0c7dc-c96c-4d60-ad0a-278580807f22">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1ce0317f-91d5-45e2-9963-c07da33cc14c}" ma:internalName="TaxCatchAllLabel" ma:readOnly="true" ma:showField="CatchAllDataLabel" ma:web="48f0c7dc-c96c-4d60-ad0a-278580807f22">
      <xsd:complexType>
        <xsd:complexContent>
          <xsd:extension base="dms:MultiChoiceLookup">
            <xsd:sequence>
              <xsd:element name="Value" type="dms:Lookup" maxOccurs="unbounded" minOccurs="0" nillable="true"/>
            </xsd:sequence>
          </xsd:extension>
        </xsd:complexContent>
      </xsd:complexType>
    </xsd:element>
    <xsd:element name="_dlc_DocId" ma:index="21" nillable="true" ma:displayName="Document ID Value" ma:description="The value of the document ID assigned to this item." ma:indexed="true"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935593-865c-449f-89c2-dcb4480bfd22"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6" nillable="true" ma:displayName="Tags" ma:internalName="MediaServiceAutoTags"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MediaServiceDateTaken" ma:index="33" nillable="true" ma:displayName="MediaServiceDateTaken" ma:hidden="true" ma:indexed="true" ma:internalName="MediaServiceDateTaken" ma:readOnly="true">
      <xsd:simpleType>
        <xsd:restriction base="dms:Text"/>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0" nillable="true" ma:displayName="Legacy Data" ma:internalName="LegacyData">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E16F87-A4EE-4155-B9CE-5043ACA7DAAE}">
  <ds:schemaRefs>
    <ds:schemaRef ds:uri="http://www.w3.org/XML/1998/namespace"/>
    <ds:schemaRef ds:uri="http://schemas.microsoft.com/office/2006/documentManagement/types"/>
    <ds:schemaRef ds:uri="aaacb922-5235-4a66-b188-303b9b46fbd7"/>
    <ds:schemaRef ds:uri="b413c3fd-5a3b-4239-b985-69032e371c04"/>
    <ds:schemaRef ds:uri="http://purl.org/dc/dcmitype/"/>
    <ds:schemaRef ds:uri="http://purl.org/dc/elements/1.1/"/>
    <ds:schemaRef ds:uri="http://schemas.microsoft.com/office/2006/metadata/properties"/>
    <ds:schemaRef ds:uri="http://purl.org/dc/terms/"/>
    <ds:schemaRef ds:uri="http://schemas.microsoft.com/office/infopath/2007/PartnerControls"/>
    <ds:schemaRef ds:uri="48f0c7dc-c96c-4d60-ad0a-278580807f22"/>
    <ds:schemaRef ds:uri="a8f60570-4bd3-4f2b-950b-a996de8ab151"/>
    <ds:schemaRef ds:uri="http://schemas.openxmlformats.org/package/2006/metadata/core-properties"/>
    <ds:schemaRef ds:uri="30935593-865c-449f-89c2-dcb4480bfd22"/>
    <ds:schemaRef ds:uri="0063f72e-ace3-48fb-9c1f-5b513408b31f"/>
  </ds:schemaRefs>
</ds:datastoreItem>
</file>

<file path=customXml/itemProps2.xml><?xml version="1.0" encoding="utf-8"?>
<ds:datastoreItem xmlns:ds="http://schemas.openxmlformats.org/officeDocument/2006/customXml" ds:itemID="{D1EB0224-1614-4606-BAC7-FD39579045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48f0c7dc-c96c-4d60-ad0a-278580807f22"/>
    <ds:schemaRef ds:uri="b413c3fd-5a3b-4239-b985-69032e371c04"/>
    <ds:schemaRef ds:uri="a8f60570-4bd3-4f2b-950b-a996de8ab151"/>
    <ds:schemaRef ds:uri="30935593-865c-449f-89c2-dcb4480bfd22"/>
    <ds:schemaRef ds:uri="aaacb922-5235-4a66-b188-303b9b46fb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79FD29-DE38-4907-9997-2FA87D2A3EE5}">
  <ds:schemaRefs>
    <ds:schemaRef ds:uri="http://schemas.microsoft.com/sharepoint/v3/contenttype/forms"/>
  </ds:schemaRefs>
</ds:datastoreItem>
</file>

<file path=customXml/itemProps4.xml><?xml version="1.0" encoding="utf-8"?>
<ds:datastoreItem xmlns:ds="http://schemas.openxmlformats.org/officeDocument/2006/customXml" ds:itemID="{CA0D664D-24BE-408B-8D56-051BB0CBB47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Tables</vt:lpstr>
      <vt:lpstr>Tables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DS13</dc:creator>
  <cp:keywords/>
  <dc:description/>
  <cp:lastModifiedBy>Wright, Oliver (Topps - Analysis Directorate)</cp:lastModifiedBy>
  <cp:revision/>
  <dcterms:created xsi:type="dcterms:W3CDTF">2023-08-01T14:17:03Z</dcterms:created>
  <dcterms:modified xsi:type="dcterms:W3CDTF">2023-10-06T10:40:59Z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2023-09-01T09:21:43Z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0c444d38-6a1b-488e-9ca6-40d4e4d3b69c</vt:lpwstr>
  </property>
  <property fmtid="{D5CDD505-2E9C-101B-9397-08002B2CF9AE}" pid="8" name="MSIP_Label_ba62f585-b40f-4ab9-bafe-39150f03d124_ContentBits">
    <vt:lpwstr>0</vt:lpwstr>
  </property>
  <property fmtid="{D5CDD505-2E9C-101B-9397-08002B2CF9AE}" pid="9" name="ContentTypeId">
    <vt:lpwstr>0x010100E283D4AA16744246A16C92235D91DBE5</vt:lpwstr>
  </property>
  <property fmtid="{D5CDD505-2E9C-101B-9397-08002B2CF9AE}" pid="10" name="Business Unit">
    <vt:lpwstr>1;#Data Analytics and Business Statistics|7e141688-f548-4887-83c6-ab798beaae14</vt:lpwstr>
  </property>
  <property fmtid="{D5CDD505-2E9C-101B-9397-08002B2CF9AE}" pid="11" name="_dlc_DocIdItemGuid">
    <vt:lpwstr>2bf5eaf9-2cd6-43b3-bfd5-ca361e8ecb76</vt:lpwstr>
  </property>
  <property fmtid="{D5CDD505-2E9C-101B-9397-08002B2CF9AE}" pid="12" name="MediaServiceImageTags">
    <vt:lpwstr/>
  </property>
</Properties>
</file>