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odgovuk.sharepoint.com/teams/17625/ARAc_Publication/Design and Printing 2122/"/>
    </mc:Choice>
  </mc:AlternateContent>
  <xr:revisionPtr revIDLastSave="600" documentId="8_{55A57C5C-3D48-4544-8BFF-0DE9443E48B7}" xr6:coauthVersionLast="47" xr6:coauthVersionMax="47" xr10:uidLastSave="{22327FCA-43F7-45D8-95BB-6B076CACC1B0}"/>
  <bookViews>
    <workbookView xWindow="-120" yWindow="-120" windowWidth="29040" windowHeight="15840" firstSheet="2" activeTab="7" xr2:uid="{66B691ED-4C0A-4148-8955-E735CA670C64}"/>
  </bookViews>
  <sheets>
    <sheet name="Attendance-Ministers" sheetId="1" r:id="rId1"/>
    <sheet name="Attendance-NEBMs" sheetId="37" r:id="rId2"/>
    <sheet name="Attendance-SCS and Military" sheetId="38" r:id="rId3"/>
    <sheet name="Personal Data Table1 " sheetId="48" r:id="rId4"/>
    <sheet name="Personal Data Table2 " sheetId="49" r:id="rId5"/>
    <sheet name="Rem Report Mins" sheetId="6" r:id="rId6"/>
    <sheet name="Ministerial Pensions" sheetId="7" r:id="rId7"/>
    <sheet name="Rem Report DB" sheetId="8" r:id="rId8"/>
    <sheet name="DB Pensions" sheetId="9" r:id="rId9"/>
    <sheet name="Fair Pay Disclosure 1" sheetId="51" r:id="rId10"/>
    <sheet name="Fair Pay Disclosure 2" sheetId="53" r:id="rId11"/>
    <sheet name="Fair Pay Disclosure 3" sheetId="54" r:id="rId12"/>
    <sheet name="SCS staff Numbers" sheetId="11" r:id="rId13"/>
    <sheet name="Staff Composition" sheetId="13" r:id="rId14"/>
    <sheet name="AnalysisStaff Numbers" sheetId="14" r:id="rId15"/>
    <sheet name="Staff Turnover %" sheetId="36" r:id="rId16"/>
    <sheet name="Staff Costs" sheetId="15" r:id="rId17"/>
    <sheet name="Exit Packages" sheetId="17" r:id="rId18"/>
    <sheet name="Consultancy Table" sheetId="18" r:id="rId19"/>
    <sheet name="Off Payroll" sheetId="19" r:id="rId20"/>
    <sheet name="Trade Union Facility Time" sheetId="20" r:id="rId21"/>
    <sheet name="SOPS Summary" sheetId="42" r:id="rId22"/>
    <sheet name="NCR and Admin" sheetId="43" r:id="rId23"/>
    <sheet name="SoPS Note 1" sheetId="50" r:id="rId24"/>
    <sheet name="SoPS Note 2" sheetId="45" r:id="rId25"/>
    <sheet name="SoPS Note 3 " sheetId="46" r:id="rId26"/>
    <sheet name="SoPS Note 4 " sheetId="47" r:id="rId27"/>
    <sheet name="Parliamentary" sheetId="28" r:id="rId28"/>
    <sheet name="Parli section 2" sheetId="29" r:id="rId29"/>
    <sheet name="Parli section 3" sheetId="30" r:id="rId30"/>
    <sheet name="Losses Return 2021-22" sheetId="40" r:id="rId31"/>
    <sheet name="Advanced Notifications 2021-22" sheetId="41" r:id="rId32"/>
    <sheet name="Special Payments" sheetId="33" r:id="rId33"/>
    <sheet name="Special Severance Payments" sheetId="34" r:id="rId34"/>
    <sheet name="Gifts" sheetId="35" r:id="rId35"/>
    <sheet name="SOCNE" sheetId="61" r:id="rId36"/>
    <sheet name="SoFP" sheetId="62" r:id="rId37"/>
    <sheet name="SoCF" sheetId="63" r:id="rId38"/>
    <sheet name="SoCiTE" sheetId="64" r:id="rId39"/>
    <sheet name="Note 2" sheetId="65" r:id="rId40"/>
    <sheet name="Note 3" sheetId="66" r:id="rId41"/>
    <sheet name="Note 4.1" sheetId="67" r:id="rId42"/>
    <sheet name="Note 4.2" sheetId="68" r:id="rId43"/>
    <sheet name="Note 4.3" sheetId="69" r:id="rId44"/>
    <sheet name="Note 4.4" sheetId="70" r:id="rId45"/>
    <sheet name="Note 4.5" sheetId="71" r:id="rId46"/>
    <sheet name="Note 5" sheetId="72" r:id="rId47"/>
    <sheet name="Note 5.1" sheetId="73" r:id="rId48"/>
    <sheet name="Note 5_2" sheetId="74" r:id="rId49"/>
    <sheet name="Note 6" sheetId="75" r:id="rId50"/>
    <sheet name="Note 7_6 " sheetId="76" r:id="rId51"/>
    <sheet name="Note 7_7_8_9" sheetId="90" r:id="rId52"/>
    <sheet name="Note 8" sheetId="91" r:id="rId53"/>
    <sheet name="Note 9" sheetId="92" r:id="rId54"/>
    <sheet name="Note 10" sheetId="93" r:id="rId55"/>
    <sheet name="Note 11" sheetId="94" r:id="rId56"/>
    <sheet name="Note 12_1" sheetId="95" r:id="rId57"/>
    <sheet name="Note 12.2" sheetId="96" r:id="rId58"/>
    <sheet name="Note 13_5" sheetId="97" r:id="rId59"/>
    <sheet name="Note 13_6" sheetId="98" r:id="rId60"/>
    <sheet name="Notes 13_7" sheetId="77" r:id="rId61"/>
    <sheet name="Note 13_9" sheetId="78" r:id="rId62"/>
    <sheet name="Note 13_10" sheetId="79" r:id="rId63"/>
    <sheet name="Note 13_11" sheetId="80" r:id="rId64"/>
    <sheet name="Note 13_12" sheetId="81" r:id="rId65"/>
    <sheet name="Note 14" sheetId="82" r:id="rId66"/>
    <sheet name="Note 15" sheetId="83" r:id="rId67"/>
    <sheet name="Note 16" sheetId="84" r:id="rId68"/>
    <sheet name="Note 17_1" sheetId="85" r:id="rId69"/>
    <sheet name="Note 17.2" sheetId="86" r:id="rId70"/>
    <sheet name="Note 18" sheetId="87" r:id="rId71"/>
    <sheet name="Note 20" sheetId="88" r:id="rId72"/>
    <sheet name="Note 20_4" sheetId="89" r:id="rId73"/>
    <sheet name="Annex A" sheetId="55" r:id="rId74"/>
    <sheet name="Annex B - Sponsorship" sheetId="56" r:id="rId75"/>
    <sheet name="Annex C - Core Tables" sheetId="57" r:id="rId76"/>
    <sheet name="Annex D" sheetId="58" r:id="rId77"/>
    <sheet name="Annex E" sheetId="59" r:id="rId78"/>
    <sheet name="Annex F" sheetId="60" r:id="rId79"/>
  </sheets>
  <externalReferences>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_2.3" localSheetId="14">[1]Tangible!#REF!</definedName>
    <definedName name="_2.3" localSheetId="0">[1]Tangible!#REF!</definedName>
    <definedName name="_2.3" localSheetId="1">[1]Tangible!#REF!</definedName>
    <definedName name="_2.3" localSheetId="2">[1]Tangible!#REF!</definedName>
    <definedName name="_2.3" localSheetId="8">[1]Tangible!#REF!</definedName>
    <definedName name="_2.3" localSheetId="17">[1]Tangible!#REF!</definedName>
    <definedName name="_2.3" localSheetId="34">[1]Tangible!#REF!</definedName>
    <definedName name="_2.3" localSheetId="6">[1]Tangible!#REF!</definedName>
    <definedName name="_2.3" localSheetId="19">[1]Tangible!#REF!</definedName>
    <definedName name="_2.3" localSheetId="28">[1]Tangible!#REF!</definedName>
    <definedName name="_2.3" localSheetId="29">[1]Tangible!#REF!</definedName>
    <definedName name="_2.3" localSheetId="27">[1]Tangible!#REF!</definedName>
    <definedName name="_2.3" localSheetId="3">[2]Tangible!#REF!</definedName>
    <definedName name="_2.3" localSheetId="4">[1]Tangible!#REF!</definedName>
    <definedName name="_2.3" localSheetId="7">[1]Tangible!#REF!</definedName>
    <definedName name="_2.3" localSheetId="5">[1]Tangible!#REF!</definedName>
    <definedName name="_2.3" localSheetId="12">[1]Tangible!#REF!</definedName>
    <definedName name="_2.3" localSheetId="32">[1]Tangible!#REF!</definedName>
    <definedName name="_2.3" localSheetId="33">[1]Tangible!#REF!</definedName>
    <definedName name="_2.3" localSheetId="13">[1]Tangible!#REF!</definedName>
    <definedName name="_2.3" localSheetId="16">[1]Tangible!#REF!</definedName>
    <definedName name="_2.3" localSheetId="15">[1]Tangible!#REF!</definedName>
    <definedName name="_2.3" localSheetId="20">[1]Tangible!#REF!</definedName>
    <definedName name="_2.3">[1]Tangible!#REF!</definedName>
    <definedName name="_2.3a" localSheetId="14">'[1]XL Tables - Tangible'!#REF!</definedName>
    <definedName name="_2.3a" localSheetId="0">'[1]XL Tables - Tangible'!#REF!</definedName>
    <definedName name="_2.3a" localSheetId="1">'[1]XL Tables - Tangible'!#REF!</definedName>
    <definedName name="_2.3a" localSheetId="2">'[1]XL Tables - Tangible'!#REF!</definedName>
    <definedName name="_2.3a" localSheetId="8">'[1]XL Tables - Tangible'!#REF!</definedName>
    <definedName name="_2.3a" localSheetId="17">'[1]XL Tables - Tangible'!#REF!</definedName>
    <definedName name="_2.3a" localSheetId="34">'[1]XL Tables - Tangible'!#REF!</definedName>
    <definedName name="_2.3a" localSheetId="6">'[1]XL Tables - Tangible'!#REF!</definedName>
    <definedName name="_2.3a" localSheetId="19">'[1]XL Tables - Tangible'!#REF!</definedName>
    <definedName name="_2.3a" localSheetId="28">'[1]XL Tables - Tangible'!#REF!</definedName>
    <definedName name="_2.3a" localSheetId="29">'[1]XL Tables - Tangible'!#REF!</definedName>
    <definedName name="_2.3a" localSheetId="27">'[1]XL Tables - Tangible'!#REF!</definedName>
    <definedName name="_2.3a" localSheetId="3">'[2]XL Tables - Tangible'!#REF!</definedName>
    <definedName name="_2.3a" localSheetId="4">'[1]XL Tables - Tangible'!#REF!</definedName>
    <definedName name="_2.3a" localSheetId="7">'[1]XL Tables - Tangible'!#REF!</definedName>
    <definedName name="_2.3a" localSheetId="5">'[1]XL Tables - Tangible'!#REF!</definedName>
    <definedName name="_2.3a" localSheetId="12">'[1]XL Tables - Tangible'!#REF!</definedName>
    <definedName name="_2.3a" localSheetId="32">'[1]XL Tables - Tangible'!#REF!</definedName>
    <definedName name="_2.3a" localSheetId="33">'[1]XL Tables - Tangible'!#REF!</definedName>
    <definedName name="_2.3a" localSheetId="13">'[1]XL Tables - Tangible'!#REF!</definedName>
    <definedName name="_2.3a" localSheetId="16">'[1]XL Tables - Tangible'!#REF!</definedName>
    <definedName name="_2.3a" localSheetId="15">'[1]XL Tables - Tangible'!#REF!</definedName>
    <definedName name="_2.3a" localSheetId="20">'[1]XL Tables - Tangible'!#REF!</definedName>
    <definedName name="_2.3a">'[1]XL Tables - Tangible'!#REF!</definedName>
    <definedName name="_31_Mar_2002">#REF!</definedName>
    <definedName name="_5.4e" localSheetId="14">'[1]XL Tables - Debtors 2'!#REF!</definedName>
    <definedName name="_5.4e" localSheetId="0">'[1]XL Tables - Debtors 2'!#REF!</definedName>
    <definedName name="_5.4e" localSheetId="1">'[1]XL Tables - Debtors 2'!#REF!</definedName>
    <definedName name="_5.4e" localSheetId="2">'[1]XL Tables - Debtors 2'!#REF!</definedName>
    <definedName name="_5.4e" localSheetId="8">'[1]XL Tables - Debtors 2'!#REF!</definedName>
    <definedName name="_5.4e" localSheetId="17">'[1]XL Tables - Debtors 2'!#REF!</definedName>
    <definedName name="_5.4e" localSheetId="34">'[1]XL Tables - Debtors 2'!#REF!</definedName>
    <definedName name="_5.4e" localSheetId="6">'[1]XL Tables - Debtors 2'!#REF!</definedName>
    <definedName name="_5.4e" localSheetId="19">'[1]XL Tables - Debtors 2'!#REF!</definedName>
    <definedName name="_5.4e" localSheetId="28">'[1]XL Tables - Debtors 2'!#REF!</definedName>
    <definedName name="_5.4e" localSheetId="29">'[1]XL Tables - Debtors 2'!#REF!</definedName>
    <definedName name="_5.4e" localSheetId="27">'[1]XL Tables - Debtors 2'!#REF!</definedName>
    <definedName name="_5.4e" localSheetId="3">'[2]XL Tables - Debtors 2'!#REF!</definedName>
    <definedName name="_5.4e" localSheetId="4">'[1]XL Tables - Debtors 2'!#REF!</definedName>
    <definedName name="_5.4e" localSheetId="7">'[1]XL Tables - Debtors 2'!#REF!</definedName>
    <definedName name="_5.4e" localSheetId="5">'[1]XL Tables - Debtors 2'!#REF!</definedName>
    <definedName name="_5.4e" localSheetId="12">'[1]XL Tables - Debtors 2'!#REF!</definedName>
    <definedName name="_5.4e" localSheetId="32">'[1]XL Tables - Debtors 2'!#REF!</definedName>
    <definedName name="_5.4e" localSheetId="33">'[1]XL Tables - Debtors 2'!#REF!</definedName>
    <definedName name="_5.4e" localSheetId="13">'[1]XL Tables - Debtors 2'!#REF!</definedName>
    <definedName name="_5.4e" localSheetId="16">'[1]XL Tables - Debtors 2'!#REF!</definedName>
    <definedName name="_5.4e" localSheetId="15">'[1]XL Tables - Debtors 2'!#REF!</definedName>
    <definedName name="_5.4e" localSheetId="20">'[1]XL Tables - Debtors 2'!#REF!</definedName>
    <definedName name="_5.4e">'[1]XL Tables - Debtors 2'!#REF!</definedName>
    <definedName name="_9.3a" localSheetId="14">'[1]XL Tables - Reserves'!#REF!</definedName>
    <definedName name="_9.3a" localSheetId="0">'[1]XL Tables - Reserves'!#REF!</definedName>
    <definedName name="_9.3a" localSheetId="1">'[1]XL Tables - Reserves'!#REF!</definedName>
    <definedName name="_9.3a" localSheetId="2">'[1]XL Tables - Reserves'!#REF!</definedName>
    <definedName name="_9.3a" localSheetId="8">'[1]XL Tables - Reserves'!#REF!</definedName>
    <definedName name="_9.3a" localSheetId="17">'[1]XL Tables - Reserves'!#REF!</definedName>
    <definedName name="_9.3a" localSheetId="34">'[1]XL Tables - Reserves'!#REF!</definedName>
    <definedName name="_9.3a" localSheetId="6">'[1]XL Tables - Reserves'!#REF!</definedName>
    <definedName name="_9.3a" localSheetId="19">'[1]XL Tables - Reserves'!#REF!</definedName>
    <definedName name="_9.3a" localSheetId="28">'[1]XL Tables - Reserves'!#REF!</definedName>
    <definedName name="_9.3a" localSheetId="29">'[1]XL Tables - Reserves'!#REF!</definedName>
    <definedName name="_9.3a" localSheetId="27">'[1]XL Tables - Reserves'!#REF!</definedName>
    <definedName name="_9.3a" localSheetId="3">'[2]XL Tables - Reserves'!#REF!</definedName>
    <definedName name="_9.3a" localSheetId="4">'[1]XL Tables - Reserves'!#REF!</definedName>
    <definedName name="_9.3a" localSheetId="7">'[1]XL Tables - Reserves'!#REF!</definedName>
    <definedName name="_9.3a" localSheetId="5">'[1]XL Tables - Reserves'!#REF!</definedName>
    <definedName name="_9.3a" localSheetId="12">'[1]XL Tables - Reserves'!#REF!</definedName>
    <definedName name="_9.3a" localSheetId="32">'[1]XL Tables - Reserves'!#REF!</definedName>
    <definedName name="_9.3a" localSheetId="33">'[1]XL Tables - Reserves'!#REF!</definedName>
    <definedName name="_9.3a" localSheetId="13">'[1]XL Tables - Reserves'!#REF!</definedName>
    <definedName name="_9.3a" localSheetId="16">'[1]XL Tables - Reserves'!#REF!</definedName>
    <definedName name="_9.3a" localSheetId="15">'[1]XL Tables - Reserves'!#REF!</definedName>
    <definedName name="_9.3a" localSheetId="20">'[1]XL Tables - Reserves'!#REF!</definedName>
    <definedName name="_9.3a">'[1]XL Tables - Reserves'!#REF!</definedName>
    <definedName name="_xlnm._FilterDatabase" localSheetId="76" hidden="1">'Annex D'!#REF!</definedName>
    <definedName name="_GoBack" localSheetId="5">'Rem Report Mins'!$A$28</definedName>
    <definedName name="_Hlk95462994" localSheetId="70">'Note 18'!$B$21</definedName>
    <definedName name="_t10.1" localSheetId="31">#REF!</definedName>
    <definedName name="_t10.1" localSheetId="14">#REF!</definedName>
    <definedName name="_t10.1" localSheetId="0">#REF!</definedName>
    <definedName name="_t10.1" localSheetId="1">#REF!</definedName>
    <definedName name="_t10.1" localSheetId="2">#REF!</definedName>
    <definedName name="_t10.1" localSheetId="18">#REF!</definedName>
    <definedName name="_t10.1" localSheetId="8">#REF!</definedName>
    <definedName name="_t10.1" localSheetId="17">'Exit Packages'!#REF!</definedName>
    <definedName name="_t10.1" localSheetId="9">#REF!</definedName>
    <definedName name="_t10.1" localSheetId="34">#REF!</definedName>
    <definedName name="_t10.1" localSheetId="6">#REF!</definedName>
    <definedName name="_t10.1" localSheetId="19">#REF!</definedName>
    <definedName name="_t10.1" localSheetId="28">#REF!</definedName>
    <definedName name="_t10.1" localSheetId="29">#REF!</definedName>
    <definedName name="_t10.1" localSheetId="27">#REF!</definedName>
    <definedName name="_t10.1" localSheetId="3">#REF!</definedName>
    <definedName name="_t10.1" localSheetId="4">#REF!</definedName>
    <definedName name="_t10.1" localSheetId="7">#REF!</definedName>
    <definedName name="_t10.1" localSheetId="5">#REF!</definedName>
    <definedName name="_t10.1" localSheetId="12">#REF!</definedName>
    <definedName name="_t10.1" localSheetId="32">#REF!</definedName>
    <definedName name="_t10.1" localSheetId="33">#REF!</definedName>
    <definedName name="_t10.1" localSheetId="13">#REF!</definedName>
    <definedName name="_t10.1" localSheetId="16">#REF!</definedName>
    <definedName name="_t10.1" localSheetId="15">#REF!</definedName>
    <definedName name="_t10.1" localSheetId="20">#REF!</definedName>
    <definedName name="_t10.1">#REF!</definedName>
    <definedName name="_Toc488302429" localSheetId="76">'Annex D'!#REF!</definedName>
    <definedName name="a">'[3]Historical Data'!$F$167:$IW$201</definedName>
    <definedName name="applications_array">'[4]Applications datasheet'!$F$3:$FE$44</definedName>
    <definedName name="Army_Off_Req">[5]Process!$D$105</definedName>
    <definedName name="Army_OR_Req">[5]Process!$E$105</definedName>
    <definedName name="Army_Req">[5]Process!$C$105</definedName>
    <definedName name="ArmyRequirement">'[6]Process Sheet'!$M$56</definedName>
    <definedName name="ArmyRequirement2">'[7]Process Sheet'!$M$56</definedName>
    <definedName name="column">#REF!</definedName>
    <definedName name="date_row">'[6]Historical Data'!$F$167:$HW$167</definedName>
    <definedName name="date_row2">'[7]Historical Data'!$F$167:$HW$167</definedName>
    <definedName name="date2">[7]Dates!$A$1:$B$105</definedName>
    <definedName name="datecol">#REF!</definedName>
    <definedName name="datelookup">'[6]Process Sheet'!$E$99:$F$110</definedName>
    <definedName name="datelookup_2">'[7]Process Sheet'!$E$99:$F$110</definedName>
    <definedName name="dates">[6]Dates!$A$1:$B$105</definedName>
    <definedName name="DebtorsX_PrepaymentsPFI" localSheetId="31">'[1]XL Tables - Debtors 2'!#REF!</definedName>
    <definedName name="DebtorsX_PrepaymentsPFI" localSheetId="14">'[1]XL Tables - Debtors 2'!#REF!</definedName>
    <definedName name="DebtorsX_PrepaymentsPFI" localSheetId="0">'[1]XL Tables - Debtors 2'!#REF!</definedName>
    <definedName name="DebtorsX_PrepaymentsPFI" localSheetId="1">'[1]XL Tables - Debtors 2'!#REF!</definedName>
    <definedName name="DebtorsX_PrepaymentsPFI" localSheetId="2">'[1]XL Tables - Debtors 2'!#REF!</definedName>
    <definedName name="DebtorsX_PrepaymentsPFI" localSheetId="8">'[1]XL Tables - Debtors 2'!#REF!</definedName>
    <definedName name="DebtorsX_PrepaymentsPFI" localSheetId="17">'[1]XL Tables - Debtors 2'!#REF!</definedName>
    <definedName name="DebtorsX_PrepaymentsPFI" localSheetId="9">'[1]XL Tables - Debtors 2'!#REF!</definedName>
    <definedName name="DebtorsX_PrepaymentsPFI" localSheetId="34">'[1]XL Tables - Debtors 2'!#REF!</definedName>
    <definedName name="DebtorsX_PrepaymentsPFI" localSheetId="6">'[1]XL Tables - Debtors 2'!#REF!</definedName>
    <definedName name="DebtorsX_PrepaymentsPFI" localSheetId="19">'[1]XL Tables - Debtors 2'!#REF!</definedName>
    <definedName name="DebtorsX_PrepaymentsPFI" localSheetId="28">'[1]XL Tables - Debtors 2'!#REF!</definedName>
    <definedName name="DebtorsX_PrepaymentsPFI" localSheetId="29">'[1]XL Tables - Debtors 2'!#REF!</definedName>
    <definedName name="DebtorsX_PrepaymentsPFI" localSheetId="27">'[1]XL Tables - Debtors 2'!#REF!</definedName>
    <definedName name="DebtorsX_PrepaymentsPFI" localSheetId="3">'[2]XL Tables - Debtors 2'!#REF!</definedName>
    <definedName name="DebtorsX_PrepaymentsPFI" localSheetId="4">'[1]XL Tables - Debtors 2'!#REF!</definedName>
    <definedName name="DebtorsX_PrepaymentsPFI" localSheetId="7">'[1]XL Tables - Debtors 2'!#REF!</definedName>
    <definedName name="DebtorsX_PrepaymentsPFI" localSheetId="5">'[1]XL Tables - Debtors 2'!#REF!</definedName>
    <definedName name="DebtorsX_PrepaymentsPFI" localSheetId="12">'[1]XL Tables - Debtors 2'!#REF!</definedName>
    <definedName name="DebtorsX_PrepaymentsPFI" localSheetId="32">'[1]XL Tables - Debtors 2'!#REF!</definedName>
    <definedName name="DebtorsX_PrepaymentsPFI" localSheetId="33">'[1]XL Tables - Debtors 2'!#REF!</definedName>
    <definedName name="DebtorsX_PrepaymentsPFI" localSheetId="13">'[1]XL Tables - Debtors 2'!#REF!</definedName>
    <definedName name="DebtorsX_PrepaymentsPFI" localSheetId="16">'[1]XL Tables - Debtors 2'!#REF!</definedName>
    <definedName name="DebtorsX_PrepaymentsPFI" localSheetId="15">'[1]XL Tables - Debtors 2'!#REF!</definedName>
    <definedName name="DebtorsX_PrepaymentsPFI" localSheetId="20">'[1]XL Tables - Debtors 2'!#REF!</definedName>
    <definedName name="DebtorsX_PrepaymentsPFI">'[1]XL Tables - Debtors 2'!#REF!</definedName>
    <definedName name="fr20intake_army">[5]Process!$P$106</definedName>
    <definedName name="fr20intake_army_new">[5]Process!$Q$106</definedName>
    <definedName name="fr20intake_army_trained">[5]Process!$R$106</definedName>
    <definedName name="fr20intake_date">[5]Process!$U$104</definedName>
    <definedName name="fr20intake_maritime">[5]Process!$P$105</definedName>
    <definedName name="fr20intake_maritime_new">[5]Process!$Q$105</definedName>
    <definedName name="fr20intake_maritime_trained">[5]Process!$R$105</definedName>
    <definedName name="fr20intake_raf">[5]Process!$P$107</definedName>
    <definedName name="fr20intake_raf_new">[5]Process!$Q$107</definedName>
    <definedName name="fr20intake_raf_trained">[5]Process!$R$107</definedName>
    <definedName name="fr20strg_army">[5]Process!$N$106</definedName>
    <definedName name="fr20strg_date">[5]Process!$N$104</definedName>
    <definedName name="fr20strg_raf">[5]Process!$N$107</definedName>
    <definedName name="fr20strg_rnrm">[5]Process!$N$105</definedName>
    <definedName name="fr20strg_tri">[5]Process!$N$108</definedName>
    <definedName name="Full_Time">[4]Data!$C$1:$XFD$48</definedName>
    <definedName name="fy_start">[5]Process!$I$83</definedName>
    <definedName name="gdate">#REF!</definedName>
    <definedName name="graph_data">'[6]Graph Data Sheet'!$B$2:$EK$25</definedName>
    <definedName name="graph_data2">'[7]Graph Data Sheet'!$B$2:$EK$25</definedName>
    <definedName name="Historic_All_Services_FTTS">OFFSET('[8]MI Data'!#REF!,0,0,1,COUNTA('[8]MI Data'!$C$4:$XFD$4))</definedName>
    <definedName name="Historic_All_Services_Liability">OFFSET('[8]MI Data'!#REF!,0,0,1,COUNTA('[8]MI Data'!$C$3:$XFD$3))</definedName>
    <definedName name="Historic_All_Services_Lower_Manning_Balance">OFFSET('[8]MI Data'!#REF!,0,0,1,COUNTA('[8]MI Data'!$C$6:$XFD$6))</definedName>
    <definedName name="Historic_All_Services_Upper_Manning_Balance">OFFSET('[8]MI Data'!#REF!,0,0,1,COUNTA('[8]MI Data'!$C$5:$XFD$5))</definedName>
    <definedName name="Historic_Army_FTTS">OFFSET('[8]MI Data'!#REF!,0,0,1,COUNTA('[8]MI Data'!$C$19:$XFD$19))</definedName>
    <definedName name="Historic_Army_Liability">OFFSET('[8]MI Data'!#REF!,0,0,1,COUNTA('[8]MI Data'!$C$17:$XFD$17))</definedName>
    <definedName name="Historic_Army_Lower_Manning_Balance">OFFSET('[8]MI Data'!#REF!,0,0,1,COUNTA('[8]MI Data'!$C$21:$XFD$21))</definedName>
    <definedName name="Historic_Army_Upper_Manning_Balance">OFFSET('[8]MI Data'!#REF!,0,0,1,COUNTA('[8]MI Data'!$C$20:$XFD$20))</definedName>
    <definedName name="historic_data_full_time">'[5]Full-time_datasheet'!$F$3:$JW$668</definedName>
    <definedName name="historic_data_recruitment">[5]Recruitment_datasheet!$F$3:$CA$82</definedName>
    <definedName name="historic_data_reserves">[5]Reserves_datasheet!$F$3:$HO$736</definedName>
    <definedName name="historic_data_sep_ser">[5]Sep_Ser_datasheet!$F$3:$CI$37</definedName>
    <definedName name="Historic_Dates">OFFSET('[8]MI Data'!#REF!,0,0,1,COUNTA('[8]MI Data'!$C$3:$XFD$3))</definedName>
    <definedName name="Historic_Gridline_100000">OFFSET('[8]MI Data'!#REF!,0,0,1,COUNTA('[8]MI Data'!#REF!))</definedName>
    <definedName name="Historic_Gridline_150000">OFFSET('[8]MI Data'!#REF!,0,0,1,COUNTA('[8]MI Data'!#REF!))</definedName>
    <definedName name="Historic_Gridline_160000">OFFSET('[8]MI Data'!#REF!,0,0,1,COUNTA('[8]MI Data'!#REF!))</definedName>
    <definedName name="Historic_Gridline_170000">OFFSET('[8]MI Data'!#REF!,0,0,1,COUNTA('[8]MI Data'!#REF!))</definedName>
    <definedName name="Historic_Gridline_180000">OFFSET('[8]MI Data'!#REF!,0,0,1,COUNTA('[8]MI Data'!#REF!))</definedName>
    <definedName name="Historic_Gridline_20000">OFFSET('[8]MI Data'!#REF!,0,0,1,COUNTA('[8]MI Data'!#REF!))</definedName>
    <definedName name="Historic_Gridline_30000">OFFSET('[8]MI Data'!#REF!,0,0,1,COUNTA('[8]MI Data'!#REF!))</definedName>
    <definedName name="Historic_Gridline_40000">OFFSET('[8]MI Data'!#REF!,0,0,1,COUNTA('[8]MI Data'!#REF!))</definedName>
    <definedName name="Historic_Gridline_80000">OFFSET('[8]MI Data'!#REF!,0,0,1,COUNTA('[8]MI Data'!#REF!))</definedName>
    <definedName name="Historic_Gridline_90000">OFFSET('[8]MI Data'!#REF!,0,0,1,COUNTA('[8]MI Data'!#REF!))</definedName>
    <definedName name="Historic_RAF_FTTS">OFFSET('[8]MI Data'!#REF!,0,0,1,COUNTA('[8]MI Data'!$C$26:$XFD$26))</definedName>
    <definedName name="Historic_RAF_Liability">OFFSET('[8]MI Data'!#REF!,0,0,1,COUNTA('[8]MI Data'!$C$25:$XFD$25))</definedName>
    <definedName name="Historic_RAF_Lower_Manning_Balance">OFFSET('[8]MI Data'!#REF!,0,0,1,COUNTA('[8]MI Data'!$C$28:$XFD$28))</definedName>
    <definedName name="Historic_RAF_Upper_Manning_Balance">OFFSET('[8]MI Data'!#REF!,0,0,1,COUNTA('[8]MI Data'!$C$27:$XFD$27))</definedName>
    <definedName name="Historic_RNRM_FTTS">OFFSET('[8]MI Data'!#REF!,0,0,1,COUNTA('[8]MI Data'!$C$11:$XFD$11))</definedName>
    <definedName name="Historic_RNRM_Liability">OFFSET('[8]MI Data'!#REF!,0,0,1,COUNTA('[8]MI Data'!$C$10:$XFD$10))</definedName>
    <definedName name="Historic_RNRM_Lower_Manning_Balance">OFFSET('[8]MI Data'!#REF!,0,0,1,COUNTA('[8]MI Data'!$C$13:$XFD$13))</definedName>
    <definedName name="Historic_RNRM_Upper_Manning_Balance">OFFSET('[8]MI Data'!#REF!,0,0,1,COUNTA('[8]MI Data'!$C$12:$XFD$12))</definedName>
    <definedName name="kjlkj2">#REF!</definedName>
    <definedName name="kjllkj">#REF!</definedName>
    <definedName name="lead_first_OF">[5]Process!$M$112</definedName>
    <definedName name="lead_first_OR">[5]Process!$M$113</definedName>
    <definedName name="Liabilities_Table">'[4]Process (2)'!$K$4:$O$53</definedName>
    <definedName name="match">[9]OutflowData!$D$1</definedName>
    <definedName name="mingraphdate">#REF!</definedName>
    <definedName name="MPR">'[10]1.16'!$A$1:$E$57</definedName>
    <definedName name="Navy_From_OR">[5]Process!$G$112</definedName>
    <definedName name="Navy_Non_Reg_FTRS">[5]Process!$G$109</definedName>
    <definedName name="NavyRequirement">'[6]Process Sheet'!$M$55</definedName>
    <definedName name="NavyRequirement_2">'[7]Process Sheet'!$M$55</definedName>
    <definedName name="next_pubdate">[8]Process!$I$81</definedName>
    <definedName name="nonregularforces">#REF!</definedName>
    <definedName name="OCSX_Salaries" localSheetId="31">#REF!</definedName>
    <definedName name="OCSX_Salaries" localSheetId="14">#REF!</definedName>
    <definedName name="OCSX_Salaries" localSheetId="0">#REF!</definedName>
    <definedName name="OCSX_Salaries" localSheetId="1">#REF!</definedName>
    <definedName name="OCSX_Salaries" localSheetId="2">#REF!</definedName>
    <definedName name="OCSX_Salaries" localSheetId="18">#REF!</definedName>
    <definedName name="OCSX_Salaries" localSheetId="8">#REF!</definedName>
    <definedName name="OCSX_Salaries" localSheetId="17">'Exit Packages'!#REF!</definedName>
    <definedName name="OCSX_Salaries" localSheetId="9">#REF!</definedName>
    <definedName name="OCSX_Salaries" localSheetId="34">#REF!</definedName>
    <definedName name="OCSX_Salaries" localSheetId="6">#REF!</definedName>
    <definedName name="OCSX_Salaries" localSheetId="19">#REF!</definedName>
    <definedName name="OCSX_Salaries" localSheetId="28">#REF!</definedName>
    <definedName name="OCSX_Salaries" localSheetId="29">#REF!</definedName>
    <definedName name="OCSX_Salaries" localSheetId="27">#REF!</definedName>
    <definedName name="OCSX_Salaries" localSheetId="3">#REF!</definedName>
    <definedName name="OCSX_Salaries" localSheetId="4">#REF!</definedName>
    <definedName name="OCSX_Salaries" localSheetId="7">#REF!</definedName>
    <definedName name="OCSX_Salaries" localSheetId="5">#REF!</definedName>
    <definedName name="OCSX_Salaries" localSheetId="12">#REF!</definedName>
    <definedName name="OCSX_Salaries" localSheetId="32">#REF!</definedName>
    <definedName name="OCSX_Salaries" localSheetId="33">#REF!</definedName>
    <definedName name="OCSX_Salaries" localSheetId="13">#REF!</definedName>
    <definedName name="OCSX_Salaries" localSheetId="16">#REF!</definedName>
    <definedName name="OCSX_Salaries" localSheetId="15">#REF!</definedName>
    <definedName name="OCSX_Salaries" localSheetId="20">#REF!</definedName>
    <definedName name="OCSX_Salaries">#REF!</definedName>
    <definedName name="parents">#REF!</definedName>
    <definedName name="peacekeeping">#REF!</definedName>
    <definedName name="Pivotdatacheck2">'[7]Process Sheet'!$E$46</definedName>
    <definedName name="Pivotdatecheck">'[6]Process Sheet'!$E$46</definedName>
    <definedName name="prevyear">'[11]Process Sheet'!$C$7</definedName>
    <definedName name="prevyear2">'[11]Process Sheet'!$C$8</definedName>
    <definedName name="_xlnm.Print_Area" localSheetId="2">'Attendance-SCS and Military'!$A$1:$G$31</definedName>
    <definedName name="pubdate">[8]Process!$I$80</definedName>
    <definedName name="RAF_From_OR">[5]Process!$G$113</definedName>
    <definedName name="RAF_Non_Reg_FTRS">[5]Process!$G$110</definedName>
    <definedName name="RAF_Off_Req">[5]Process!$D$106</definedName>
    <definedName name="RAF_OR_Req">[5]Process!$E$106</definedName>
    <definedName name="RAF_req">[5]Process!$C$106</definedName>
    <definedName name="RAFRequirement">'[6]Process Sheet'!$M$57</definedName>
    <definedName name="RAFRequirement2">'[7]Process Sheet'!$M$57</definedName>
    <definedName name="res_data">'[12]Reserves Data'!$F$2:$AL$160</definedName>
    <definedName name="ReservesX_IMGPYA" localSheetId="31">'[1]XL Tables - Reserves'!#REF!</definedName>
    <definedName name="ReservesX_IMGPYA" localSheetId="14">'[1]XL Tables - Reserves'!#REF!</definedName>
    <definedName name="ReservesX_IMGPYA" localSheetId="0">'[1]XL Tables - Reserves'!#REF!</definedName>
    <definedName name="ReservesX_IMGPYA" localSheetId="1">'[1]XL Tables - Reserves'!#REF!</definedName>
    <definedName name="ReservesX_IMGPYA" localSheetId="2">'[1]XL Tables - Reserves'!#REF!</definedName>
    <definedName name="ReservesX_IMGPYA" localSheetId="8">'[1]XL Tables - Reserves'!#REF!</definedName>
    <definedName name="ReservesX_IMGPYA" localSheetId="17">'[1]XL Tables - Reserves'!#REF!</definedName>
    <definedName name="ReservesX_IMGPYA" localSheetId="9">'[1]XL Tables - Reserves'!#REF!</definedName>
    <definedName name="ReservesX_IMGPYA" localSheetId="34">'[1]XL Tables - Reserves'!#REF!</definedName>
    <definedName name="ReservesX_IMGPYA" localSheetId="6">'[1]XL Tables - Reserves'!#REF!</definedName>
    <definedName name="ReservesX_IMGPYA" localSheetId="19">'[1]XL Tables - Reserves'!#REF!</definedName>
    <definedName name="ReservesX_IMGPYA" localSheetId="28">'[1]XL Tables - Reserves'!#REF!</definedName>
    <definedName name="ReservesX_IMGPYA" localSheetId="29">'[1]XL Tables - Reserves'!#REF!</definedName>
    <definedName name="ReservesX_IMGPYA" localSheetId="27">'[1]XL Tables - Reserves'!#REF!</definedName>
    <definedName name="ReservesX_IMGPYA" localSheetId="3">'[2]XL Tables - Reserves'!#REF!</definedName>
    <definedName name="ReservesX_IMGPYA" localSheetId="4">'[1]XL Tables - Reserves'!#REF!</definedName>
    <definedName name="ReservesX_IMGPYA" localSheetId="7">'[1]XL Tables - Reserves'!#REF!</definedName>
    <definedName name="ReservesX_IMGPYA" localSheetId="5">'[1]XL Tables - Reserves'!#REF!</definedName>
    <definedName name="ReservesX_IMGPYA" localSheetId="12">'[1]XL Tables - Reserves'!#REF!</definedName>
    <definedName name="ReservesX_IMGPYA" localSheetId="32">'[1]XL Tables - Reserves'!#REF!</definedName>
    <definedName name="ReservesX_IMGPYA" localSheetId="33">'[1]XL Tables - Reserves'!#REF!</definedName>
    <definedName name="ReservesX_IMGPYA" localSheetId="13">'[1]XL Tables - Reserves'!#REF!</definedName>
    <definedName name="ReservesX_IMGPYA" localSheetId="16">'[1]XL Tables - Reserves'!#REF!</definedName>
    <definedName name="ReservesX_IMGPYA" localSheetId="15">'[1]XL Tables - Reserves'!#REF!</definedName>
    <definedName name="ReservesX_IMGPYA" localSheetId="20">'[1]XL Tables - Reserves'!#REF!</definedName>
    <definedName name="ReservesX_IMGPYA">'[1]XL Tables - Reserves'!#REF!</definedName>
    <definedName name="RN_Off_Req">[5]Process!$D$104</definedName>
    <definedName name="RN_OR_Req">[5]Process!$E$104</definedName>
    <definedName name="RN_req">[5]Process!$C$104</definedName>
    <definedName name="sdsr2020_army">[5]Process!$M$106</definedName>
    <definedName name="sdsr2020_date">[5]Process!$M$104</definedName>
    <definedName name="sdsr2020_raf">[5]Process!$M$107</definedName>
    <definedName name="sdsr2020_rnrm">[5]Process!$M$105</definedName>
    <definedName name="sdsr2020_tri">[5]Process!$M$108</definedName>
    <definedName name="sitdate">[13]Process!$B$81</definedName>
    <definedName name="sitddate2">'[7]Process Sheet'!$D$46</definedName>
    <definedName name="sitmonth">#REF!</definedName>
    <definedName name="sitmonthmat">#REF!</definedName>
    <definedName name="Spendsum">#REF!</definedName>
    <definedName name="STFdates">#REF!</definedName>
    <definedName name="summary_tab1">'[14]Table 1'!$E$11:$AV$45</definedName>
    <definedName name="summary_tab1_ur">[5]Tab1!$E$11:$AV$45</definedName>
    <definedName name="summary_Tab13">'[8]Table 13'!$10:$23</definedName>
    <definedName name="summary_tab2">'[13]Table 3a'!$E$11:$BT$60</definedName>
    <definedName name="tab11match">#REF!</definedName>
    <definedName name="tab11match_r">#REF!</definedName>
    <definedName name="tab13match">'[8]Table 13'!#REF!</definedName>
    <definedName name="tab4match">#REF!</definedName>
    <definedName name="tab5amatch">#REF!</definedName>
    <definedName name="tab5b12mmatch">#REF!</definedName>
    <definedName name="tab5bmatch">#REF!</definedName>
    <definedName name="tab5cmatch">#REF!</definedName>
    <definedName name="tab5dmatch">#REF!</definedName>
    <definedName name="tab7cmatch">#REF!</definedName>
    <definedName name="table1">'[6]Historical Data'!$F$2:$IV$148</definedName>
    <definedName name="table1_2">'[7]Historical Data'!$F$2:$IV$148</definedName>
    <definedName name="table2">#REF!</definedName>
    <definedName name="Table2data">#REF!</definedName>
    <definedName name="Table3redundancies">#REF!</definedName>
    <definedName name="table4exits">'[6]Historical Data'!$E$167:$IV$201</definedName>
    <definedName name="table4exits2">'[7]Historical Data'!$E$167:$IV$201</definedName>
    <definedName name="TangX_LBValuations" localSheetId="31">'[1]XL Tables - Tangible'!#REF!</definedName>
    <definedName name="TangX_LBValuations" localSheetId="14">'[1]XL Tables - Tangible'!#REF!</definedName>
    <definedName name="TangX_LBValuations" localSheetId="0">'[1]XL Tables - Tangible'!#REF!</definedName>
    <definedName name="TangX_LBValuations" localSheetId="1">'[1]XL Tables - Tangible'!#REF!</definedName>
    <definedName name="TangX_LBValuations" localSheetId="2">'[1]XL Tables - Tangible'!#REF!</definedName>
    <definedName name="TangX_LBValuations" localSheetId="8">'[1]XL Tables - Tangible'!#REF!</definedName>
    <definedName name="TangX_LBValuations" localSheetId="17">'[1]XL Tables - Tangible'!#REF!</definedName>
    <definedName name="TangX_LBValuations" localSheetId="9">'[1]XL Tables - Tangible'!#REF!</definedName>
    <definedName name="TangX_LBValuations" localSheetId="34">'[1]XL Tables - Tangible'!#REF!</definedName>
    <definedName name="TangX_LBValuations" localSheetId="6">'[1]XL Tables - Tangible'!#REF!</definedName>
    <definedName name="TangX_LBValuations" localSheetId="19">'[1]XL Tables - Tangible'!#REF!</definedName>
    <definedName name="TangX_LBValuations" localSheetId="28">'[1]XL Tables - Tangible'!#REF!</definedName>
    <definedName name="TangX_LBValuations" localSheetId="29">'[1]XL Tables - Tangible'!#REF!</definedName>
    <definedName name="TangX_LBValuations" localSheetId="27">'[1]XL Tables - Tangible'!#REF!</definedName>
    <definedName name="TangX_LBValuations" localSheetId="3">'[2]XL Tables - Tangible'!#REF!</definedName>
    <definedName name="TangX_LBValuations" localSheetId="4">'[1]XL Tables - Tangible'!#REF!</definedName>
    <definedName name="TangX_LBValuations" localSheetId="7">'[1]XL Tables - Tangible'!#REF!</definedName>
    <definedName name="TangX_LBValuations" localSheetId="5">'[1]XL Tables - Tangible'!#REF!</definedName>
    <definedName name="TangX_LBValuations" localSheetId="12">'[1]XL Tables - Tangible'!#REF!</definedName>
    <definedName name="TangX_LBValuations" localSheetId="32">'[1]XL Tables - Tangible'!#REF!</definedName>
    <definedName name="TangX_LBValuations" localSheetId="33">'[1]XL Tables - Tangible'!#REF!</definedName>
    <definedName name="TangX_LBValuations" localSheetId="13">'[1]XL Tables - Tangible'!#REF!</definedName>
    <definedName name="TangX_LBValuations" localSheetId="16">'[1]XL Tables - Tangible'!#REF!</definedName>
    <definedName name="TangX_LBValuations" localSheetId="15">'[1]XL Tables - Tangible'!#REF!</definedName>
    <definedName name="TangX_LBValuations" localSheetId="20">'[1]XL Tables - Tangible'!#REF!</definedName>
    <definedName name="TangX_LBValuations">'[1]XL Tables - Tangible'!#REF!</definedName>
    <definedName name="test">#REF!</definedName>
    <definedName name="totalOutflowRate">'[6]Historical Data'!$R$41:$GP$52</definedName>
    <definedName name="totalOutflowRates">#REF!</definedName>
    <definedName name="VO_graph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95" l="1"/>
  <c r="G13" i="95"/>
  <c r="G12" i="95"/>
  <c r="G11" i="95"/>
  <c r="F10" i="95"/>
  <c r="F15" i="95" s="1"/>
  <c r="G9" i="95"/>
  <c r="G8" i="95"/>
  <c r="G7" i="95"/>
  <c r="G6" i="95"/>
  <c r="G5" i="95"/>
  <c r="G10" i="95" s="1"/>
  <c r="G15" i="95" l="1"/>
  <c r="H40" i="64"/>
  <c r="G40" i="64"/>
  <c r="H23" i="64"/>
  <c r="G23" i="64"/>
  <c r="E9" i="59" l="1"/>
  <c r="D9" i="59"/>
  <c r="C9" i="59"/>
  <c r="E81" i="57"/>
  <c r="I80" i="57"/>
  <c r="H80" i="57"/>
  <c r="G80" i="57"/>
  <c r="I79" i="57"/>
  <c r="H79" i="57"/>
  <c r="G79" i="57"/>
  <c r="I78" i="57"/>
  <c r="H78" i="57"/>
  <c r="G78" i="57"/>
  <c r="I77" i="57"/>
  <c r="H77" i="57"/>
  <c r="G77" i="57"/>
  <c r="D44" i="19" l="1"/>
  <c r="D43" i="19"/>
  <c r="B7" i="35" l="1"/>
  <c r="E20" i="18" l="1"/>
  <c r="D20" i="18"/>
  <c r="C21" i="18"/>
  <c r="B21" i="18"/>
  <c r="C25" i="19" l="1"/>
  <c r="B25" i="19"/>
  <c r="D34" i="19"/>
  <c r="D35" i="19"/>
  <c r="D36" i="19"/>
  <c r="D37" i="19"/>
  <c r="D33" i="19"/>
  <c r="D31" i="19"/>
  <c r="D10" i="19"/>
  <c r="D11" i="19"/>
  <c r="D12" i="19"/>
  <c r="D13" i="19"/>
  <c r="D9" i="19"/>
  <c r="D7" i="19"/>
  <c r="D11" i="49"/>
  <c r="C11" i="49"/>
  <c r="E38" i="40" l="1"/>
  <c r="D38" i="40"/>
  <c r="B22" i="33" l="1"/>
  <c r="E21" i="18"/>
  <c r="D21" i="18"/>
  <c r="M9" i="17"/>
  <c r="M10" i="17"/>
  <c r="M11" i="17"/>
  <c r="M12" i="17"/>
  <c r="M8" i="17"/>
  <c r="J9" i="17"/>
  <c r="J10" i="17"/>
  <c r="J11" i="17"/>
  <c r="J12" i="17"/>
  <c r="J8" i="17"/>
  <c r="C16" i="17"/>
  <c r="D16" i="17"/>
  <c r="E16" i="17"/>
  <c r="F16" i="17"/>
  <c r="G16" i="17"/>
  <c r="B16" i="17"/>
  <c r="G13" i="15"/>
  <c r="G16" i="15" s="1"/>
  <c r="C12" i="14"/>
  <c r="B12" i="14"/>
  <c r="E12" i="14"/>
  <c r="D12" i="14"/>
  <c r="F13" i="15" l="1"/>
  <c r="F16" i="15" s="1"/>
  <c r="E13" i="15" l="1"/>
  <c r="E16" i="15" s="1"/>
  <c r="D13" i="15"/>
  <c r="D16" i="15" s="1"/>
  <c r="C13" i="15"/>
  <c r="C16" i="15" s="1"/>
  <c r="B13" i="15"/>
  <c r="B16" i="15" s="1"/>
  <c r="M16" i="17" l="1"/>
  <c r="L16" i="17"/>
  <c r="K16" i="17"/>
  <c r="J16" i="17"/>
  <c r="I16" i="17"/>
</calcChain>
</file>

<file path=xl/sharedStrings.xml><?xml version="1.0" encoding="utf-8"?>
<sst xmlns="http://schemas.openxmlformats.org/spreadsheetml/2006/main" count="3108" uniqueCount="1627">
  <si>
    <t>Accountability Report</t>
  </si>
  <si>
    <t>Corporate Governance Report</t>
  </si>
  <si>
    <t>Ministers</t>
  </si>
  <si>
    <t>Role</t>
  </si>
  <si>
    <t xml:space="preserve">The Rt Hon Ben Wallace MP </t>
  </si>
  <si>
    <t>Secretary of State for Defence</t>
  </si>
  <si>
    <t>5 of 6</t>
  </si>
  <si>
    <t>Minister of State in the House of Lords</t>
  </si>
  <si>
    <t>6 of 6</t>
  </si>
  <si>
    <t>Minister for Defence People and Veterans</t>
  </si>
  <si>
    <t>Leo Docherty MP (from 20 April 2021)</t>
  </si>
  <si>
    <t>James Heappey MP</t>
  </si>
  <si>
    <t>Minister for the Armed Forces</t>
  </si>
  <si>
    <t>4 of 6</t>
  </si>
  <si>
    <t xml:space="preserve">Jeremy Quin MP </t>
  </si>
  <si>
    <t>Minister of State for Defence Procurement</t>
  </si>
  <si>
    <t xml:space="preserve">Non-Executive Members                                                              </t>
  </si>
  <si>
    <t>Defence Board</t>
  </si>
  <si>
    <t xml:space="preserve">People Committee </t>
  </si>
  <si>
    <t xml:space="preserve">  Defence Audit and Risk Assurance Committee </t>
  </si>
  <si>
    <t xml:space="preserve">Brian McBride </t>
  </si>
  <si>
    <t>Non-Executive Board Member</t>
  </si>
  <si>
    <t>2 of 6</t>
  </si>
  <si>
    <t>2 of 2</t>
  </si>
  <si>
    <t xml:space="preserve">Robin Marshall </t>
  </si>
  <si>
    <t>Tracy Myhill (from 10 June 2021)</t>
  </si>
  <si>
    <t>Non-Executive Member</t>
  </si>
  <si>
    <t xml:space="preserve">Tim Walton </t>
  </si>
  <si>
    <t>Paul Smith</t>
  </si>
  <si>
    <t>1 Simon Henry stepped down from his role in April 2022 and a replacement is pending</t>
  </si>
  <si>
    <t xml:space="preserve">Executive Members of the Defence Board and Executive Committee                                                                                                       </t>
  </si>
  <si>
    <t xml:space="preserve">  Defence Audit and Risk Assurance Committee  </t>
  </si>
  <si>
    <t>Permanent Secretary</t>
  </si>
  <si>
    <t xml:space="preserve">David Williams CB (from 6 April 2021) </t>
  </si>
  <si>
    <t>8 of 8</t>
  </si>
  <si>
    <t>Laurence Lee (from 3 June 2021)</t>
  </si>
  <si>
    <t>Second Permanent Secretary</t>
  </si>
  <si>
    <t>Chief of the Defence Staff (CDS)</t>
  </si>
  <si>
    <t>6 of 8</t>
  </si>
  <si>
    <t>Admiral Sir Tony Radakin KCB ADC (from 30 Nov 2021)</t>
  </si>
  <si>
    <t xml:space="preserve">Admiral Sir Tim Fraser CB ADC </t>
  </si>
  <si>
    <t>Vice Chief of the Defence Staff (VCDS)</t>
  </si>
  <si>
    <t xml:space="preserve">Charlie Pate </t>
  </si>
  <si>
    <t>Deputy Chief of the Defence Staff (Financial and Military Capability) (DCDS(Mil Cap))</t>
  </si>
  <si>
    <t>Lieutenant General Doug Chalmers DSO OBE (to 17 April 2021)</t>
  </si>
  <si>
    <t>Deputy Chief of the Defence Staff (Military Strategy and Operations) (DCDS(MSO))</t>
  </si>
  <si>
    <t>Lieutenant general Charles Walker DSO (from 17 April 2021)</t>
  </si>
  <si>
    <t xml:space="preserve">Lieutenant General James Swift </t>
  </si>
  <si>
    <t>Chief of Defence People (CDP)</t>
  </si>
  <si>
    <t>Mike Baker CBE (to 31 January 2021)</t>
  </si>
  <si>
    <t>Chief Operating Officer (COO)</t>
  </si>
  <si>
    <t>Charlie Forte</t>
  </si>
  <si>
    <t>Chief Information Officer (CIO)</t>
  </si>
  <si>
    <t>Angus Lapsley (to 16th July 2021)</t>
  </si>
  <si>
    <t>Director General Strategy and International (DG Strat &amp; Int)</t>
  </si>
  <si>
    <t>Damian Parmenter (from 16 August 2021)</t>
  </si>
  <si>
    <t>Dominic Wilson</t>
  </si>
  <si>
    <t>Director General Security Policy</t>
  </si>
  <si>
    <t xml:space="preserve">Vanessa Nicholls </t>
  </si>
  <si>
    <t>Director General Nuclear (DG Nuclear)</t>
  </si>
  <si>
    <t xml:space="preserve">Prof Dame Angela McLean </t>
  </si>
  <si>
    <t>Chief Scientific Adviser (CSA)</t>
  </si>
  <si>
    <t>1. Sir Stephen Lovegrove KCB continued to discharge the Acoounting Officer role until 5 April 2021</t>
  </si>
  <si>
    <t>2. Terms of reference and composition of the Executive Committee (Ex Co) changed on 13 Dec 2021. ExCo moved to monthly meetings and membership updated to PUS, CDS, VCDS, 2PUS, DG Fin, CSA and DG Delivery and Strategy. DG Delivery and Strategy is a new post and is currently vacant</t>
  </si>
  <si>
    <t>Summary of Protected Personal Data Related Incidents Formally Reported to the Information Commissioners Office (ICO)</t>
  </si>
  <si>
    <t>Month of Incident</t>
  </si>
  <si>
    <t>Nature of Incident</t>
  </si>
  <si>
    <t>Nature of Data Involved</t>
  </si>
  <si>
    <t>Number of People Affected</t>
  </si>
  <si>
    <t>June</t>
  </si>
  <si>
    <t>A promotion list was shared outside of MOD via email and WhatsApp.</t>
  </si>
  <si>
    <t>Names and station location, current and promoted rank</t>
  </si>
  <si>
    <t>August</t>
  </si>
  <si>
    <t>Internal guidance on how to deal with media enquiries concerning conduct of a service person were released to social media.</t>
  </si>
  <si>
    <t>Information on alleged conduct of an individual</t>
  </si>
  <si>
    <t>September</t>
  </si>
  <si>
    <t>Sharing of e-mail contact details through a distribution list of individuals seeking Afghan Relocations and Assistance Policy (ARAP) support</t>
  </si>
  <si>
    <t>Names and email addresses</t>
  </si>
  <si>
    <t>Sharing of e-mail contact details through a distribution list of individuals seeking ARAP support</t>
  </si>
  <si>
    <t>October</t>
  </si>
  <si>
    <t>Disclosure of personal data through incorrect access to online data collection</t>
  </si>
  <si>
    <t>Name, email address, other contact details</t>
  </si>
  <si>
    <t>November</t>
  </si>
  <si>
    <t>Details of disciplinary cases of service personnel leaked to the press.</t>
  </si>
  <si>
    <t>Names, disciplinary case details</t>
  </si>
  <si>
    <t>January</t>
  </si>
  <si>
    <t>A non-MODnet system was infected with malware.</t>
  </si>
  <si>
    <t>Names, Rank, Dates of birth, Marital status, Passport number, Nationality, Travel information, Photographs, Passwords</t>
  </si>
  <si>
    <t>February</t>
  </si>
  <si>
    <t>March</t>
  </si>
  <si>
    <t>An individual shared the content of a service complaint they had raised.</t>
  </si>
  <si>
    <t>Names, ranks, allegations against individuals</t>
  </si>
  <si>
    <t>Details of Army recruitment candidates were leaked to the dark web by twitter activists.</t>
  </si>
  <si>
    <t>Names, e-mail addresses, mobile phone, login details</t>
  </si>
  <si>
    <t>A laptop, notebook, and electronic storage device were stolen.</t>
  </si>
  <si>
    <t>Names, witness statements, witness interviews.</t>
  </si>
  <si>
    <t>Total number of incidents is 12</t>
  </si>
  <si>
    <t>Summary of Other Protected Personal Data Related Incidents</t>
  </si>
  <si>
    <t>Category</t>
  </si>
  <si>
    <t>2021-22</t>
  </si>
  <si>
    <t>2020-21</t>
  </si>
  <si>
    <t>I</t>
  </si>
  <si>
    <t>Loss of inadequately protected electronic equipment, devices or paper documents from secured Government premises.</t>
  </si>
  <si>
    <t>II</t>
  </si>
  <si>
    <t>Loss of inadequately protected electronic equipment, devices or paper documents from outside secured Government premises.</t>
  </si>
  <si>
    <t>III</t>
  </si>
  <si>
    <t>Insecure disposal of inadequately protected paper documents.</t>
  </si>
  <si>
    <t>IV</t>
  </si>
  <si>
    <t>V</t>
  </si>
  <si>
    <t>Other.</t>
  </si>
  <si>
    <t>Total</t>
  </si>
  <si>
    <t>Remuneration Report</t>
  </si>
  <si>
    <t>Ministerial Salary, Benefits-in-Kind and Pension Benefits</t>
  </si>
  <si>
    <t xml:space="preserve">                                                           2021-22</t>
  </si>
  <si>
    <t>Salary
£</t>
  </si>
  <si>
    <t>Benefits-in-kind
£ 
(to the nearest £100)</t>
  </si>
  <si>
    <r>
      <t>Pension Benefits 
£ 
(to the nearest £1,000)</t>
    </r>
    <r>
      <rPr>
        <b/>
        <sz val="8"/>
        <rFont val="Arial"/>
        <family val="2"/>
      </rPr>
      <t xml:space="preserve"> </t>
    </r>
    <r>
      <rPr>
        <b/>
        <vertAlign val="superscript"/>
        <sz val="8"/>
        <rFont val="Arial"/>
        <family val="2"/>
      </rPr>
      <t>1</t>
    </r>
  </si>
  <si>
    <t>Total
£
(to nearest £1,000)</t>
  </si>
  <si>
    <t>Benefits-in-kind 
£ 
(to the nearest £100)</t>
  </si>
  <si>
    <t>Pension Benefits 
£ 
(to the nearest £1,000)</t>
  </si>
  <si>
    <t>Total
£ 
(to nearest £1,000)</t>
  </si>
  <si>
    <t>(from 24 July 2019)</t>
  </si>
  <si>
    <t>Nil</t>
  </si>
  <si>
    <t>Full year equivalent salary</t>
  </si>
  <si>
    <t>Minister of State and Spokesperson on Defence in The House of Lords</t>
  </si>
  <si>
    <r>
      <t>Baroness Goldie DL</t>
    </r>
    <r>
      <rPr>
        <sz val="8"/>
        <rFont val="Arial"/>
        <family val="2"/>
      </rPr>
      <t xml:space="preserve"> </t>
    </r>
    <r>
      <rPr>
        <vertAlign val="superscript"/>
        <sz val="8"/>
        <rFont val="Arial"/>
        <family val="2"/>
      </rPr>
      <t>2</t>
    </r>
  </si>
  <si>
    <t>(from 27 July 2019)</t>
  </si>
  <si>
    <r>
      <rPr>
        <b/>
        <sz val="10"/>
        <rFont val="Arial"/>
        <family val="2"/>
      </rPr>
      <t>Minister of State and Minister for Defence Procurement</t>
    </r>
    <r>
      <rPr>
        <b/>
        <sz val="9"/>
        <rFont val="Arial"/>
        <family val="2"/>
      </rPr>
      <t xml:space="preserve"> </t>
    </r>
  </si>
  <si>
    <t>Jeremy Quin MP</t>
  </si>
  <si>
    <t>(from 14 February 2020)</t>
  </si>
  <si>
    <r>
      <t>Parliamentary Under Secretary of State and Minister for the Armed Forces</t>
    </r>
    <r>
      <rPr>
        <sz val="8"/>
        <rFont val="Arial"/>
        <family val="2"/>
      </rPr>
      <t xml:space="preserve"> </t>
    </r>
  </si>
  <si>
    <t>Parliamentary Under Secretary of State and Minister for Defence People and Veterans</t>
  </si>
  <si>
    <t>Leo Docherty MP</t>
  </si>
  <si>
    <t>(from 20 April 2021)</t>
  </si>
  <si>
    <t>Johnny Mercer MP</t>
  </si>
  <si>
    <t>(to 19 April 2021)</t>
  </si>
  <si>
    <t>2. Baroness Goldie has waived her rights to remuneration</t>
  </si>
  <si>
    <t>Ministerial Accrued Pension and Cash Equivalent Transfer Value (CETV)</t>
  </si>
  <si>
    <t>Total Accrued Pension at Retirement as at 31 March 22</t>
  </si>
  <si>
    <t>CETV at 31 March  21 or date of Appointment if Later</t>
  </si>
  <si>
    <t>CETV at 31 March 22 or on Cessation of Appointment if Earlier</t>
  </si>
  <si>
    <t>Real Increase in CETV</t>
  </si>
  <si>
    <t>£000</t>
  </si>
  <si>
    <t>5-10</t>
  </si>
  <si>
    <t>0-2.5</t>
  </si>
  <si>
    <t xml:space="preserve">Baroness Goldie DL </t>
  </si>
  <si>
    <t>Minister of State and Minister for Defence Procurement</t>
  </si>
  <si>
    <t>0-5</t>
  </si>
  <si>
    <t>13</t>
  </si>
  <si>
    <t>21</t>
  </si>
  <si>
    <t>4</t>
  </si>
  <si>
    <t>Parliamentary Under Secretary of State and Minister for the Armed Forces</t>
  </si>
  <si>
    <t>5</t>
  </si>
  <si>
    <t>10</t>
  </si>
  <si>
    <t>2</t>
  </si>
  <si>
    <t>Parliamentary Under-Secretary of State and Minister for Defence Veterans, Reserves and Personnel</t>
  </si>
  <si>
    <t>6</t>
  </si>
  <si>
    <t>11</t>
  </si>
  <si>
    <t>7</t>
  </si>
  <si>
    <t>0</t>
  </si>
  <si>
    <t xml:space="preserve">Defence Board Salaries, Awards, Benefits-in-Kind and Pension Benefits			</t>
  </si>
  <si>
    <t>2021-2022</t>
  </si>
  <si>
    <t>2020-2021</t>
  </si>
  <si>
    <t xml:space="preserve">Salary
</t>
  </si>
  <si>
    <t>Annual Performance Award</t>
  </si>
  <si>
    <t xml:space="preserve">Benefits-in-kind 
</t>
  </si>
  <si>
    <r>
      <t>Pension Benefits</t>
    </r>
    <r>
      <rPr>
        <b/>
        <vertAlign val="superscript"/>
        <sz val="8"/>
        <rFont val="Arial"/>
        <family val="2"/>
      </rPr>
      <t xml:space="preserve"> </t>
    </r>
    <r>
      <rPr>
        <vertAlign val="superscript"/>
        <sz val="8"/>
        <rFont val="Arial"/>
        <family val="2"/>
      </rPr>
      <t>1</t>
    </r>
    <r>
      <rPr>
        <b/>
        <sz val="9"/>
        <rFont val="Arial"/>
        <family val="2"/>
      </rPr>
      <t xml:space="preserve">
</t>
    </r>
  </si>
  <si>
    <t xml:space="preserve">Total
</t>
  </si>
  <si>
    <t xml:space="preserve">Salary  
</t>
  </si>
  <si>
    <r>
      <t>Benefits-in-kind</t>
    </r>
    <r>
      <rPr>
        <sz val="8"/>
        <rFont val="Arial"/>
        <family val="2"/>
      </rPr>
      <t xml:space="preserve"> 2</t>
    </r>
    <r>
      <rPr>
        <sz val="9"/>
        <rFont val="Arial"/>
        <family val="2"/>
      </rPr>
      <t xml:space="preserve">
</t>
    </r>
  </si>
  <si>
    <t xml:space="preserve">Pension Benefits 
</t>
  </si>
  <si>
    <t>£ 
(to the nearest £100)</t>
  </si>
  <si>
    <t>£
(to the nearest £1,000)</t>
  </si>
  <si>
    <t>£ 
(to the nearest £1,000)</t>
  </si>
  <si>
    <t>See Minister's Salary Table</t>
  </si>
  <si>
    <t>Parliamentary Under Secretary of State and Minister for Defence Veterans, Reserves and Personnel</t>
  </si>
  <si>
    <t>Johnny Mercer (to 19 April 2021)</t>
  </si>
  <si>
    <t>Permanent Under Secretary of State</t>
  </si>
  <si>
    <r>
      <t>Sir Stephen Lovegrove KCB</t>
    </r>
    <r>
      <rPr>
        <vertAlign val="subscript"/>
        <sz val="9"/>
        <rFont val="Arial"/>
        <family val="2"/>
      </rPr>
      <t xml:space="preserve"> 3</t>
    </r>
  </si>
  <si>
    <t>(from 25 April 2016)</t>
  </si>
  <si>
    <t>xx</t>
  </si>
  <si>
    <t>185-190</t>
  </si>
  <si>
    <t>265-270</t>
  </si>
  <si>
    <t>David Williams CB</t>
  </si>
  <si>
    <t>(from 6 April 2021)</t>
  </si>
  <si>
    <t>175-180</t>
  </si>
  <si>
    <t>315-320</t>
  </si>
  <si>
    <t>Laurence Lee</t>
  </si>
  <si>
    <t>(from 3 June 2021)</t>
  </si>
  <si>
    <t>135-140</t>
  </si>
  <si>
    <t>full year equivalent salary</t>
  </si>
  <si>
    <t>160-165</t>
  </si>
  <si>
    <t>Chief of the Defence Staff</t>
  </si>
  <si>
    <t>General Sir Nick Carter GCB CBE DSO ADC Gen</t>
  </si>
  <si>
    <t>210-215</t>
  </si>
  <si>
    <t>275-280</t>
  </si>
  <si>
    <t>460-465</t>
  </si>
  <si>
    <t>280-285</t>
  </si>
  <si>
    <t>Admiral Sir Tony Radakin KCB ADC</t>
  </si>
  <si>
    <t>(from 30 November 2021)</t>
  </si>
  <si>
    <t>85-90</t>
  </si>
  <si>
    <t>440-445</t>
  </si>
  <si>
    <t>Vice Chief of the Defence Staff</t>
  </si>
  <si>
    <t>Admiral Sir Tim Fraser CB ADC</t>
  </si>
  <si>
    <t>(from 13 May 2019)</t>
  </si>
  <si>
    <t>190-195</t>
  </si>
  <si>
    <t>285-290</t>
  </si>
  <si>
    <t>355-360</t>
  </si>
  <si>
    <t>Director General Finance</t>
  </si>
  <si>
    <t>Charlie Pate</t>
  </si>
  <si>
    <t>(from 12 March 2020)</t>
  </si>
  <si>
    <t>140-145</t>
  </si>
  <si>
    <t>10-15</t>
  </si>
  <si>
    <t>270-275</t>
  </si>
  <si>
    <t>Non-Executive Board Members</t>
  </si>
  <si>
    <t>20-25</t>
  </si>
  <si>
    <r>
      <t xml:space="preserve">Simon Henry </t>
    </r>
    <r>
      <rPr>
        <vertAlign val="superscript"/>
        <sz val="9"/>
        <rFont val="Arial"/>
        <family val="2"/>
      </rPr>
      <t>4</t>
    </r>
  </si>
  <si>
    <t>15-20</t>
  </si>
  <si>
    <r>
      <t xml:space="preserve">Robin Marshall </t>
    </r>
    <r>
      <rPr>
        <vertAlign val="superscript"/>
        <sz val="9"/>
        <rFont val="Arial"/>
        <family val="2"/>
      </rPr>
      <t>5</t>
    </r>
  </si>
  <si>
    <t>Danuta Gray (to 31st July 2021)</t>
  </si>
  <si>
    <t>Defence Board Accrued Pension and Cash Equivalent Transfer Value (CETV)</t>
  </si>
  <si>
    <t>Total Accrued Pension at Retirement as at 31 Mar 22</t>
  </si>
  <si>
    <t>CETV at 31 Mar 21 or date of Appointment if Later</t>
  </si>
  <si>
    <t>CETV at 31 Mar 22 or on Cessation of Appointment if Earlier</t>
  </si>
  <si>
    <t>See Minister's Pensions Table</t>
  </si>
  <si>
    <t>The Rt Hon Ben Wallace MP</t>
  </si>
  <si>
    <t>Minister of State and Spokesperson on Defence in the House of Lords</t>
  </si>
  <si>
    <t>Pension</t>
  </si>
  <si>
    <t xml:space="preserve">Sir Stephen Lovegrove KCB </t>
  </si>
  <si>
    <t>Lump Sum</t>
  </si>
  <si>
    <t>75-80</t>
  </si>
  <si>
    <t>7.5-10</t>
  </si>
  <si>
    <t>155-160</t>
  </si>
  <si>
    <t>480-485</t>
  </si>
  <si>
    <t>2.5-5</t>
  </si>
  <si>
    <t>110-115</t>
  </si>
  <si>
    <t>12.5-15</t>
  </si>
  <si>
    <t>340-345</t>
  </si>
  <si>
    <t>40-42.5</t>
  </si>
  <si>
    <t>95-100</t>
  </si>
  <si>
    <t>290-295</t>
  </si>
  <si>
    <t>5-7.5</t>
  </si>
  <si>
    <t>55-60</t>
  </si>
  <si>
    <t>Salary &amp; Allowances</t>
  </si>
  <si>
    <t>Military</t>
  </si>
  <si>
    <t>Civilian</t>
  </si>
  <si>
    <t>Staff Report</t>
  </si>
  <si>
    <r>
      <t>Number of Senior Civil Service (SCS) Staff by Pay Band</t>
    </r>
    <r>
      <rPr>
        <i/>
        <sz val="10"/>
        <rFont val="Arial"/>
        <family val="2"/>
      </rPr>
      <t> </t>
    </r>
  </si>
  <si>
    <t>SCS PAY BAND</t>
  </si>
  <si>
    <t>Band 1</t>
  </si>
  <si>
    <t>Band 2</t>
  </si>
  <si>
    <t>Band 3</t>
  </si>
  <si>
    <t>Band 4</t>
  </si>
  <si>
    <t>Number of DE&amp;S Senior Leadership Group (SLG) Staff as at 31 March 2022</t>
  </si>
  <si>
    <t>SLG PAY BAND</t>
  </si>
  <si>
    <t>Number of SDA Senior Leadership Group (SLG) Staff as at 31 March 2022</t>
  </si>
  <si>
    <t>Analysis of the Number of Persons of Each Gender</t>
  </si>
  <si>
    <r>
      <t xml:space="preserve">Gender </t>
    </r>
    <r>
      <rPr>
        <b/>
        <sz val="8"/>
        <rFont val="Arial"/>
        <family val="2"/>
      </rPr>
      <t>1</t>
    </r>
  </si>
  <si>
    <t xml:space="preserve">Defence Board Members </t>
  </si>
  <si>
    <t>SCS and equivalent</t>
  </si>
  <si>
    <t>Military/Civilian Employees</t>
  </si>
  <si>
    <t>Defence Board Members</t>
  </si>
  <si>
    <t>Male</t>
  </si>
  <si>
    <t>Female</t>
  </si>
  <si>
    <t>1. Gender information reported is obtained from individuals on joining the Department.</t>
  </si>
  <si>
    <t>Analysis of Staff Numbers</t>
  </si>
  <si>
    <t>Core Department &amp; Agencies</t>
  </si>
  <si>
    <t>Departmental Group</t>
  </si>
  <si>
    <t>Civilian Staff</t>
  </si>
  <si>
    <t>Other Staff</t>
  </si>
  <si>
    <t>Special Advisors</t>
  </si>
  <si>
    <t>Armed Forces</t>
  </si>
  <si>
    <t>Totals</t>
  </si>
  <si>
    <r>
      <t>2020-21</t>
    </r>
    <r>
      <rPr>
        <b/>
        <vertAlign val="superscript"/>
        <sz val="10"/>
        <rFont val="Arial"/>
        <family val="2"/>
      </rPr>
      <t>1</t>
    </r>
  </si>
  <si>
    <t>Civilian Staff Turnover</t>
  </si>
  <si>
    <t>UK Regular Forces Trained Outflow rate in the 12 Months ending 31 Mar 22</t>
  </si>
  <si>
    <t>UK Regular Forces Trained Outflow rate in the 12 Months ending 31 Mar 21</t>
  </si>
  <si>
    <t>1. 2020-21 figures restated as the staff turnover figures were presented incorrectly</t>
  </si>
  <si>
    <t>1. Figures show outflow from the Trained (RN/RM and RAF) and Trade Trained (Army) UK Regular Forces, including personnel leaving the Services, deaths and recalled Reservists on release. They do not include promotion from Ranks to Officers or flows between Services.</t>
  </si>
  <si>
    <t>2. Rates are the number of people who leave per 100 of the mean average trained strength. For detail on the calculation used, see Exit Rate in the glossary.</t>
  </si>
  <si>
    <t>3. UK Regulars Full time Service personnel, including Nursing Services, but excluding Full Time Reserve Service (FTRS) personnel, Gurkhas, mobilised Reservists, Military Provost Guard Service (MPGS), Locally Engaged Personnel (LEP), Non Regular Permanent Staff (NRPS), High Readiness Reserve (HRR) and Expeditionary Forces Institute (EFI) personnel. Unless otherwise stated, includes trained and untrained personnel.</t>
  </si>
  <si>
    <t>4. Outflow figures here comprise all Regular personnel who completed their Phase 2 training, i.e. Trained (RN/RM &amp; RAF) and Trade Trained (Army).</t>
  </si>
  <si>
    <t>Analysis of Staff Costs</t>
  </si>
  <si>
    <r>
      <t xml:space="preserve">2021-22 </t>
    </r>
    <r>
      <rPr>
        <b/>
        <vertAlign val="subscript"/>
        <sz val="10"/>
        <rFont val="Arial"/>
        <family val="2"/>
      </rPr>
      <t>1</t>
    </r>
  </si>
  <si>
    <t>Permanent Staff</t>
  </si>
  <si>
    <t>£M</t>
  </si>
  <si>
    <t>Salaries and Wages</t>
  </si>
  <si>
    <t>Social Security Costs</t>
  </si>
  <si>
    <t>Pension Costs</t>
  </si>
  <si>
    <t>Redundancy and Severance Payments</t>
  </si>
  <si>
    <t>Sub Total</t>
  </si>
  <si>
    <t>Less Recoveries in Respect of Outward Secondments</t>
  </si>
  <si>
    <t>Total net costs</t>
  </si>
  <si>
    <t>1. Staff costs are also disclosed in Note 4.1 to the accounts.</t>
  </si>
  <si>
    <t>3. Workforce capitalisation began on 1 April 2021 as part of a phased introduction beginning with high value equipment and infrastructure programmes with at least 12 months remaining</t>
  </si>
  <si>
    <t>Number of Exit Packages and Resource Costs</t>
  </si>
  <si>
    <t>Exit Package Cost Band</t>
  </si>
  <si>
    <t>Number of Compulsory Redundancies</t>
  </si>
  <si>
    <t>Number of Other Departures Agreed</t>
  </si>
  <si>
    <t>Total Number of Exit Packages by Cost Band</t>
  </si>
  <si>
    <t>&lt;£10,000</t>
  </si>
  <si>
    <t>£10,000 - £25,000</t>
  </si>
  <si>
    <t>£25,000 - £50,000</t>
  </si>
  <si>
    <t>£50,000 - £100,000</t>
  </si>
  <si>
    <t>£100,000 - £150,000</t>
  </si>
  <si>
    <t>£150,000 - £200,000</t>
  </si>
  <si>
    <t>£200,000 - £250,000</t>
  </si>
  <si>
    <t>£250,000 - £300,000</t>
  </si>
  <si>
    <t>Total Number of Exit Packages</t>
  </si>
  <si>
    <t>Total Resource Cost £million</t>
  </si>
  <si>
    <t>Analysis of Consultancy and Temporary Staff Costs</t>
  </si>
  <si>
    <t> </t>
  </si>
  <si>
    <t>Consultancy</t>
  </si>
  <si>
    <t>Body</t>
  </si>
  <si>
    <t>Ministry of Defence Main</t>
  </si>
  <si>
    <t>On Vote Agencies</t>
  </si>
  <si>
    <t>Defence Equipment &amp; Support Bespoke Trading Entity</t>
  </si>
  <si>
    <t>Defence Science &amp; Technology Laboratory</t>
  </si>
  <si>
    <t>Submarine Delivery Agency</t>
  </si>
  <si>
    <t>National Museum of the Royal Navy</t>
  </si>
  <si>
    <t>National Army Museum</t>
  </si>
  <si>
    <t>Royal Air Force Museum</t>
  </si>
  <si>
    <t>Single Source Regulations Office</t>
  </si>
  <si>
    <t>Total Expenditure</t>
  </si>
  <si>
    <t>Core Department</t>
  </si>
  <si>
    <t>ALBs</t>
  </si>
  <si>
    <t>Department Group</t>
  </si>
  <si>
    <t>Number of existing engagements as of 31 March 2022</t>
  </si>
  <si>
    <t>Of which...</t>
  </si>
  <si>
    <t xml:space="preserve"> Number that have existed for less than one year </t>
  </si>
  <si>
    <t xml:space="preserve"> Number that have existed for between one &amp; two years </t>
  </si>
  <si>
    <t xml:space="preserve"> Number that have existed for between two and three years </t>
  </si>
  <si>
    <t xml:space="preserve"> Number that have existed for between three and four years </t>
  </si>
  <si>
    <t xml:space="preserve"> Number that have existed for four or more years at time of reporting </t>
  </si>
  <si>
    <t>No. of temporary off-payroll workers engaged during the year ended 31 March 2022</t>
  </si>
  <si>
    <t>Not subject to off-payroll legislation</t>
  </si>
  <si>
    <t xml:space="preserve">Subject to off-payroll legislation and determined as in-scope of IR35 </t>
  </si>
  <si>
    <t>Subject to off-payroll legislation and determined as out-of-scope of IR35x</t>
  </si>
  <si>
    <t>No. of engagements reassessed for compliance or assurance purposes during the year</t>
  </si>
  <si>
    <t xml:space="preserve">Of which: No. of engagements that saw a change to IR35 status following review </t>
  </si>
  <si>
    <t>Between 3 and 4 Years</t>
  </si>
  <si>
    <t>over 4 years</t>
  </si>
  <si>
    <t>Submarine Delievey Agency</t>
  </si>
  <si>
    <t>Defence People Team</t>
  </si>
  <si>
    <t>UK Strategic Command</t>
  </si>
  <si>
    <t>Defence Science &amp;Technology</t>
  </si>
  <si>
    <t>Defence Equipment and Support</t>
  </si>
  <si>
    <t>Security Policy &amp; Operations</t>
  </si>
  <si>
    <t>Number of Trade Union Officials</t>
  </si>
  <si>
    <t>Relevant union officials</t>
  </si>
  <si>
    <t>Number of employees who were relevant union officials during the relevant period</t>
  </si>
  <si>
    <t>Full-time equivalent employee number</t>
  </si>
  <si>
    <t>Percentage of Time Spent on Facility Time</t>
  </si>
  <si>
    <t>Percentage of time</t>
  </si>
  <si>
    <t>Number of employees</t>
  </si>
  <si>
    <t>1-50%</t>
  </si>
  <si>
    <t>51%-99%</t>
  </si>
  <si>
    <t>Percentage of Pay Bill Spent on Facility Time</t>
  </si>
  <si>
    <t>Percentage of pay bill spent on facility time</t>
  </si>
  <si>
    <t>Total cost of facility time</t>
  </si>
  <si>
    <t>Total pay bill</t>
  </si>
  <si>
    <t>Percentage of the total pay bill spent on facility time.</t>
  </si>
  <si>
    <t>Time Spent on Trade Union Activities</t>
  </si>
  <si>
    <t>Paid trade union activities</t>
  </si>
  <si>
    <t xml:space="preserve">Time spent on paid trade union activities as a percentage of total paid facility time hours </t>
  </si>
  <si>
    <t>The Parliamentary Accountability and Audit Report</t>
  </si>
  <si>
    <t>Summary of Resource and Capital Outturn 2021-22</t>
  </si>
  <si>
    <t>SOPS</t>
  </si>
  <si>
    <t>Total
Voted
Outturn</t>
  </si>
  <si>
    <t>Total
Voted
Estimate</t>
  </si>
  <si>
    <t>Outturn
compared to Estimate:
Savings/(Excess)</t>
  </si>
  <si>
    <t>Outturn</t>
  </si>
  <si>
    <t>Note</t>
  </si>
  <si>
    <t>Departmental Expenditure Limit (DEL)</t>
  </si>
  <si>
    <t xml:space="preserve">   Resource</t>
  </si>
  <si>
    <t>1.1</t>
  </si>
  <si>
    <t xml:space="preserve">  Capital</t>
  </si>
  <si>
    <t>1.2</t>
  </si>
  <si>
    <t>Annually Managed Expenditure (AME)</t>
  </si>
  <si>
    <t xml:space="preserve">  Resource AME</t>
  </si>
  <si>
    <t>Total Budget</t>
  </si>
  <si>
    <t xml:space="preserve">  Resource</t>
  </si>
  <si>
    <t>Notes Before we send to Design team make sure all hidden rows/columns are deleted.</t>
  </si>
  <si>
    <t>Net Cash Requirement 2021-22</t>
  </si>
  <si>
    <t>Estimate</t>
  </si>
  <si>
    <t>Outturn compared to Estimate: Savings/
(Excess)</t>
  </si>
  <si>
    <t>Net Cash Requirement</t>
  </si>
  <si>
    <t>Administration Costs 2021-22</t>
  </si>
  <si>
    <t xml:space="preserve">Administration Costs </t>
  </si>
  <si>
    <t>Resource Outturn 
in Departmental Expenditure Limits (DEL) - Voted Expenditure</t>
  </si>
  <si>
    <t>Administration Expenditure</t>
  </si>
  <si>
    <t>Programme Expenditure</t>
  </si>
  <si>
    <t>Programme Income</t>
  </si>
  <si>
    <t>Total Net Resource Outturn</t>
  </si>
  <si>
    <t>Total Net Resource Estimate</t>
  </si>
  <si>
    <t>Virements</t>
  </si>
  <si>
    <t>Total Net Resource Estimate Including Virements</t>
  </si>
  <si>
    <t>Total Net Resource Outturn Compared to Estimate</t>
  </si>
  <si>
    <t xml:space="preserve">
Total Net Resource Outturn</t>
  </si>
  <si>
    <t>A.  Provision of Defence Capability - Service Personnel Costs</t>
  </si>
  <si>
    <t>B.  Provision of Defence Capability - Civilian Personnel Costs</t>
  </si>
  <si>
    <t>C.  Provision of Defence Capability - Infrastructure Costs</t>
  </si>
  <si>
    <t>D.  Provision of Defence Capability - Inventory Consumption</t>
  </si>
  <si>
    <t>E.  Provision of Defence Capability - Equipment Support Costs</t>
  </si>
  <si>
    <t>F.  Provision of Defence Capability - Other Costs and Services</t>
  </si>
  <si>
    <t>G.  Provision of Defence Capability - Receipts and Other Income</t>
  </si>
  <si>
    <t>H.  Provision of Defence Capability - Depreciation and Impairment Costs</t>
  </si>
  <si>
    <t>I.  Provision of Defence Capability - Cash Release of Provisions</t>
  </si>
  <si>
    <t>N.  Provision of Defence Capability - Research and Development Costs</t>
  </si>
  <si>
    <t>Q.  Operations - Service Personnel Staff Costs</t>
  </si>
  <si>
    <t>R.  Operations and Peacekeeping - Civilian Personnel Staff Costs</t>
  </si>
  <si>
    <t>S.  Operations - Infrastructure Costs</t>
  </si>
  <si>
    <t>T.  Operations - Inventory Consumption</t>
  </si>
  <si>
    <t>U.  Operations - Equipment Support Costs</t>
  </si>
  <si>
    <t>V.  Operations - Other Costs and Services</t>
  </si>
  <si>
    <t>W.  Operations - Receipts and Other Income</t>
  </si>
  <si>
    <t>Y.  Arm's Length Bodies Costs</t>
  </si>
  <si>
    <t xml:space="preserve">AA.  Defence Capability DE&amp;S </t>
  </si>
  <si>
    <t>AB.  War Pensions Benefits</t>
  </si>
  <si>
    <t>AC.  Conflict, Stability and Security Fund</t>
  </si>
  <si>
    <t>Administration Costs*</t>
  </si>
  <si>
    <t>O.  Provision of Defence Capability Administration - Civilian Personnel Costs</t>
  </si>
  <si>
    <t>P.  Provision of Defence Capability Administration - Other Costs and Services</t>
  </si>
  <si>
    <t>Z.  Provision of Defence Capability Administration - Service Personnel Costs</t>
  </si>
  <si>
    <t>AD Cash Release of Provisions Admin Costs</t>
  </si>
  <si>
    <t>Total Spending in Resource DEL</t>
  </si>
  <si>
    <t>* The Department does not record any income as Administrative.</t>
  </si>
  <si>
    <t>Resource Outturn 
in Annually Managed Expenditure</t>
  </si>
  <si>
    <t>(AME) - Voted Expenditure</t>
  </si>
  <si>
    <t>AE.  Provision of Defence Capability - Depreciation and Impairment Costs</t>
  </si>
  <si>
    <t>AF.  Provision of Defence Capability - Provisions Costs</t>
  </si>
  <si>
    <t>AG.  Provision of Defence Capability - Cash Release of Provisions Costs</t>
  </si>
  <si>
    <t>AH.  Movement on the Fair Value of Financial Instruments</t>
  </si>
  <si>
    <t>Total Spending in Resource AME</t>
  </si>
  <si>
    <t>Total Resource Outturn</t>
  </si>
  <si>
    <t>Capital Outturn 
in Departmental Expenditure</t>
  </si>
  <si>
    <t>Total Net Capital
Outturn</t>
  </si>
  <si>
    <t>Total Net Capital Estimate</t>
  </si>
  <si>
    <t>Total Net Capital Estimate Including Virements</t>
  </si>
  <si>
    <t>Total Net Capital Outturn Compared to Estimate</t>
  </si>
  <si>
    <t xml:space="preserve">
Total Net Capital Outturn</t>
  </si>
  <si>
    <t>Limits (DEL) - Voted Expenditure</t>
  </si>
  <si>
    <t xml:space="preserve">J.  Provision of Defence Capability - Capital - Single Use Military Equipment </t>
  </si>
  <si>
    <t>K.  Provision of Defence Capability - Other Capital (Fiscal)</t>
  </si>
  <si>
    <t>L.  Provision of Defence Capability - Fiscal Assets / Estate Disposal</t>
  </si>
  <si>
    <t>M.  Provision of Defence Capability - New Loans and Loan Repayment</t>
  </si>
  <si>
    <t>X.  Operations Other Capital (Fiscal)</t>
  </si>
  <si>
    <t>Y.  Arm's Length Bodies</t>
  </si>
  <si>
    <t>AA.  Defence Capability DE&amp;S</t>
  </si>
  <si>
    <t>Total Capital Outturn</t>
  </si>
  <si>
    <t>SOPS 1.1</t>
  </si>
  <si>
    <t xml:space="preserve">Prior Period Adjustments not passing through operating costs in YYYY-YY.  Costs arising from: describe the types of changes.  These costs are treated as non-budget in the YYYY-YY resource outturn. </t>
  </si>
  <si>
    <t>SoPS</t>
  </si>
  <si>
    <t>Note these lines are only linked to the Department file</t>
  </si>
  <si>
    <t>Adjustment for changes in discount rates not passing through net expenditure</t>
  </si>
  <si>
    <t xml:space="preserve">Adjustment for Service Concession Arrangements treated as on-SoFP for Accounts but treated as off-SoFP for Estimates and Budgets and therefore excluded from net resource outturn but included in net expenditure </t>
  </si>
  <si>
    <r>
      <t>Less income payable to the Consolidated Fund</t>
    </r>
    <r>
      <rPr>
        <vertAlign val="superscript"/>
        <sz val="9"/>
        <color rgb="FF000000"/>
        <rFont val="Arial"/>
        <family val="2"/>
      </rPr>
      <t>1</t>
    </r>
  </si>
  <si>
    <t>SOPS 4</t>
  </si>
  <si>
    <t>Spare</t>
  </si>
  <si>
    <t xml:space="preserve">Income in respect of donated assets and asset disposals, treated as capital income  </t>
  </si>
  <si>
    <t>Loss / (gain) on foreign exchange in respect of Capital purchases and other adjustments to net resource outturn</t>
  </si>
  <si>
    <t>Movements on capitalised and other provisions included in resource outturn but not passing through net expenditure</t>
  </si>
  <si>
    <t>SoCiTE</t>
  </si>
  <si>
    <t>Adjust for the net effect of capital grants and income included in net expenditure but excluded from net resource outturn</t>
  </si>
  <si>
    <t>Movement on payables not passing through net expenditure</t>
  </si>
  <si>
    <t>Add capitalised research and development costs included in net expenditure but excluded from net resource outturn</t>
  </si>
  <si>
    <t>Net expenditure for the year in the Statements of Comprehensive Net Expenditure</t>
  </si>
  <si>
    <t>SoCNE</t>
  </si>
  <si>
    <t>1.  As directed by HM Treasury, income received from the Court Funds Office was paid into HM Treasury's Consolidated Fund and not retained within the Department.</t>
  </si>
  <si>
    <t>SoPS Note 3 - Reconciliation of Net Outturn to Net Cash Requirement</t>
  </si>
  <si>
    <t>SOPS 1.2</t>
  </si>
  <si>
    <t>Adjustments for Arm's Length Bodies (ALBs):</t>
  </si>
  <si>
    <t>Remove voted outturn (Resource and Capital)</t>
  </si>
  <si>
    <t>Add cash Grant in Aid and other Departmental expenditure on behalf of ALBs</t>
  </si>
  <si>
    <t>Adjustments to remove non-cash items:</t>
  </si>
  <si>
    <t>Depreciation and impairment</t>
  </si>
  <si>
    <t xml:space="preserve">New provisions and adjustments to previous provisions </t>
  </si>
  <si>
    <t>Other non-cash items</t>
  </si>
  <si>
    <t>Adjustment to reflect movements in working capital:</t>
  </si>
  <si>
    <t>Increase / (Decrease) in Inventory</t>
  </si>
  <si>
    <t>Increase / (Decrease) in Receivables</t>
  </si>
  <si>
    <t>(Increase) / Decrease in Payables</t>
  </si>
  <si>
    <t>Use of provisions and unfunded pensions</t>
  </si>
  <si>
    <t>Net cash requirement</t>
  </si>
  <si>
    <t>SoPS Note 4 - Anaysis of income payable to the Consolidated Fund</t>
  </si>
  <si>
    <t>Outturn 2021-22</t>
  </si>
  <si>
    <t>Outturn 2020-21</t>
  </si>
  <si>
    <t>Accruals</t>
  </si>
  <si>
    <t>Cash basis</t>
  </si>
  <si>
    <r>
      <t>Income outside the ambit of the Estimate</t>
    </r>
    <r>
      <rPr>
        <vertAlign val="superscript"/>
        <sz val="10"/>
        <rFont val="Arial"/>
        <family val="2"/>
      </rPr>
      <t>1</t>
    </r>
  </si>
  <si>
    <t>Total amount payable to the Consolidated Fund</t>
  </si>
  <si>
    <t>Parliamentary session 2021-22: MOD responses to reports published in the previous Parliamentary session</t>
  </si>
  <si>
    <t>Report</t>
  </si>
  <si>
    <t>Title</t>
  </si>
  <si>
    <t>Publication Date</t>
  </si>
  <si>
    <t>HC 1380</t>
  </si>
  <si>
    <t>Foreign Involvement in the Defence Supply Chain: Government Response to the Defence Committee’s Fourth Report of Session 2019-21</t>
  </si>
  <si>
    <t>HC 221</t>
  </si>
  <si>
    <t>Obsolescent and outgunned: the British Army’s armoured vehicle capability: Government Response to the Defence Committee’s Fifth Report of Session 2019-21</t>
  </si>
  <si>
    <t>HC 552</t>
  </si>
  <si>
    <t>Manpower or mindset: Defence’s contribution to the UK’s pandemic response: Government Response to the Defence Committee’s Sixth Report of Session 2019-21</t>
  </si>
  <si>
    <t>Financial Year 2021-2022: Defence Select Committee reports (Government responses, if published, are listed in brackets after the report to which they relate)</t>
  </si>
  <si>
    <t>HC 167</t>
  </si>
  <si>
    <t>Russia and Ukraine border tensions (HC 725)</t>
  </si>
  <si>
    <t>HC 154</t>
  </si>
  <si>
    <t>Protecting those who protect us: Women in the Armed Forces from Recruitment to Civilian Life (HC 904)</t>
  </si>
  <si>
    <t>HC 168</t>
  </si>
  <si>
    <t>We’re going to need a bigger Navy (HC 1160)</t>
  </si>
  <si>
    <t>HC 1069</t>
  </si>
  <si>
    <t>Operation Isotrope: the use of the military to counter migrant crossings</t>
  </si>
  <si>
    <t xml:space="preserve">Financial Year 2021-22: Evidence to Defence Committee Inquiries without reports </t>
  </si>
  <si>
    <t>Select Committee</t>
  </si>
  <si>
    <t>Inquiry</t>
  </si>
  <si>
    <t>Defence Select Committee</t>
  </si>
  <si>
    <t>Defending Global Britain in a Competitive Age [23 June 2021]</t>
  </si>
  <si>
    <t>AJAX: recent developments [20 July 2021]</t>
  </si>
  <si>
    <t>Withdrawal from Afghanistan [26 October 2021]</t>
  </si>
  <si>
    <t>Work of the Chief of the Defence Staff [9 November 2021]</t>
  </si>
  <si>
    <t>Defence Sub-Committee</t>
  </si>
  <si>
    <t>The Treatment of Contracted Staff for the MOD’s Ancillary Staff [12 January 2022]</t>
  </si>
  <si>
    <t>Space Defence (joint with BEIS Minister) [8 March 2022]</t>
  </si>
  <si>
    <t>Visits by the Defence Committee to UK Armed Forces</t>
  </si>
  <si>
    <t>Date of Visit</t>
  </si>
  <si>
    <t>Establishment</t>
  </si>
  <si>
    <t>Related Inquiry</t>
  </si>
  <si>
    <t>RAF Brize Norton &amp; Bovington Camp</t>
  </si>
  <si>
    <t>N/A</t>
  </si>
  <si>
    <t>HMS PRINCE OF WALES (while docked in Portsmouth)</t>
  </si>
  <si>
    <t>RAF High Wycombe</t>
  </si>
  <si>
    <t>Army Foundation College (Harrogate)</t>
  </si>
  <si>
    <t>Protecting those who protect us: Women in the Armed Forces from Recruitment to Civilian Life</t>
  </si>
  <si>
    <t>Other Select Committee reports (Government responses, if published, are listed in brackets after the report to which they relate)</t>
  </si>
  <si>
    <t>Subject</t>
  </si>
  <si>
    <t>Lords International Relations and Defence Committee</t>
  </si>
  <si>
    <r>
      <t>UK Convention on the Law of the Sea (UNCLOS): fit for purpose in the 21</t>
    </r>
    <r>
      <rPr>
        <vertAlign val="superscript"/>
        <sz val="11"/>
        <color rgb="FF000000"/>
        <rFont val="Arial"/>
        <family val="2"/>
      </rPr>
      <t>st</t>
    </r>
    <r>
      <rPr>
        <sz val="11"/>
        <color rgb="FF000000"/>
        <rFont val="Arial"/>
        <family val="2"/>
      </rPr>
      <t xml:space="preserve"> century? HL 159</t>
    </r>
  </si>
  <si>
    <t>Financial Year 2021-22: Evidence to Other Select Committee Inquiries without reports</t>
  </si>
  <si>
    <t>Lords Risk Assessment and Planning Committee</t>
  </si>
  <si>
    <t>Risk Assessment and Risk Planning [14 April 2021]</t>
  </si>
  <si>
    <t>Secretary of State for Defence [27 October 2021]</t>
  </si>
  <si>
    <t>Foreign Affairs Committee</t>
  </si>
  <si>
    <t>Government policy on Afghanistan [25 January 2022]</t>
  </si>
  <si>
    <t>Scottish Affairs Committee</t>
  </si>
  <si>
    <t>Defence in Scotland [21 March 2022]</t>
  </si>
  <si>
    <t>Visits by Other Select Committees to UK Armed Forces</t>
  </si>
  <si>
    <t>Scottish Affairs</t>
  </si>
  <si>
    <t>Kinloss Barracks &amp; RAF Lossiemouth</t>
  </si>
  <si>
    <t>Defence in Scotland</t>
  </si>
  <si>
    <t>Evidence to the Committee of Public Accounts and report publications following NAO Value for Money Reports</t>
  </si>
  <si>
    <t>Hearing Date</t>
  </si>
  <si>
    <t>HC 940</t>
  </si>
  <si>
    <t>Improving single living accommodation for service personnel</t>
  </si>
  <si>
    <t>HC 179</t>
  </si>
  <si>
    <t xml:space="preserve">Optimising the Defence Estate </t>
  </si>
  <si>
    <t xml:space="preserve">HC 185 </t>
  </si>
  <si>
    <t xml:space="preserve">Improving the performance of defence contracts </t>
  </si>
  <si>
    <t>Losses Details of Closed Cases over £300,00</t>
  </si>
  <si>
    <t>Cases Closed</t>
  </si>
  <si>
    <t>Core Department and Agencies</t>
  </si>
  <si>
    <t>Total Number of Losses</t>
  </si>
  <si>
    <t xml:space="preserve">Total Value of Losses (£'000) </t>
  </si>
  <si>
    <t>Details of Losses over £300,000</t>
  </si>
  <si>
    <t>Total Bookkeeping Adjustments</t>
  </si>
  <si>
    <t>Sensitive Item</t>
  </si>
  <si>
    <t>Integrated Review decision not to proceed with Multi Role Vehicle -Protected Package 1 project</t>
  </si>
  <si>
    <t>Integrated Review Milling Machine - surplus following cancellation of Warrior project</t>
  </si>
  <si>
    <t>Project CASINO cancellation</t>
  </si>
  <si>
    <t>T45 Capability Sustainment Programme –Cessation of Depth Charge Stowage Design and Sonar S2091 Cables write-off</t>
  </si>
  <si>
    <t>Following decision to cancel Sentinel life extension loss relating to extension of ISSS Services.</t>
  </si>
  <si>
    <t>Total Constructive Losses</t>
  </si>
  <si>
    <t xml:space="preserve">Watchkeeper Write-off following heavy landing event </t>
  </si>
  <si>
    <t xml:space="preserve">Accidental damage to Watchkeeper </t>
  </si>
  <si>
    <t xml:space="preserve">Stores loss of 3 transmitters relating to the Lynx Platform </t>
  </si>
  <si>
    <t xml:space="preserve">Accidental damage to Watchkeeper Ground Equipment during aircraft activity </t>
  </si>
  <si>
    <t>Warrior Write off due to Fire during 2018 exercise</t>
  </si>
  <si>
    <t>Total Stores Losses</t>
  </si>
  <si>
    <t>Late delivery of Government Furnished Equipment</t>
  </si>
  <si>
    <t>Total Fruitless Payments</t>
  </si>
  <si>
    <t>Total Claims Abandoned or Waived</t>
  </si>
  <si>
    <t>TOTAL CLOSED CASES OVER £300,000</t>
  </si>
  <si>
    <t>Advanced Notifications over £300,000</t>
  </si>
  <si>
    <t>Cases</t>
  </si>
  <si>
    <t>Loss of F-35B aircraft, ZM152</t>
  </si>
  <si>
    <t>BATCIS, Termination of contract for delivery of Falcon Cryptographic Solution</t>
  </si>
  <si>
    <t>Repair of 4 SMEMR Buoys replacement cost circa £2m</t>
  </si>
  <si>
    <t>Early disposal of Mastiff, Ridgeback &amp; Wolfhound vehicles</t>
  </si>
  <si>
    <t>GMSF Write-off of project sunk costs</t>
  </si>
  <si>
    <t>BODYWORK Project cancelled due to failure to meet critical design requirements</t>
  </si>
  <si>
    <t>Apache Data tool transfer project suspended</t>
  </si>
  <si>
    <t>Damage caused to SD Victoria by power surge on an electrical generator at HMNB Portsmouth</t>
  </si>
  <si>
    <t>Hellfire Foreign Military Sales - Exchange Rate Loss</t>
  </si>
  <si>
    <t>Write off unsupported asset balances – fully depreciated Security Services Group offline assets and unsubstantiated Defence Support Group transferred balances</t>
  </si>
  <si>
    <t>Fossil Fuels, Incorrect supplier payment unable to recover as Imperial Bank Kenya in receivership</t>
  </si>
  <si>
    <t>Details of Special Payments</t>
  </si>
  <si>
    <t>Core Departments and Agencies</t>
  </si>
  <si>
    <t>Total Number of Special Payments</t>
  </si>
  <si>
    <t>Total Value of Special Payments £'000</t>
  </si>
  <si>
    <t>Details of Special Payments over £300,000</t>
  </si>
  <si>
    <t>Contractual Settlement</t>
  </si>
  <si>
    <t>Charge for Norwegian Defence Department Accommodation not used</t>
  </si>
  <si>
    <t>Interest on Late Payment</t>
  </si>
  <si>
    <t>Advanced Notifications of over £300,000</t>
  </si>
  <si>
    <t>Extra Gratia Payments</t>
  </si>
  <si>
    <t>Contract Termination</t>
  </si>
  <si>
    <t>TOTAL ADVANCED NOTIFICATIONS OVER £300,000</t>
  </si>
  <si>
    <t>Special Severance Payments</t>
  </si>
  <si>
    <t>Analysis of Special Severance Payments</t>
  </si>
  <si>
    <t>(to the nearest £1,000)</t>
  </si>
  <si>
    <t>Maximum Payment</t>
  </si>
  <si>
    <t>Median Payment</t>
  </si>
  <si>
    <t>Minimum Payment</t>
  </si>
  <si>
    <t>Gifts</t>
  </si>
  <si>
    <t xml:space="preserve">The following gifts over £300,000 was identified during the year but has yet to be handed over to the recipient. </t>
  </si>
  <si>
    <t>TOTAL ADVANCE NOTIFICATIONS OF GIFTS</t>
  </si>
  <si>
    <t>Sir Stephen Lovegrove KCB (to 21 March 2020)</t>
  </si>
  <si>
    <r>
      <t xml:space="preserve">Brian McBride </t>
    </r>
    <r>
      <rPr>
        <vertAlign val="superscript"/>
        <sz val="9"/>
        <rFont val="Arial"/>
        <family val="2"/>
      </rPr>
      <t>3</t>
    </r>
  </si>
  <si>
    <t>Number of employees in receipt of remuneration above the highest paid board member</t>
  </si>
  <si>
    <t>Salary range for all employees</t>
  </si>
  <si>
    <r>
      <t xml:space="preserve">Departmental Group </t>
    </r>
    <r>
      <rPr>
        <b/>
        <vertAlign val="superscript"/>
        <sz val="10"/>
        <rFont val="Arial"/>
        <family val="2"/>
      </rPr>
      <t>1</t>
    </r>
  </si>
  <si>
    <t>2 of 4</t>
  </si>
  <si>
    <t>4 of 4</t>
  </si>
  <si>
    <t>2 of 3</t>
  </si>
  <si>
    <t>3 of 4</t>
  </si>
  <si>
    <t>3 of 6</t>
  </si>
  <si>
    <t>0 of 0</t>
  </si>
  <si>
    <t>Unreconciled aged balances</t>
  </si>
  <si>
    <r>
      <t>2</t>
    </r>
    <r>
      <rPr>
        <sz val="9"/>
        <rFont val="Calibri"/>
        <family val="2"/>
      </rPr>
      <t xml:space="preserve"> </t>
    </r>
    <r>
      <rPr>
        <sz val="9"/>
        <color rgb="FF000000"/>
        <rFont val="Arial"/>
        <family val="2"/>
      </rPr>
      <t>Cabinet Office definitions show Contingent Labour as Temporary Staff. </t>
    </r>
  </si>
  <si>
    <r>
      <t xml:space="preserve">1 </t>
    </r>
    <r>
      <rPr>
        <sz val="9"/>
        <rFont val="Arial"/>
        <family val="2"/>
      </rPr>
      <t>Other Bodies comprises Commonwealth War Graves Commission, Royal Hospital Chelsea, Reserve Forces and Cadet Associations and International Military Services Ltd. </t>
    </r>
  </si>
  <si>
    <t>Number of off-payroll engagements of board members and/or senior officials, with significant financial responsibility during the financial year.</t>
  </si>
  <si>
    <t xml:space="preserve">In determining those with ‘significant financial responsibility’ within the Department and its Arm’s Length Bodies, the Department has considered the individual’s level of authority over the organisation’s budget and wider public sector spending. </t>
  </si>
  <si>
    <r>
      <t xml:space="preserve">4 </t>
    </r>
    <r>
      <rPr>
        <sz val="9"/>
        <color rgb="FF000000"/>
        <rFont val="Arial"/>
        <family val="2"/>
      </rPr>
      <t>2020-21</t>
    </r>
    <r>
      <rPr>
        <vertAlign val="superscript"/>
        <sz val="9"/>
        <color rgb="FF000000"/>
        <rFont val="Arial"/>
        <family val="2"/>
      </rPr>
      <t xml:space="preserve"> </t>
    </r>
    <r>
      <rPr>
        <sz val="9"/>
        <color rgb="FF000000"/>
        <rFont val="Arial"/>
        <family val="2"/>
      </rPr>
      <t>numbers have been restated to ensure consistency with the cost reported for 2021-22</t>
    </r>
  </si>
  <si>
    <t>Percentage change from previous year in total salary &amp; allowances and performance pay &amp; bonuses for the highest paid director and the staff average</t>
  </si>
  <si>
    <t>Miltary</t>
  </si>
  <si>
    <r>
      <t xml:space="preserve">Highest paid director </t>
    </r>
    <r>
      <rPr>
        <vertAlign val="superscript"/>
        <sz val="11"/>
        <rFont val="Arial"/>
        <family val="2"/>
      </rPr>
      <t>1</t>
    </r>
  </si>
  <si>
    <t>Staff average</t>
  </si>
  <si>
    <r>
      <t xml:space="preserve">Performance Pay &amp; Bonuses </t>
    </r>
    <r>
      <rPr>
        <vertAlign val="superscript"/>
        <sz val="11"/>
        <rFont val="Arial"/>
        <family val="2"/>
      </rPr>
      <t>2</t>
    </r>
  </si>
  <si>
    <t xml:space="preserve">Highest paid director </t>
  </si>
  <si>
    <t>-</t>
  </si>
  <si>
    <r>
      <rPr>
        <vertAlign val="superscript"/>
        <sz val="10"/>
        <color theme="1"/>
        <rFont val="Arial"/>
        <family val="2"/>
      </rPr>
      <t xml:space="preserve">1 </t>
    </r>
    <r>
      <rPr>
        <sz val="10"/>
        <color theme="1"/>
        <rFont val="Arial"/>
        <family val="2"/>
      </rPr>
      <t>Pay ratios have decreased due to a change in both military and civilian highest paid board members</t>
    </r>
  </si>
  <si>
    <r>
      <rPr>
        <vertAlign val="superscript"/>
        <sz val="10"/>
        <rFont val="Arial"/>
        <family val="2"/>
      </rPr>
      <t>2</t>
    </r>
    <r>
      <rPr>
        <sz val="10"/>
        <rFont val="Arial"/>
        <family val="2"/>
      </rPr>
      <t xml:space="preserve"> No performance pay or bonuses were paid to highest paid directors in 2021-22. Military salaries do not attract performance pay. </t>
    </r>
  </si>
  <si>
    <t>Lower quartile, median and upper quartile for staff pay for salaries and total pay and benefits.</t>
  </si>
  <si>
    <t xml:space="preserve">Military </t>
  </si>
  <si>
    <t>Lower Quartile</t>
  </si>
  <si>
    <t>Median</t>
  </si>
  <si>
    <t>Upper Quartile</t>
  </si>
  <si>
    <t>Non-payment of invoice by overseas regional authority due to political situation</t>
  </si>
  <si>
    <r>
      <t xml:space="preserve">BATCIS Falcon In Service asset reduction </t>
    </r>
    <r>
      <rPr>
        <vertAlign val="superscript"/>
        <sz val="10"/>
        <color rgb="FF000000"/>
        <rFont val="Arial"/>
        <family val="2"/>
      </rPr>
      <t>1</t>
    </r>
  </si>
  <si>
    <r>
      <t xml:space="preserve">Defence Geospatial Services withdrawal </t>
    </r>
    <r>
      <rPr>
        <vertAlign val="superscript"/>
        <sz val="10"/>
        <color rgb="FF000000"/>
        <rFont val="Arial"/>
        <family val="2"/>
      </rPr>
      <t>1</t>
    </r>
  </si>
  <si>
    <r>
      <t xml:space="preserve">Overpayment claim abandoned </t>
    </r>
    <r>
      <rPr>
        <vertAlign val="superscript"/>
        <sz val="10"/>
        <color rgb="FF000000"/>
        <rFont val="Arial"/>
        <family val="2"/>
      </rPr>
      <t>1</t>
    </r>
  </si>
  <si>
    <t>Write off of unsupported balances. This loss consists of balances that could not be verified with the information available. This loss consists of two cases</t>
  </si>
  <si>
    <r>
      <t>Kate Guthrie (from 1 January 2022)</t>
    </r>
    <r>
      <rPr>
        <vertAlign val="superscript"/>
        <sz val="10"/>
        <color rgb="FF000000"/>
        <rFont val="Arial"/>
        <family val="2"/>
      </rPr>
      <t xml:space="preserve"> </t>
    </r>
  </si>
  <si>
    <r>
      <t>David Blackhall (temporary from 6 Jan 2022)</t>
    </r>
    <r>
      <rPr>
        <vertAlign val="superscript"/>
        <sz val="10"/>
        <color rgb="FF000000"/>
        <rFont val="Arial"/>
        <family val="2"/>
      </rPr>
      <t>4</t>
    </r>
  </si>
  <si>
    <r>
      <t>Executive Committee (ExCo)</t>
    </r>
    <r>
      <rPr>
        <vertAlign val="superscript"/>
        <sz val="10"/>
        <rFont val="Arial"/>
        <family val="2"/>
      </rPr>
      <t>2</t>
    </r>
  </si>
  <si>
    <t>Leo Docherty MP (from 21 April 2021)</t>
  </si>
  <si>
    <t>Johnny Mercer MP (to 20 April 2021)</t>
  </si>
  <si>
    <t>Johnny Mercer (to 20 April 2021)</t>
  </si>
  <si>
    <t>4. Payments due to Simon Henry are shown in the table and will be paid in the 2022-23 financial year.</t>
  </si>
  <si>
    <t>5. Robin Marshall has elected to waive the fee of between £15k – £20k to which he is entitled.</t>
  </si>
  <si>
    <t>6. Laurence Lee’s pension costs are borne by his home department. £29,000 (rounded to the nearest thousand) was reimbursed for 2021-22.</t>
  </si>
  <si>
    <t>1 Laurence Lee’s pension costs are borne by his home department. £29,000 (rounded to the nearest thousand) was</t>
  </si>
  <si>
    <t>reimbursed for 2021-22</t>
  </si>
  <si>
    <t>£16,238-  £352,500</t>
  </si>
  <si>
    <t>£15,985-  £367,500</t>
  </si>
  <si>
    <t>£17,143 - £382,190</t>
  </si>
  <si>
    <t>£17,231 - £382,122</t>
  </si>
  <si>
    <t xml:space="preserve">Salary Ranges </t>
  </si>
  <si>
    <t>13.2:1</t>
  </si>
  <si>
    <t>10.0:1</t>
  </si>
  <si>
    <t>7.9:1</t>
  </si>
  <si>
    <t>13.4:1</t>
  </si>
  <si>
    <t>10.3:1</t>
  </si>
  <si>
    <t>8.2:1</t>
  </si>
  <si>
    <t>5.3:1</t>
  </si>
  <si>
    <t>4.0:1</t>
  </si>
  <si>
    <t>6.7:1</t>
  </si>
  <si>
    <t>7.7:1</t>
  </si>
  <si>
    <t>5.8:1</t>
  </si>
  <si>
    <t>4.6:1</t>
  </si>
  <si>
    <r>
      <t>Other staff</t>
    </r>
    <r>
      <rPr>
        <b/>
        <vertAlign val="superscript"/>
        <sz val="10"/>
        <rFont val="Arial"/>
        <family val="2"/>
      </rPr>
      <t>2</t>
    </r>
  </si>
  <si>
    <r>
      <t>Less capitalised staff costs</t>
    </r>
    <r>
      <rPr>
        <vertAlign val="superscript"/>
        <sz val="9"/>
        <rFont val="Arial"/>
        <family val="2"/>
      </rPr>
      <t>3</t>
    </r>
  </si>
  <si>
    <t>Off-Payroll Engagements Earning More Than £245 Per Day as at 31 March 2022</t>
  </si>
  <si>
    <t>All temporary Offpayroll  workers engaged at any point during the year ended 31 March 2022, paid more that £245 Per Day</t>
  </si>
  <si>
    <t>Analysis of Off- Payroll engagements lasting over 3 years</t>
  </si>
  <si>
    <t>2.  Cash recipts are shown in italics</t>
  </si>
  <si>
    <r>
      <t>Cash basis</t>
    </r>
    <r>
      <rPr>
        <vertAlign val="superscript"/>
        <sz val="10"/>
        <rFont val="Arial"/>
        <family val="2"/>
      </rPr>
      <t>2</t>
    </r>
  </si>
  <si>
    <t>HC 1164</t>
  </si>
  <si>
    <t>MOD Equipment Plan 2021-2031</t>
  </si>
  <si>
    <t>HC 259</t>
  </si>
  <si>
    <t>Armoured Vehicles: the Ajax Programme</t>
  </si>
  <si>
    <t>1. These cases have been reported as Advance Notifications in previous years</t>
  </si>
  <si>
    <t>Settlement payment due to unsuccessful contract bid</t>
  </si>
  <si>
    <t>Write off of AUC Impairment</t>
  </si>
  <si>
    <t>Annex A</t>
  </si>
  <si>
    <t>Statement of Approved Maximum Armed Forces Numbers</t>
  </si>
  <si>
    <t>Maximum Numbers of Personnel to be Maintained for Services with the Armed Forces</t>
  </si>
  <si>
    <t>Numbers Voted by the House of Commons</t>
  </si>
  <si>
    <r>
      <t>Maximum Numbers Maintained</t>
    </r>
    <r>
      <rPr>
        <b/>
        <vertAlign val="superscript"/>
        <sz val="10"/>
        <rFont val="Arial"/>
        <family val="2"/>
      </rPr>
      <t xml:space="preserve"> 1</t>
    </r>
  </si>
  <si>
    <t>Peak Dates</t>
  </si>
  <si>
    <t>Naval Service</t>
  </si>
  <si>
    <t>Royal Navy</t>
  </si>
  <si>
    <t>Officers</t>
  </si>
  <si>
    <t>Men and Women</t>
  </si>
  <si>
    <t>Aggregate</t>
  </si>
  <si>
    <t>Royal Marines</t>
  </si>
  <si>
    <t>Army Service</t>
  </si>
  <si>
    <t>Army (other than Services below)</t>
  </si>
  <si>
    <t>Commonwealth, Colonial,&amp;c., troops abroad and Gurkhas</t>
  </si>
  <si>
    <t>Air Force Service</t>
  </si>
  <si>
    <t>Royal Air Force</t>
  </si>
  <si>
    <t>Maximum numbers of personnel to be maintained for service with the Reserve Armed Forces: </t>
  </si>
  <si>
    <t>Reserve Naval and Marine Services</t>
  </si>
  <si>
    <t>Royal Fleet Reserve (Naval Officers and Ratings)</t>
  </si>
  <si>
    <t>Royal Fleet Reserve (Marine Officers and Marines)</t>
  </si>
  <si>
    <t>Royal Naval Reserve</t>
  </si>
  <si>
    <t>Royal Marine Reserve</t>
  </si>
  <si>
    <t>Royal Naval Reserve (List 7)</t>
  </si>
  <si>
    <t>Reserve Land Forces</t>
  </si>
  <si>
    <t>Army Regular Reserve</t>
  </si>
  <si>
    <t>Army Reserve</t>
  </si>
  <si>
    <t>Reserve Air Forces</t>
  </si>
  <si>
    <t>Royal Air Force Reserve</t>
  </si>
  <si>
    <t>Royal Auxiliary Air Force</t>
  </si>
  <si>
    <t>Maximum numbers of personnel to be maintained for service as special members of the Reserve Forces:</t>
  </si>
  <si>
    <t>Special Members of The Reserve Naval Forces</t>
  </si>
  <si>
    <t>Special Members of The Reserve Land Forces</t>
  </si>
  <si>
    <t>Table note 2</t>
  </si>
  <si>
    <t>Special Members of The Reserve Air Forces</t>
  </si>
  <si>
    <r>
      <rPr>
        <vertAlign val="superscript"/>
        <sz val="10"/>
        <color rgb="FF504E53"/>
        <rFont val="Tahoma"/>
        <family val="2"/>
      </rPr>
      <t>1</t>
    </r>
    <r>
      <rPr>
        <sz val="10"/>
        <color rgb="FF504E53"/>
        <rFont val="Tahoma"/>
        <family val="2"/>
      </rPr>
      <t xml:space="preserve"> The figures for Maximum Numbers Maintained have been rounded to the nearest 10, with numbers ending in 5 being rounded to the nearest multiple of 20 to prevent systematic bias.</t>
    </r>
  </si>
  <si>
    <r>
      <rPr>
        <vertAlign val="superscript"/>
        <sz val="10"/>
        <color rgb="FF504E53"/>
        <rFont val="Tahoma"/>
        <family val="2"/>
      </rPr>
      <t>2</t>
    </r>
    <r>
      <rPr>
        <sz val="10"/>
        <color rgb="FF504E53"/>
        <rFont val="Tahoma"/>
        <family val="2"/>
      </rPr>
      <t xml:space="preserve">  Strength has been zero for the whole time period.</t>
    </r>
  </si>
  <si>
    <t>Additional Note: Totals and sub-totals have been rounded separately and so may not equal the sum of their rounded parts.</t>
  </si>
  <si>
    <t>Annex B</t>
  </si>
  <si>
    <t>Sponsorship Arrangements over £5,000</t>
  </si>
  <si>
    <t xml:space="preserve">Activity </t>
  </si>
  <si>
    <t xml:space="preserve">Name of Sponsor </t>
  </si>
  <si>
    <t>Sponsor Contribution  
£ excluding VAT</t>
  </si>
  <si>
    <t>RAF Falcons Parachute Team</t>
  </si>
  <si>
    <t>Cotswold Outdoors</t>
  </si>
  <si>
    <t>IrvinGQ</t>
  </si>
  <si>
    <r>
      <rPr>
        <sz val="11"/>
        <rFont val="Arial"/>
        <family val="2"/>
      </rPr>
      <t xml:space="preserve">Airtec GmbH &amp; Co. KG Safety Systems </t>
    </r>
    <r>
      <rPr>
        <sz val="11"/>
        <color indexed="10"/>
        <rFont val="Arial"/>
        <family val="2"/>
      </rPr>
      <t xml:space="preserve">
</t>
    </r>
  </si>
  <si>
    <t>RAF Red Arrows (RAFAT)</t>
  </si>
  <si>
    <t>Jeppesen (Boeing Digital Solutions)</t>
  </si>
  <si>
    <t>Typhoon Display Team (TDT)</t>
  </si>
  <si>
    <t>Breiltling</t>
  </si>
  <si>
    <t>Leonardo</t>
  </si>
  <si>
    <t>BAES</t>
  </si>
  <si>
    <t>Battle of Britain Memorial Flight (BBMF)</t>
  </si>
  <si>
    <t>Switch Mobility Ltd (formerly Optare)</t>
  </si>
  <si>
    <t>Chinook Display Team</t>
  </si>
  <si>
    <t>Big Blue Door</t>
  </si>
  <si>
    <t>Level Peaks Associates</t>
  </si>
  <si>
    <t>Force Atlantic Rowing Team</t>
  </si>
  <si>
    <t>Indigo</t>
  </si>
  <si>
    <t>Technogym</t>
  </si>
  <si>
    <t>M2M</t>
  </si>
  <si>
    <t>Pinacle</t>
  </si>
  <si>
    <t>Atlantic Ubique Rowing Team</t>
  </si>
  <si>
    <t>Barratt Developments PLC</t>
  </si>
  <si>
    <t>AT Exped - Ex Northern Antartic Endurance "Polar Preet"</t>
  </si>
  <si>
    <t>Team Army Sports Foundation</t>
  </si>
  <si>
    <t>BFPS Chalfont rove</t>
  </si>
  <si>
    <t xml:space="preserve">Red Devils Sponsorship </t>
  </si>
  <si>
    <t>Wescom Defence</t>
  </si>
  <si>
    <t>Burton McCall</t>
  </si>
  <si>
    <t>Hive Communications Ltd (BlueBee)</t>
  </si>
  <si>
    <t>RN Wildcat Display Team</t>
  </si>
  <si>
    <t>Leonardo UK Limited</t>
  </si>
  <si>
    <t>HMS Oardacious</t>
  </si>
  <si>
    <t>Jacobs UK Limited</t>
  </si>
  <si>
    <t>RNRMC (funding from Elba Foundation, as in BC. RNRMC control the funds and Oardacious request the funds from RNRMC
to spend)</t>
  </si>
  <si>
    <t>Annex C</t>
  </si>
  <si>
    <t>Core Tables</t>
  </si>
  <si>
    <t>Total departmental spending, 2017-18 to 2022-23</t>
  </si>
  <si>
    <t>2015-16</t>
  </si>
  <si>
    <t>2016-17</t>
  </si>
  <si>
    <t>2017-18</t>
  </si>
  <si>
    <t>2018-19</t>
  </si>
  <si>
    <t>2019-20</t>
  </si>
  <si>
    <t>2022-23</t>
  </si>
  <si>
    <t>OUTTURN</t>
  </si>
  <si>
    <t>PLANS</t>
  </si>
  <si>
    <t>Resource DEL</t>
  </si>
  <si>
    <t>Provision of Defence Capability Service Personnel Costs</t>
  </si>
  <si>
    <t>Provision of Defence Capability Civilian Personnel Costs</t>
  </si>
  <si>
    <t>Provision of Defence Capability Infrastructure costs</t>
  </si>
  <si>
    <t>Provision of Defence Capability Inventory Consumption</t>
  </si>
  <si>
    <t>Provision of Defence Capability Equipment Support Costs</t>
  </si>
  <si>
    <t>Provision of Defence Capability Other Costs and Services</t>
  </si>
  <si>
    <t>Provision of Defence Capability Receipts and other Income</t>
  </si>
  <si>
    <t>Provision of Defence Capability Depreciation and Impairments Costs</t>
  </si>
  <si>
    <t>Provision of Defence Capability Cash Release of Provisions Costs</t>
  </si>
  <si>
    <r>
      <t>Provision of Defence Capability Research and Development Costs</t>
    </r>
    <r>
      <rPr>
        <vertAlign val="superscript"/>
        <sz val="9"/>
        <color theme="1"/>
        <rFont val="Arial"/>
        <family val="2"/>
      </rPr>
      <t>1</t>
    </r>
    <r>
      <rPr>
        <vertAlign val="subscript"/>
        <sz val="9"/>
        <color theme="1"/>
        <rFont val="Arial"/>
        <family val="2"/>
      </rPr>
      <t xml:space="preserve"> </t>
    </r>
  </si>
  <si>
    <t>Provision of Defence Capability Administration Civilian Personnel Costs</t>
  </si>
  <si>
    <t>Provision of Defence Capability Administration  Other Costs and Services</t>
  </si>
  <si>
    <t>Operations Service Personnel Staff Cost</t>
  </si>
  <si>
    <t>Operations and Peacekeeping Civilian Personnel Staff Costs</t>
  </si>
  <si>
    <t>Operations Infrastructure Costs</t>
  </si>
  <si>
    <t>Operations Inventory Consumption</t>
  </si>
  <si>
    <t>Operations Equipment Support Costs</t>
  </si>
  <si>
    <t>Operations Other Costs and Services</t>
  </si>
  <si>
    <t>Operations Receipts and other Income</t>
  </si>
  <si>
    <t>Operations Depreciation and Impairment Costs</t>
  </si>
  <si>
    <t>Operations Cash Release of Provisions Costs</t>
  </si>
  <si>
    <t>Conflict Pools Resource Costs</t>
  </si>
  <si>
    <t>Non Departmental Public Bodies Costs</t>
  </si>
  <si>
    <t>Defence Capability Admin Service Pers Costs</t>
  </si>
  <si>
    <t>Defence Capability DE&amp;S DEL Costs</t>
  </si>
  <si>
    <t>War Pension Benefits Programme Costs</t>
  </si>
  <si>
    <t>Conflict, Stability and Security Fund</t>
  </si>
  <si>
    <t>Cash Release of Provisions Admin Costs</t>
  </si>
  <si>
    <t>Total Resource DEL</t>
  </si>
  <si>
    <t>Resource AME</t>
  </si>
  <si>
    <t>Provision of Defence Capability Depreciation and Impairment Costs</t>
  </si>
  <si>
    <t>Provision of Defence Capability Provisions Costs</t>
  </si>
  <si>
    <t>Provision of Defence Cash Release of Provisions Costs</t>
  </si>
  <si>
    <t>Movement On Fair Value of Financial Instruments</t>
  </si>
  <si>
    <t>Total Resource AME</t>
  </si>
  <si>
    <t>Total Resource Budget</t>
  </si>
  <si>
    <t>Capital DEL</t>
  </si>
  <si>
    <t>Provision of Defence Capability Capital Single Use Military Equipment</t>
  </si>
  <si>
    <t>Provision of Defence Capability Other Capital (Fiscal)</t>
  </si>
  <si>
    <t>Provision of Defence Capability Fiscal Assets / Estate Disposal</t>
  </si>
  <si>
    <t>Provision of Defence Capability New Loans and Loan Repayment</t>
  </si>
  <si>
    <r>
      <t>Provision of Defence Capability Research and Development Costs</t>
    </r>
    <r>
      <rPr>
        <vertAlign val="superscript"/>
        <sz val="9"/>
        <color theme="1"/>
        <rFont val="Arial"/>
        <family val="2"/>
      </rPr>
      <t>1</t>
    </r>
    <r>
      <rPr>
        <sz val="9"/>
        <color theme="1"/>
        <rFont val="Arial"/>
        <family val="2"/>
      </rPr>
      <t xml:space="preserve"> </t>
    </r>
  </si>
  <si>
    <t>Operations Capital Single Use Military Equipment</t>
  </si>
  <si>
    <t>Operations Other Capital (Fiscal)</t>
  </si>
  <si>
    <t>Defence Capability  DE&amp;S DEL Costs</t>
  </si>
  <si>
    <t>Total Capital DEL</t>
  </si>
  <si>
    <t>Capital AME</t>
  </si>
  <si>
    <t>Total Capital AME</t>
  </si>
  <si>
    <t>Total Capital Budget</t>
  </si>
  <si>
    <r>
      <t>Total departmental spending</t>
    </r>
    <r>
      <rPr>
        <vertAlign val="superscript"/>
        <sz val="9"/>
        <color theme="1"/>
        <rFont val="Arial"/>
        <family val="2"/>
      </rPr>
      <t xml:space="preserve"> 2</t>
    </r>
  </si>
  <si>
    <t>1 The R&amp;D costs have been restated to comply with European System of Accounts (ESA 10) as per HMT directive.</t>
  </si>
  <si>
    <t>2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</si>
  <si>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Administration budget, 2017-18 to 2022-23</t>
  </si>
  <si>
    <t>Defence Capability  Admin Service Pers Costs</t>
  </si>
  <si>
    <t>Total administration budget</t>
  </si>
  <si>
    <t>Annex D</t>
  </si>
  <si>
    <t>Greenhouse Gas Emissions</t>
  </si>
  <si>
    <t>Emission Sources</t>
  </si>
  <si>
    <t>Ref.</t>
  </si>
  <si>
    <t>Non-Financial Indicators 
tCO2e 000s</t>
  </si>
  <si>
    <r>
      <t>Defence Carbon Footprint (Scopes 1,2 and 3)</t>
    </r>
    <r>
      <rPr>
        <b/>
        <vertAlign val="superscript"/>
        <sz val="10"/>
        <color rgb="FF000000"/>
        <rFont val="Arial"/>
        <family val="2"/>
      </rPr>
      <t>2</t>
    </r>
  </si>
  <si>
    <t>Estate Emission and Business Travel UK only (covered by GGC 2025) and Capability Energy (b+d+f+k)</t>
  </si>
  <si>
    <t>Estate Emission and Business Travel UK only (covered by GGC 2025) (b+f+k)</t>
  </si>
  <si>
    <t>Scope 1</t>
  </si>
  <si>
    <t>Estate Direct Emission  (UK and overseas)</t>
  </si>
  <si>
    <t>a</t>
  </si>
  <si>
    <t>of which GGC (UK only)</t>
  </si>
  <si>
    <t>b</t>
  </si>
  <si>
    <r>
      <t>Capability Energy</t>
    </r>
    <r>
      <rPr>
        <vertAlign val="superscript"/>
        <sz val="10"/>
        <rFont val="Arial"/>
        <family val="2"/>
      </rPr>
      <t xml:space="preserve"> 3</t>
    </r>
  </si>
  <si>
    <t>c</t>
  </si>
  <si>
    <t>Fugitive emissions</t>
  </si>
  <si>
    <t>d</t>
  </si>
  <si>
    <t>Scope 2</t>
  </si>
  <si>
    <t>Estate electricity and heat  (UK and overseas)</t>
  </si>
  <si>
    <t>e</t>
  </si>
  <si>
    <t>f</t>
  </si>
  <si>
    <t>Scope 3</t>
  </si>
  <si>
    <t>Waste Generated</t>
  </si>
  <si>
    <t>g</t>
  </si>
  <si>
    <t>Employee commuting</t>
  </si>
  <si>
    <t>h</t>
  </si>
  <si>
    <t>Service Family Accommodation (SFA)</t>
  </si>
  <si>
    <t>i</t>
  </si>
  <si>
    <r>
      <t xml:space="preserve">Duty Travel </t>
    </r>
    <r>
      <rPr>
        <vertAlign val="superscript"/>
        <sz val="10"/>
        <rFont val="Arial"/>
        <family val="2"/>
      </rPr>
      <t>4</t>
    </r>
    <r>
      <rPr>
        <sz val="10"/>
        <rFont val="Arial"/>
        <family val="2"/>
      </rPr>
      <t xml:space="preserve"> (UK and overseas)</t>
    </r>
  </si>
  <si>
    <t>j</t>
  </si>
  <si>
    <t>k</t>
  </si>
  <si>
    <r>
      <t xml:space="preserve">Related Energy Consumption </t>
    </r>
    <r>
      <rPr>
        <vertAlign val="superscript"/>
        <sz val="10"/>
        <color rgb="FF000000"/>
        <rFont val="Arial"/>
        <family val="2"/>
      </rPr>
      <t>5</t>
    </r>
    <r>
      <rPr>
        <sz val="10"/>
        <color rgb="FF000000"/>
        <rFont val="Arial"/>
        <family val="2"/>
      </rPr>
      <t xml:space="preserve">
 KWh 000s</t>
    </r>
  </si>
  <si>
    <t>Electricity: Non-renewable</t>
  </si>
  <si>
    <t>Electricity: Renewable</t>
  </si>
  <si>
    <t>Natural Gas</t>
  </si>
  <si>
    <t>LPG</t>
  </si>
  <si>
    <t>Other</t>
  </si>
  <si>
    <t>Related Equipment Energy Consumption 
Litres 000s</t>
  </si>
  <si>
    <t>Aviation fuel</t>
  </si>
  <si>
    <t>Ground Fuel</t>
  </si>
  <si>
    <t>Maritime Fuel</t>
  </si>
  <si>
    <r>
      <t>Other Fuel</t>
    </r>
    <r>
      <rPr>
        <vertAlign val="superscript"/>
        <sz val="10"/>
        <color rgb="FF000000"/>
        <rFont val="Arial"/>
        <family val="2"/>
      </rPr>
      <t xml:space="preserve"> 6</t>
    </r>
  </si>
  <si>
    <t>Financial Indicators 
£000s</t>
  </si>
  <si>
    <t>Expenditure on energy</t>
  </si>
  <si>
    <t>Expenditure on official business travel</t>
  </si>
  <si>
    <t>Expenditure on equipment energy (fuel)</t>
  </si>
  <si>
    <r>
      <rPr>
        <vertAlign val="superscript"/>
        <sz val="11"/>
        <rFont val="Calibri"/>
        <family val="2"/>
      </rPr>
      <t>1.</t>
    </r>
    <r>
      <rPr>
        <sz val="11"/>
        <rFont val="Calibri"/>
        <family val="2"/>
      </rPr>
      <t xml:space="preserve"> Greenhouse Gas Emission measurements follow the Greenhouse Gas Protocols (GGC). Within this Annual Report and Accounts, we have reflected a more comprehensive emissions footprint. It is built on previous GGC reporting and captures new emissions areas (Fugitive emission, Employee commuting and emissions from waste) as well as worldwide estate energy consumption and fuel consumption in operations, domestic and international travelling, </t>
    </r>
  </si>
  <si>
    <r>
      <rPr>
        <vertAlign val="superscript"/>
        <sz val="11"/>
        <rFont val="Calibri"/>
        <family val="2"/>
      </rPr>
      <t>2.</t>
    </r>
    <r>
      <rPr>
        <sz val="11"/>
        <rFont val="Calibri"/>
        <family val="2"/>
      </rPr>
      <t xml:space="preserve"> New GGC 2021-25 Scopes cover all MOD UK establishments (excluding Service Family Accommodation) rather than a limited number of UK establishments, increasing estate emissions proportionately in comparison to previous GGC 2016-20 frameworks. </t>
    </r>
  </si>
  <si>
    <r>
      <rPr>
        <vertAlign val="superscript"/>
        <sz val="11"/>
        <rFont val="Calibri"/>
        <family val="2"/>
      </rPr>
      <t>3.</t>
    </r>
    <r>
      <rPr>
        <sz val="11"/>
        <rFont val="Calibri"/>
        <family val="2"/>
      </rPr>
      <t xml:space="preserve"> Capability Energy includes emissions from military aviation, maritime, green fleet, white fleet and charter fuel emissions. Due to data reconciliation in previous years, ground fuel consumptions emission figures are now revised with the latest data recorded.</t>
    </r>
  </si>
  <si>
    <r>
      <rPr>
        <vertAlign val="superscript"/>
        <sz val="11"/>
        <rFont val="Calibri"/>
        <family val="2"/>
      </rPr>
      <t xml:space="preserve">4. </t>
    </r>
    <r>
      <rPr>
        <sz val="11"/>
        <rFont val="Calibri"/>
        <family val="2"/>
      </rPr>
      <t>Duty Travel covers both overseas and domestic travel including non-operational travel, compassionate travel, resettlement travel. Whereas GGC only focuses on domestic business travel and excludes compassionate travel and resettlement. An estimate for 2020-21 flight and railway travel emissions has been applied due to data availability.</t>
    </r>
  </si>
  <si>
    <r>
      <rPr>
        <vertAlign val="superscript"/>
        <sz val="11"/>
        <rFont val="Calibri"/>
        <family val="2"/>
      </rPr>
      <t xml:space="preserve">5. </t>
    </r>
    <r>
      <rPr>
        <sz val="11"/>
        <rFont val="Calibri"/>
        <family val="2"/>
      </rPr>
      <t>Related Energy consumption (KWH) reflects the Defence Carbon Footprint total.</t>
    </r>
  </si>
  <si>
    <r>
      <rPr>
        <vertAlign val="superscript"/>
        <sz val="11"/>
        <rFont val="Calibri"/>
        <family val="2"/>
      </rPr>
      <t xml:space="preserve">6. </t>
    </r>
    <r>
      <rPr>
        <sz val="11"/>
        <rFont val="Calibri"/>
        <family val="2"/>
      </rPr>
      <t>Other fuel in equipment energy consumption includes kerosene</t>
    </r>
  </si>
  <si>
    <t>Annex E</t>
  </si>
  <si>
    <t>Water and Waste Data</t>
  </si>
  <si>
    <t>Water Data</t>
  </si>
  <si>
    <t>Non-Financial Indicators 000s m3</t>
  </si>
  <si>
    <t>Financial Indicators £000s</t>
  </si>
  <si>
    <r>
      <t xml:space="preserve">Waste Data </t>
    </r>
    <r>
      <rPr>
        <b/>
        <vertAlign val="superscript"/>
        <sz val="11"/>
        <color rgb="FF000000"/>
        <rFont val="Arial"/>
        <family val="2"/>
      </rPr>
      <t>2</t>
    </r>
  </si>
  <si>
    <t>Non-Financial Indicators 
tonnes 000s</t>
  </si>
  <si>
    <t>Total waste</t>
  </si>
  <si>
    <t>Landfill</t>
  </si>
  <si>
    <t>Recycled</t>
  </si>
  <si>
    <t>Reused</t>
  </si>
  <si>
    <t>Composted</t>
  </si>
  <si>
    <t>Incinerated with energy recovery</t>
  </si>
  <si>
    <t>Incinerated without energy recovery</t>
  </si>
  <si>
    <t>2. Waste data follows the new GGC2021-2025 Scopes which include all MOD UK estates waste generated. The new Scopes exclude military end of life equipment, hazardous waste, waste generated from Service Family Accommodations, sanitary and clinical waste.</t>
  </si>
  <si>
    <t>Annex F:</t>
  </si>
  <si>
    <t>Arm’s Length Bodies – Additional Information</t>
  </si>
  <si>
    <t>Arm's Length Body</t>
  </si>
  <si>
    <t>Total Operating income</t>
  </si>
  <si>
    <t>Total Operating expenditure</t>
  </si>
  <si>
    <t>Net expenditure for the year (including financing)</t>
  </si>
  <si>
    <t>Permanently employed staff</t>
  </si>
  <si>
    <t>Staff Costs</t>
  </si>
  <si>
    <t>Armed Forces Covenant Fund Trustee Limited</t>
  </si>
  <si>
    <t>Commonwealth War Graves Commission</t>
  </si>
  <si>
    <t>International Military Services Limited</t>
  </si>
  <si>
    <t>Royal Hospital Chelsea</t>
  </si>
  <si>
    <t xml:space="preserve">Territorial, auxililary and volunteer reserve associations </t>
  </si>
  <si>
    <t>AWE plc</t>
  </si>
  <si>
    <t>Note: All tabled information was materially correct and accurate as at the approval date of the accompanying annual report and accounts.</t>
  </si>
  <si>
    <t>Consolidated Statements of Comprehensive Net Expenditure
(SoCNE) for the year ended 31 March 2022</t>
  </si>
  <si>
    <r>
      <t>Departmental Group</t>
    </r>
    <r>
      <rPr>
        <b/>
        <vertAlign val="superscript"/>
        <sz val="9"/>
        <rFont val="Arial"/>
        <family val="2"/>
      </rPr>
      <t>1</t>
    </r>
  </si>
  <si>
    <t>Core Department  &amp; Agencies</t>
  </si>
  <si>
    <r>
      <t>Departmental Group</t>
    </r>
    <r>
      <rPr>
        <vertAlign val="superscript"/>
        <sz val="9"/>
        <rFont val="Arial"/>
        <family val="2"/>
      </rPr>
      <t>1</t>
    </r>
  </si>
  <si>
    <t>Income from provision of supplies and services</t>
  </si>
  <si>
    <t>Other income</t>
  </si>
  <si>
    <t>Total income</t>
  </si>
  <si>
    <t>Staff costs</t>
  </si>
  <si>
    <t>Purchase of goods and services</t>
  </si>
  <si>
    <t>Depreciation, amortisation, impairment, write-(ons) / offs and disposals</t>
  </si>
  <si>
    <t>Provision expense</t>
  </si>
  <si>
    <t>War pensions / benefits</t>
  </si>
  <si>
    <t>Other expenditure</t>
  </si>
  <si>
    <t>Total operating expenditure</t>
  </si>
  <si>
    <t>Net operating expenditure</t>
  </si>
  <si>
    <t>Finance expense</t>
  </si>
  <si>
    <t>Net expenditure for the year</t>
  </si>
  <si>
    <t>Other Comprehensive Expenditure</t>
  </si>
  <si>
    <t>Net (gain) or loss on:</t>
  </si>
  <si>
    <t>revaluation of property, plant and equipment</t>
  </si>
  <si>
    <t>revaluation of intangible assets</t>
  </si>
  <si>
    <t>revaluation of assets held for sale</t>
  </si>
  <si>
    <t>revaluation of pensions</t>
  </si>
  <si>
    <t>revaluation of capitalised decommissioning liabilities</t>
  </si>
  <si>
    <t>assets written-off or written-on or transferred in</t>
  </si>
  <si>
    <t>Comprehensive
Net Expenditure for the Year</t>
  </si>
  <si>
    <t xml:space="preserve">1.  The Departmental Group includes income and expenditure by Arm's Length Bodies (ALB).  ALB Net operating expenditure is not considered material to the Group Accounts and it is reported as: Other income, Staff costs, Purchase of goods and services - property management, Depreciation, amortisation, impairment, write-(ons) / offs and disposals, or Other expenditure-administrative costs.  Further details of income and expenditure by ALBs is at Annex F. </t>
  </si>
  <si>
    <t>2.  On 1 July 2021 AWE plc was re-classified as a Non-Departmental Public Body and became part of the MOD's Group Accounts.  Further details of the reclassification are at Notes 20.2 to 20.5.</t>
  </si>
  <si>
    <t>Consolidated Statements of Financial Position (SoFP)
as at 31 March 2022</t>
  </si>
  <si>
    <t>31 March 2022</t>
  </si>
  <si>
    <t>31 March 2021</t>
  </si>
  <si>
    <t>Non-current assets</t>
  </si>
  <si>
    <t>Intangible assets</t>
  </si>
  <si>
    <t>Property, plant and equipment</t>
  </si>
  <si>
    <t>Retirement benefit scheme assets</t>
  </si>
  <si>
    <t>Financial assets</t>
  </si>
  <si>
    <t>Receivables due after more than one year</t>
  </si>
  <si>
    <t>Total non-current assets</t>
  </si>
  <si>
    <t>Current assets</t>
  </si>
  <si>
    <t>Non-current assets held for sale</t>
  </si>
  <si>
    <t>Inventories</t>
  </si>
  <si>
    <t>Receivables due within one year</t>
  </si>
  <si>
    <t>Cash at bank and in hand</t>
  </si>
  <si>
    <t>Total current assets</t>
  </si>
  <si>
    <t>Total assets</t>
  </si>
  <si>
    <t>Current liabilities</t>
  </si>
  <si>
    <t>Payables due within one year</t>
  </si>
  <si>
    <t>Provisions due within one year</t>
  </si>
  <si>
    <t>Financial liabilities</t>
  </si>
  <si>
    <t>Total current liabilities</t>
  </si>
  <si>
    <t>Total assets less current liabilities</t>
  </si>
  <si>
    <t>Non-current liabilities</t>
  </si>
  <si>
    <t>Provisions due after one year</t>
  </si>
  <si>
    <t>Retirement benefit scheme liabilities</t>
  </si>
  <si>
    <t>Payables due after more than one year</t>
  </si>
  <si>
    <t>Total non-current liabilities</t>
  </si>
  <si>
    <r>
      <t>Total assets less total liabilities</t>
    </r>
    <r>
      <rPr>
        <b/>
        <vertAlign val="superscript"/>
        <sz val="9"/>
        <color rgb="FF000000"/>
        <rFont val="Arial"/>
        <family val="2"/>
      </rPr>
      <t>1</t>
    </r>
  </si>
  <si>
    <t>Taxpayers’ equity and other reserves</t>
  </si>
  <si>
    <t>General fund</t>
  </si>
  <si>
    <t>Revaluation reserve</t>
  </si>
  <si>
    <t>Arm's Length Bodies' reserves</t>
  </si>
  <si>
    <t>Total equity</t>
  </si>
  <si>
    <t>1.  The value of assets and liabilities accounted for under leases is understated because contracts, particularly strategic procurement arrangements with key contractors, have not been assessed under IAS 17. Further details of the Department's application of IAS 17 are set out in Note 1 to the accounts - Accounting Policies.</t>
  </si>
  <si>
    <t>Consolidated Statements of Cash Flows (SoCF)</t>
  </si>
  <si>
    <t>for the year ended 31 March 2022</t>
  </si>
  <si>
    <t xml:space="preserve"> </t>
  </si>
  <si>
    <t>Cash flows from operating activities</t>
  </si>
  <si>
    <r>
      <t>Adjustments for non-cash transactions</t>
    </r>
    <r>
      <rPr>
        <vertAlign val="superscript"/>
        <sz val="9"/>
        <color rgb="FF000000"/>
        <rFont val="Arial"/>
        <family val="2"/>
      </rPr>
      <t>1</t>
    </r>
  </si>
  <si>
    <t>Movement in trade and other receivables</t>
  </si>
  <si>
    <t>SoFP</t>
  </si>
  <si>
    <t>Adjustment for movements on receivables relating to items not passing through operating costs</t>
  </si>
  <si>
    <t>Movement in net inventories and financial assets held for sale</t>
  </si>
  <si>
    <t>Movement in trade payables</t>
  </si>
  <si>
    <t>Adjustment for movements in payables relating to items not passing through operating costs</t>
  </si>
  <si>
    <t>Dividends and equity repayments</t>
  </si>
  <si>
    <t>Realised (gain) or loss on derivatives</t>
  </si>
  <si>
    <t>Net cash outflow from operating activities</t>
  </si>
  <si>
    <t>Cash flows from investing activities</t>
  </si>
  <si>
    <t>Purchase of property, plant and equipment</t>
  </si>
  <si>
    <t>Purchase of intangible assets</t>
  </si>
  <si>
    <t>Adjustment for non-cash movements relating to PPE and intangibles</t>
  </si>
  <si>
    <t>Proceeds on disposal of property, plant and equipment</t>
  </si>
  <si>
    <t>Dividends, equity repayments and other income from investments</t>
  </si>
  <si>
    <t>Recognition of cash balance on absorption of a new ALB</t>
  </si>
  <si>
    <t>Other investments</t>
  </si>
  <si>
    <t>Net cash outflow from investing activities</t>
  </si>
  <si>
    <t>Cash flows from financing activities</t>
  </si>
  <si>
    <t>Consolidated Fund (Supply) - current year</t>
  </si>
  <si>
    <t>Repayment of loans from the National Loans Fund</t>
  </si>
  <si>
    <t>Capital element of payments in respect of finance leases and Service Concession Arrangements</t>
  </si>
  <si>
    <t>Movement on collaborative projects</t>
  </si>
  <si>
    <t>Net financing</t>
  </si>
  <si>
    <t>Net increase or (decrease) in cash and cash equivalents in the period before adjustment for payments to the Consolidated Fund</t>
  </si>
  <si>
    <t>Payment of amounts due to the Consolidated Fund</t>
  </si>
  <si>
    <t>Net increase or (decrease) in cash and cash equivalents in the period after adjustment for payments to the Consolidated Fund</t>
  </si>
  <si>
    <t>Cash and cash equivalents at the beginning of the period</t>
  </si>
  <si>
    <t>Cash and cash equivalents at the end of the period</t>
  </si>
  <si>
    <t>1.  The main driver of the adjustment for non-cash transactions in 2021-22 is depreciation, amortisation and impairment on non-current assets of -£7.5 billion; and a -£9.5 billion change in provisions.  The main drivers in 2020-21  were depreciation and amortisation on non-current assets of -£7.5 billion, a -£1.2 billion change in provisions and -£1.5 billion impairments to non-current assets.</t>
  </si>
  <si>
    <t>Consolidated Statements of Changes in Taxpayers’ Equity (SoCiTE)</t>
  </si>
  <si>
    <t xml:space="preserve">Core Department and Agencies </t>
  </si>
  <si>
    <r>
      <t>General Fund</t>
    </r>
    <r>
      <rPr>
        <b/>
        <vertAlign val="superscript"/>
        <sz val="10"/>
        <rFont val="Arial"/>
        <family val="2"/>
      </rPr>
      <t>1</t>
    </r>
    <r>
      <rPr>
        <b/>
        <sz val="10"/>
        <rFont val="Arial"/>
        <family val="2"/>
      </rPr>
      <t xml:space="preserve">
£M</t>
    </r>
  </si>
  <si>
    <r>
      <t>Revaluation Reserve</t>
    </r>
    <r>
      <rPr>
        <b/>
        <vertAlign val="superscript"/>
        <sz val="10"/>
        <rFont val="Arial"/>
        <family val="2"/>
      </rPr>
      <t>1</t>
    </r>
    <r>
      <rPr>
        <b/>
        <sz val="10"/>
        <rFont val="Arial"/>
        <family val="2"/>
      </rPr>
      <t xml:space="preserve">
£M</t>
    </r>
  </si>
  <si>
    <t>Taxpayers Equity
£M</t>
  </si>
  <si>
    <r>
      <t>ALBs'
Reserves</t>
    </r>
    <r>
      <rPr>
        <b/>
        <vertAlign val="superscript"/>
        <sz val="10"/>
        <rFont val="Arial"/>
        <family val="2"/>
      </rPr>
      <t>1</t>
    </r>
    <r>
      <rPr>
        <b/>
        <sz val="10"/>
        <rFont val="Arial"/>
        <family val="2"/>
      </rPr>
      <t xml:space="preserve">
£M</t>
    </r>
  </si>
  <si>
    <t>Total
Reserves
£M</t>
  </si>
  <si>
    <t>Balance at 31 March 2020</t>
  </si>
  <si>
    <t>Parliamentary Funding - drawn down in-year</t>
  </si>
  <si>
    <t>SoCF</t>
  </si>
  <si>
    <t>Parliamentary Funding - deemed funding</t>
  </si>
  <si>
    <t>Parliamentary Funding - Supply payable</t>
  </si>
  <si>
    <t>Non-cash charge - auditors remuneration</t>
  </si>
  <si>
    <t>4.5</t>
  </si>
  <si>
    <t>Other net comprehensive expenditure</t>
  </si>
  <si>
    <t>Net gain or (loss) on:</t>
  </si>
  <si>
    <t>Transfers between reserves</t>
  </si>
  <si>
    <t>Balance at 31 March 2021</t>
  </si>
  <si>
    <t>Other amount due to the Consolidated Fund</t>
  </si>
  <si>
    <t>Non-operating loss on the transfer by absorption of AWE</t>
  </si>
  <si>
    <t>Balance at 31 March 2022</t>
  </si>
  <si>
    <t>1.  The General Fund represents the total assets less liabilities of the Department, to the extent that the total is not represented by other reserves and financing items. The Revaluation Reserve reflects the change in asset values that have not been recognised as income or expenditure. The total of the Arm’s Length Bodies’ reserves includes general fund and revalued items but these are not shown separately as the detail is not considered material.</t>
  </si>
  <si>
    <t>2.  Segmental Analysis</t>
  </si>
  <si>
    <t xml:space="preserve">
2021-22</t>
  </si>
  <si>
    <t xml:space="preserve">
2020-21</t>
  </si>
  <si>
    <t>Resource and Capital Outturn Reviewed by the Board</t>
  </si>
  <si>
    <t xml:space="preserve">   Royal Navy</t>
  </si>
  <si>
    <t xml:space="preserve">   Army</t>
  </si>
  <si>
    <t xml:space="preserve">   Royal Air Force</t>
  </si>
  <si>
    <t xml:space="preserve">   Strategic Command</t>
  </si>
  <si>
    <t xml:space="preserve">   Defence Equipment &amp; Support</t>
  </si>
  <si>
    <t xml:space="preserve">   Defence Infrastructure Organisation</t>
  </si>
  <si>
    <r>
      <t xml:space="preserve">   Head Office and Enabling Organisations</t>
    </r>
    <r>
      <rPr>
        <vertAlign val="superscript"/>
        <sz val="10"/>
        <rFont val="Arial"/>
        <family val="2"/>
      </rPr>
      <t>1</t>
    </r>
  </si>
  <si>
    <t xml:space="preserve">   Defence Nuclear Organisation</t>
  </si>
  <si>
    <t xml:space="preserve">   Strategic Programme</t>
  </si>
  <si>
    <r>
      <t xml:space="preserve">   Unallocated Equipment Plan</t>
    </r>
    <r>
      <rPr>
        <vertAlign val="superscript"/>
        <sz val="10"/>
        <rFont val="Arial"/>
        <family val="2"/>
      </rPr>
      <t>2</t>
    </r>
  </si>
  <si>
    <t xml:space="preserve">   War Pension Benefits</t>
  </si>
  <si>
    <t>Sub total of Resource and Capital reviewed by the Board during the financial year</t>
  </si>
  <si>
    <t>Outturn (Resource and Capital) for Cost of Operations (excluding depreciation, impairments, provisions)</t>
  </si>
  <si>
    <t xml:space="preserve">Balance of Resource and Capital Outturn (depreciation, impairment, provisions, Annually Managed Expenditure (AME) and Arm's Length Bodies) </t>
  </si>
  <si>
    <t>Total Resource and Capital Outturn (See Statement of Outturn against Parliamentary Supply (SOPS))</t>
  </si>
  <si>
    <t>Reconciliation to Net Expenditure:</t>
  </si>
  <si>
    <t>Adjustment for items included in Net Resource Outturn but not included in Net Operating Costs (see SOPS Note 2)</t>
  </si>
  <si>
    <t>Adjustment for capital expenditure not included in Net Expenditure (see SOPS Note 1.2)</t>
  </si>
  <si>
    <t>Total Departmental Net Expenditure (See Statement of Comprehensive Net Expenditure)</t>
  </si>
  <si>
    <t xml:space="preserve">1.  Includes: Dstl, DECA and organisations delivering services such as HR, payroll, and policing.  </t>
  </si>
  <si>
    <t>2.  Includes a share of receipts paid to MOD, by contractors, for products sold to third parties, where the products sold have been developed using MOD funding.</t>
  </si>
  <si>
    <t>Equipment Plan Outturn</t>
  </si>
  <si>
    <t>Equipment Plan - Resource Outturn</t>
  </si>
  <si>
    <r>
      <t xml:space="preserve">   Defence Equipment &amp; Support</t>
    </r>
    <r>
      <rPr>
        <vertAlign val="superscript"/>
        <sz val="10"/>
        <rFont val="Arial"/>
        <family val="2"/>
      </rPr>
      <t>1</t>
    </r>
  </si>
  <si>
    <t xml:space="preserve">Equipment Plan - Total Resource Outturn </t>
  </si>
  <si>
    <t>Equipment Plan - Capital Outturn</t>
  </si>
  <si>
    <t xml:space="preserve">Equipment Plan - Total Capital Outturn </t>
  </si>
  <si>
    <t>1.  Includes a share of receipts paid to MOD, by contractors, for products sold to third parties, where the products sold have been developed using MOD funding.</t>
  </si>
  <si>
    <t>Infrastructure Plan Outturn</t>
  </si>
  <si>
    <t>Infrastructure Plan - Resource Outturn</t>
  </si>
  <si>
    <t xml:space="preserve">   Defence Equipment &amp; Support </t>
  </si>
  <si>
    <t xml:space="preserve">Infrastructure Plan - Total Resource Outturn </t>
  </si>
  <si>
    <t>Infrastructure Plan - Capital Outturn</t>
  </si>
  <si>
    <t xml:space="preserve">Infrastructure Plan - Total Capital Outturn </t>
  </si>
  <si>
    <t>3.  Income</t>
  </si>
  <si>
    <r>
      <t>Receipts - revenue from contracts with customers</t>
    </r>
    <r>
      <rPr>
        <vertAlign val="superscript"/>
        <sz val="9"/>
        <color rgb="FF000000"/>
        <rFont val="Arial"/>
        <family val="2"/>
      </rPr>
      <t xml:space="preserve"> </t>
    </r>
  </si>
  <si>
    <t>Receipts – supplies and services</t>
  </si>
  <si>
    <t xml:space="preserve">Receipts – NATO/UN/US Forces/Foreign Governments                    </t>
  </si>
  <si>
    <t>Receipts - sale of fuel</t>
  </si>
  <si>
    <t xml:space="preserve">Rental income – property </t>
  </si>
  <si>
    <t>Sub total - Income from provision of supplies and services</t>
  </si>
  <si>
    <t>Income Other - receipts personnel</t>
  </si>
  <si>
    <t>Income Other - proceeds from the sale of property, plant, equipment and intangible assets</t>
  </si>
  <si>
    <t>Income Other - including: dividends, donated assets, ALBs' income, commercial exploitation levies and sundry sales</t>
  </si>
  <si>
    <t xml:space="preserve">Total Income </t>
  </si>
  <si>
    <t>4.  Expenditure</t>
  </si>
  <si>
    <t>4.1 Staff costs</t>
  </si>
  <si>
    <r>
      <t>Staff costs comprise</t>
    </r>
    <r>
      <rPr>
        <vertAlign val="superscript"/>
        <sz val="9"/>
        <color theme="1"/>
        <rFont val="Arial"/>
        <family val="2"/>
      </rPr>
      <t xml:space="preserve">1 </t>
    </r>
    <r>
      <rPr>
        <sz val="9"/>
        <color theme="1"/>
        <rFont val="Arial"/>
        <family val="2"/>
      </rPr>
      <t>:</t>
    </r>
  </si>
  <si>
    <t>Salaries and wages</t>
  </si>
  <si>
    <t>Social security costs</t>
  </si>
  <si>
    <t>Pension costs</t>
  </si>
  <si>
    <t>Redundancy and severance payments</t>
  </si>
  <si>
    <t>Paid to:</t>
  </si>
  <si>
    <t xml:space="preserve">1.  Information on staff numbers, exit packages and other relevant disclosures (including relating to Ministers), is included in the Remuneration and Staff Report section of the Accountability Report. </t>
  </si>
  <si>
    <t>Note 4.2   Purchase of Goods and Services</t>
  </si>
  <si>
    <t>Equipment management:</t>
  </si>
  <si>
    <t>Equipment support - owned equipment</t>
  </si>
  <si>
    <t>Contractor logistic and operational equipment support contracts</t>
  </si>
  <si>
    <t>Equipment support - under Service Concession Arrangements</t>
  </si>
  <si>
    <t>Equipment support - equipment under finance lease</t>
  </si>
  <si>
    <t>Payments under operating leases - plant &amp; equipment</t>
  </si>
  <si>
    <t>Plant and equipment under Service Concession Arrangements</t>
  </si>
  <si>
    <t>Estate management:</t>
  </si>
  <si>
    <t>Property management</t>
  </si>
  <si>
    <t>Property management under Service Concession Arrangements</t>
  </si>
  <si>
    <t>Utilities</t>
  </si>
  <si>
    <t>Accommodation charges</t>
  </si>
  <si>
    <t>Payments under operating leases - other</t>
  </si>
  <si>
    <t>Defence housing costs under finance leases</t>
  </si>
  <si>
    <t>Inventory:</t>
  </si>
  <si>
    <t>Inventory consumption</t>
  </si>
  <si>
    <t>Fuel consumption</t>
  </si>
  <si>
    <t>Information Technology and communications:</t>
  </si>
  <si>
    <t>IT and telecommunications</t>
  </si>
  <si>
    <t>IT and telecommunications under Service Concession Arrangements</t>
  </si>
  <si>
    <t>Transport and Travel:</t>
  </si>
  <si>
    <t>Cost of travel, subsistence, relocation, and movement of stores and equipment</t>
  </si>
  <si>
    <t>Transport under Service Concession Arrangements</t>
  </si>
  <si>
    <t>Other costs:</t>
  </si>
  <si>
    <t>Research and development</t>
  </si>
  <si>
    <t>Professional fees</t>
  </si>
  <si>
    <t>Training, safety and welfare</t>
  </si>
  <si>
    <t>Note 4.3  Depreciation, impairment, write-(ons), write-offs and disposals</t>
  </si>
  <si>
    <t>Depreciation of property, plant and equipment (PPE)</t>
  </si>
  <si>
    <t>Amortisation of intangible assets</t>
  </si>
  <si>
    <r>
      <t>Impairments -intangible assets, property, plant and equipment  and assets held for sale</t>
    </r>
    <r>
      <rPr>
        <vertAlign val="superscript"/>
        <sz val="9"/>
        <color rgb="FF000000"/>
        <rFont val="Arial"/>
        <family val="2"/>
      </rPr>
      <t>1</t>
    </r>
  </si>
  <si>
    <t>Impairment reversals  - intangible assets, property, plant and equipment  and assets held for sale</t>
  </si>
  <si>
    <r>
      <t>Adjustments to capital projects, inventory and bad debts</t>
    </r>
    <r>
      <rPr>
        <vertAlign val="superscript"/>
        <sz val="9"/>
        <color rgb="FF000000"/>
        <rFont val="Arial"/>
        <family val="2"/>
      </rPr>
      <t>2</t>
    </r>
  </si>
  <si>
    <t>Non-cash cost of disposal of property, plant and equipment and intangible assets</t>
  </si>
  <si>
    <r>
      <t>Net movement in intangible and property, plant and equipment assets written-on and written-off</t>
    </r>
    <r>
      <rPr>
        <vertAlign val="superscript"/>
        <sz val="9"/>
        <color rgb="FF000000"/>
        <rFont val="Arial"/>
        <family val="2"/>
      </rPr>
      <t>1</t>
    </r>
  </si>
  <si>
    <t xml:space="preserve">1.  The Integrated Review published in March 2021 resulted in impairments to intangible and PPE assets of £1,440 million and write-offs to intangible and PPE assets of £546 million being recorded in the 2020-21 accounts. </t>
  </si>
  <si>
    <t>2.  Further details of inventory adjustments are at Note 8.3.</t>
  </si>
  <si>
    <t>4.4  Provision expense</t>
  </si>
  <si>
    <t xml:space="preserve">
Core Department &amp; Agencies</t>
  </si>
  <si>
    <t xml:space="preserve">
Departmental Group</t>
  </si>
  <si>
    <t>Increase or (decrease) in :</t>
  </si>
  <si>
    <r>
      <t>Nuclear provisions</t>
    </r>
    <r>
      <rPr>
        <vertAlign val="superscript"/>
        <sz val="9"/>
        <color rgb="FF000000"/>
        <rFont val="Arial"/>
        <family val="2"/>
      </rPr>
      <t>1</t>
    </r>
  </si>
  <si>
    <t>Other provisions</t>
  </si>
  <si>
    <t>Movement due to the change in interest rate including unwinding of discounted provisions</t>
  </si>
  <si>
    <r>
      <t>Total</t>
    </r>
    <r>
      <rPr>
        <b/>
        <vertAlign val="superscript"/>
        <sz val="9"/>
        <color rgb="FF000000"/>
        <rFont val="Arial"/>
        <family val="2"/>
      </rPr>
      <t>1</t>
    </r>
  </si>
  <si>
    <t>1.  The increase/(decrease) in nuclear provisions does not include all movements on capitalised provisions; some pass through Other Comprehensive Expenditure.  The movement above is mainly due to changes in the discount rate.  More information on nuclear provisions can be found at Note 12.</t>
  </si>
  <si>
    <t>Note 4.5  Other Expenditure</t>
  </si>
  <si>
    <t>Movement on derivatives and year-end revaluation of foreign exchange cash and bank balances</t>
  </si>
  <si>
    <t xml:space="preserve">Other costs - including recruitment, insurance, public relations, funeral expenses, cadet forces pay and unwinding of discount on payables and receivables </t>
  </si>
  <si>
    <t>Grants-in-Aid (including to bodies within the accounting boundary)</t>
  </si>
  <si>
    <t>Other grants to bodies within the accounting boundary</t>
  </si>
  <si>
    <t>Auditors' remuneration (for audit work only) - notional (non-cash) cost in respect of the Core Department and Agencies</t>
  </si>
  <si>
    <t>Auditors' remuneration (for audit work only) - in respect of Arm's Length Bodies</t>
  </si>
  <si>
    <t xml:space="preserve">1.  The Department's derivative financial instruments consist of foreign currency forward purchase contracts and fuel fixed swap contracts.  The asset and liability values of these contracts are at Note 7.6. </t>
  </si>
  <si>
    <t>5.  Consolidated Departmental Group – Intangible Assets</t>
  </si>
  <si>
    <t>Single Use Military Equipment</t>
  </si>
  <si>
    <t>Transport</t>
  </si>
  <si>
    <t>AUC</t>
  </si>
  <si>
    <t>Others</t>
  </si>
  <si>
    <r>
      <t>Cost or Valuation</t>
    </r>
    <r>
      <rPr>
        <b/>
        <vertAlign val="superscript"/>
        <sz val="9"/>
        <color rgb="FF000000"/>
        <rFont val="Arial"/>
        <family val="2"/>
      </rPr>
      <t xml:space="preserve"> </t>
    </r>
  </si>
  <si>
    <t>Balance at 1 April 2020</t>
  </si>
  <si>
    <r>
      <t>Additions</t>
    </r>
    <r>
      <rPr>
        <vertAlign val="superscript"/>
        <sz val="9"/>
        <color rgb="FF000000"/>
        <rFont val="Arial"/>
        <family val="2"/>
      </rPr>
      <t>1</t>
    </r>
  </si>
  <si>
    <t>Write-ons / (offs)</t>
  </si>
  <si>
    <r>
      <t>Impairments</t>
    </r>
    <r>
      <rPr>
        <vertAlign val="superscript"/>
        <sz val="9"/>
        <color rgb="FF000000"/>
        <rFont val="Arial"/>
        <family val="2"/>
      </rPr>
      <t>2</t>
    </r>
  </si>
  <si>
    <r>
      <t>Impairment reversals</t>
    </r>
    <r>
      <rPr>
        <vertAlign val="superscript"/>
        <sz val="9"/>
        <color rgb="FF000000"/>
        <rFont val="Arial"/>
        <family val="2"/>
      </rPr>
      <t>2</t>
    </r>
  </si>
  <si>
    <r>
      <t>Revaluations</t>
    </r>
    <r>
      <rPr>
        <vertAlign val="superscript"/>
        <sz val="9"/>
        <color rgb="FF000000"/>
        <rFont val="Arial"/>
        <family val="2"/>
      </rPr>
      <t>3</t>
    </r>
  </si>
  <si>
    <r>
      <t>Reclassifications</t>
    </r>
    <r>
      <rPr>
        <vertAlign val="superscript"/>
        <sz val="9"/>
        <color rgb="FF000000"/>
        <rFont val="Arial"/>
        <family val="2"/>
      </rPr>
      <t>4</t>
    </r>
  </si>
  <si>
    <t>Amortisation</t>
  </si>
  <si>
    <t>Charged in Year</t>
  </si>
  <si>
    <t>Write-(ons) / offs</t>
  </si>
  <si>
    <t>Net Book Value</t>
  </si>
  <si>
    <t xml:space="preserve">1.  Additions include accruals of £1,012.4 million (2020-21: £962.4 million).  Information on Frascati compliant R&amp;D expenditure can be found on the website: https://www.gov.uk/government/organisations/ministry-of-defence/about/statistics  </t>
  </si>
  <si>
    <t>2.  Capitalised development costs directly linked to a class of asset are only impaired if the whole class of the associated non- current asset is impaired e.g. when a whole class of asset is withdrawn from service. Reversals of prior year impairments are shown separately.  The net impact of impairments and impairment reversals has been taken to the SoCNE.</t>
  </si>
  <si>
    <t xml:space="preserve">3.  Revaluations include changes due to Modified Historic Cost Accounting through indexation.  For AUC the price inflation embedded within contracts provides for a reasonable estimate of value and therefore the additional annual application of indexation is not required for this category of asset.  To ensure accurate values for AUC, MOD conducts reviews annually on its AUC and on their reclassification to assets in use.
</t>
  </si>
  <si>
    <t>4.  Reclassifications include assets classified from property, plant and equipment of £158.7 million (2020-21:  to property, plant and equipment of £467 million).</t>
  </si>
  <si>
    <t>Of the total</t>
  </si>
  <si>
    <t>Arm's Length Bodies</t>
  </si>
  <si>
    <t>Note 5.1    Movement in the reserves relating to intangible assets</t>
  </si>
  <si>
    <t xml:space="preserve">Balance - 1 April </t>
  </si>
  <si>
    <t>Revaluation</t>
  </si>
  <si>
    <t>Realised reserve transferred to the General Fund</t>
  </si>
  <si>
    <t>Balance - 31 March</t>
  </si>
  <si>
    <t>Note 5.2    Details of Intangible Assets with a Net Book Value greater than £0.5Bn</t>
  </si>
  <si>
    <t>Net Book Value 
31 March 2022</t>
  </si>
  <si>
    <t>Remaining</t>
  </si>
  <si>
    <r>
      <t>Description</t>
    </r>
    <r>
      <rPr>
        <b/>
        <vertAlign val="superscript"/>
        <sz val="10"/>
        <rFont val="Arial"/>
        <family val="2"/>
      </rPr>
      <t>1</t>
    </r>
    <r>
      <rPr>
        <b/>
        <sz val="10"/>
        <rFont val="Arial"/>
        <family val="2"/>
      </rPr>
      <t xml:space="preserve">
Development costs and other intangible assets are associated with the following platforms and equipment:</t>
    </r>
  </si>
  <si>
    <t>Useful
Economic</t>
  </si>
  <si>
    <t>Life</t>
  </si>
  <si>
    <t>(to the nearest year)</t>
  </si>
  <si>
    <t>Typhoon</t>
  </si>
  <si>
    <t>18 years</t>
  </si>
  <si>
    <t>Lightning II</t>
  </si>
  <si>
    <t>26 years</t>
  </si>
  <si>
    <t xml:space="preserve">Merlin Helicopter </t>
  </si>
  <si>
    <t>8 years</t>
  </si>
  <si>
    <t xml:space="preserve">Type 45 destroyer </t>
  </si>
  <si>
    <t>17 years</t>
  </si>
  <si>
    <t xml:space="preserve">AJAX armoured vehicles </t>
  </si>
  <si>
    <t>Under Construction</t>
  </si>
  <si>
    <t>Type 26 global combat ship</t>
  </si>
  <si>
    <t xml:space="preserve">Airbus A400M Atlas </t>
  </si>
  <si>
    <t>29 years</t>
  </si>
  <si>
    <t xml:space="preserve">Lynx Wildcat helicopter </t>
  </si>
  <si>
    <t>23 years</t>
  </si>
  <si>
    <t>SPEAR 3 air-to-surface missile</t>
  </si>
  <si>
    <t>Net Book Value
 31 March 2021</t>
  </si>
  <si>
    <r>
      <t>Description</t>
    </r>
    <r>
      <rPr>
        <vertAlign val="superscript"/>
        <sz val="10"/>
        <rFont val="Arial"/>
        <family val="2"/>
      </rPr>
      <t>1</t>
    </r>
    <r>
      <rPr>
        <sz val="10"/>
        <rFont val="Arial"/>
        <family val="2"/>
      </rPr>
      <t xml:space="preserve">
Development costs and other intangible assets are associated with the following platforms and equipment:</t>
    </r>
  </si>
  <si>
    <t>19 years</t>
  </si>
  <si>
    <t>27 years</t>
  </si>
  <si>
    <t xml:space="preserve">Merlin helicopter </t>
  </si>
  <si>
    <t>10 years</t>
  </si>
  <si>
    <t>AJAX armoured vehicles</t>
  </si>
  <si>
    <t>30 years</t>
  </si>
  <si>
    <t>Lynx Wildcat helicopter</t>
  </si>
  <si>
    <t>24 years</t>
  </si>
  <si>
    <t>Type 23 frigate</t>
  </si>
  <si>
    <t>14 years</t>
  </si>
  <si>
    <t>Meteor air-to-air missile</t>
  </si>
  <si>
    <t xml:space="preserve">SPEAR 3 air-to-surface missile </t>
  </si>
  <si>
    <t xml:space="preserve">Spearfish torpedo </t>
  </si>
  <si>
    <t>28 years</t>
  </si>
  <si>
    <t xml:space="preserve">1.  In the interests of national security, details of other platforms with intangible assets valued in excess of £500 million (net book value) are not disclosed.  </t>
  </si>
  <si>
    <t>6.  Consolidated Departmental Group – Property, Plant and Equipment</t>
  </si>
  <si>
    <t>Land Dwellings</t>
  </si>
  <si>
    <t>Land Other Buildings</t>
  </si>
  <si>
    <t>Dwellings</t>
  </si>
  <si>
    <t>Other Buildings</t>
  </si>
  <si>
    <t>Single Use Military Equipment (SUME)</t>
  </si>
  <si>
    <t>Plant and Machinery</t>
  </si>
  <si>
    <t>IT and Communication Equipment</t>
  </si>
  <si>
    <t>AUC (SUME)</t>
  </si>
  <si>
    <t>AUC (Other)</t>
  </si>
  <si>
    <t>Cost or Valuation</t>
  </si>
  <si>
    <r>
      <t>Reclassifications</t>
    </r>
    <r>
      <rPr>
        <vertAlign val="superscript"/>
        <sz val="9"/>
        <color rgb="FF000000"/>
        <rFont val="Arial"/>
        <family val="2"/>
      </rPr>
      <t>3</t>
    </r>
  </si>
  <si>
    <r>
      <t>Revaluations</t>
    </r>
    <r>
      <rPr>
        <vertAlign val="superscript"/>
        <sz val="9"/>
        <color rgb="FF000000"/>
        <rFont val="Arial"/>
        <family val="2"/>
      </rPr>
      <t>4</t>
    </r>
  </si>
  <si>
    <t>Additions</t>
  </si>
  <si>
    <t>Depreciation</t>
  </si>
  <si>
    <r>
      <t>Balance at 31 March 2021</t>
    </r>
    <r>
      <rPr>
        <vertAlign val="superscript"/>
        <sz val="9"/>
        <color rgb="FF000000"/>
        <rFont val="Arial"/>
        <family val="2"/>
      </rPr>
      <t>5</t>
    </r>
  </si>
  <si>
    <r>
      <t>Balance at 31 March 2022</t>
    </r>
    <r>
      <rPr>
        <b/>
        <vertAlign val="superscript"/>
        <sz val="9"/>
        <color rgb="FF000000"/>
        <rFont val="Arial"/>
        <family val="2"/>
      </rPr>
      <t>5</t>
    </r>
  </si>
  <si>
    <t xml:space="preserve">1.  Additions include accruals of £3,597 million (2020-21: £2,493 million).  </t>
  </si>
  <si>
    <t>2.  Assets are impaired for a variety of reasons e.g. loss, damage, obsolescence, abandonment of AUC, and as part of the disposal process and have been charged or credited (impairment reversals) to operating costs.</t>
  </si>
  <si>
    <t xml:space="preserve">3.  Reclassifications do not net to zero because they include assets reclassified in and out of PPE.  In 2021-22 these movements include reclassifications: from inventory of £57.6 million, to intangible assets of £158.7 million and to assets reclassified to assets held for sale of £70 million.   In 2020-21 these movements included reclassifications: from inventory of £157 million, from intangible assets of £467 million and assets reclassified to assets held for sale of £48 million.  </t>
  </si>
  <si>
    <t>4.  Revaluations include changes due to indexation.  For AUC the price inflation embedded within contracts provides for a reasonable estimate of value therefore the additional annual application of indexation is not required for this category of asset.  MOD conducts reviews, including impairment reviews, at least annually on its AUC and on reclassification of AUC to assets in use.</t>
  </si>
  <si>
    <t>5.  Property, plant and equipment as at 31 March 2022 include capitalised provisions (net cost) of £3,307 million (31 March 2021: £1,612 million).</t>
  </si>
  <si>
    <t>Asset Financing</t>
  </si>
  <si>
    <t>Owned</t>
  </si>
  <si>
    <t>Leased</t>
  </si>
  <si>
    <t>Service Concession Arrangements</t>
  </si>
  <si>
    <t>7.  Financial Instruments and Investments</t>
  </si>
  <si>
    <t>Financial Assets</t>
  </si>
  <si>
    <t>Non-current</t>
  </si>
  <si>
    <t>UK Hydrographic Office</t>
  </si>
  <si>
    <r>
      <t>Sheffield Forgemasters International Limited (SFIL)</t>
    </r>
    <r>
      <rPr>
        <vertAlign val="superscript"/>
        <sz val="10"/>
        <rFont val="Arial"/>
        <family val="2"/>
      </rPr>
      <t>1</t>
    </r>
  </si>
  <si>
    <r>
      <t>Ploughshare Innovations Limited</t>
    </r>
    <r>
      <rPr>
        <vertAlign val="superscript"/>
        <sz val="10"/>
        <rFont val="Arial"/>
        <family val="2"/>
      </rPr>
      <t>1</t>
    </r>
  </si>
  <si>
    <r>
      <t>Sealand Support Services Limited</t>
    </r>
    <r>
      <rPr>
        <vertAlign val="superscript"/>
        <sz val="10"/>
        <rFont val="Arial"/>
        <family val="2"/>
      </rPr>
      <t>1</t>
    </r>
  </si>
  <si>
    <t>Total non-current financial assets</t>
  </si>
  <si>
    <t>Current</t>
  </si>
  <si>
    <t>Foreign currency forward purchase contracts</t>
  </si>
  <si>
    <t>Fuel fixed swap contracts</t>
  </si>
  <si>
    <t>Investment in Ploughshare Innovations Limited</t>
  </si>
  <si>
    <t>Investment in Sealand Support Services Limited</t>
  </si>
  <si>
    <t>Deposits and other investments held by Arm's Length Bodies</t>
  </si>
  <si>
    <t>Total current financial assets</t>
  </si>
  <si>
    <t>Financial Liabilities</t>
  </si>
  <si>
    <t>Total current financial liabilities</t>
  </si>
  <si>
    <t>1.  SFIL was acquired by MOD on 19 August 2021.  The investments in Ploughshare Innovations Limited and in Sealand Support Services Limited have been reclassified as non-current financial assets for 2021-22 onwards.</t>
  </si>
  <si>
    <t>13.7  Number of scheme members</t>
  </si>
  <si>
    <r>
      <t>Number of Members as at the Current
Valuation Date</t>
    </r>
    <r>
      <rPr>
        <b/>
        <vertAlign val="superscript"/>
        <sz val="10"/>
        <rFont val="Arial"/>
        <family val="2"/>
      </rPr>
      <t>1</t>
    </r>
  </si>
  <si>
    <r>
      <t>Number of Members as at the Previous
Valuation Date</t>
    </r>
    <r>
      <rPr>
        <vertAlign val="superscript"/>
        <sz val="10"/>
        <rFont val="Arial"/>
        <family val="2"/>
      </rPr>
      <t>1</t>
    </r>
  </si>
  <si>
    <t>Active</t>
  </si>
  <si>
    <t>Pensioners</t>
  </si>
  <si>
    <t>Deferred Pensioners</t>
  </si>
  <si>
    <t>British Forces Cyprus (BFC)</t>
  </si>
  <si>
    <t>Sovereign Bases Administration Areas (SBAA)</t>
  </si>
  <si>
    <t>United Kingdom Departments Gibraltar (UKDG)</t>
  </si>
  <si>
    <t xml:space="preserve">1.  In accordance with the FReM, actuarial valuations of the schemes are carried out every 4 years.  The membership data above reflects the updated information used at the time of these valuations.  The current valuations for BFC and SBAA are as at 31 March 2018, the previous valuations are as at 31 March 2014.  The current valuation for UKDG is as at 31 March 2019, the previous valuation is as at 31 March 2015. </t>
  </si>
  <si>
    <t>Note 13.9 - Retirement Benefits: defined benefits funded schemes</t>
  </si>
  <si>
    <r>
      <t>Reserve Forces and Cadets Association Pension Scheme</t>
    </r>
    <r>
      <rPr>
        <b/>
        <vertAlign val="superscript"/>
        <sz val="10"/>
        <rFont val="Arial"/>
        <family val="2"/>
      </rPr>
      <t>1</t>
    </r>
  </si>
  <si>
    <r>
      <t>Commonwealth War Graves Commission Superannuation Scheme</t>
    </r>
    <r>
      <rPr>
        <b/>
        <vertAlign val="superscript"/>
        <sz val="10"/>
        <rFont val="Arial"/>
        <family val="2"/>
      </rPr>
      <t>2</t>
    </r>
  </si>
  <si>
    <r>
      <t>AWE plc Pension Scheme</t>
    </r>
    <r>
      <rPr>
        <b/>
        <vertAlign val="superscript"/>
        <sz val="10"/>
        <rFont val="Arial"/>
        <family val="2"/>
      </rPr>
      <t>3</t>
    </r>
  </si>
  <si>
    <r>
      <t>Reserve Forces and Cadets Association Pension Scheme</t>
    </r>
    <r>
      <rPr>
        <vertAlign val="superscript"/>
        <sz val="10"/>
        <rFont val="Arial"/>
        <family val="2"/>
      </rPr>
      <t>1</t>
    </r>
  </si>
  <si>
    <r>
      <t>Commonwealth War Graves Commission Superannuation Scheme</t>
    </r>
    <r>
      <rPr>
        <vertAlign val="superscript"/>
        <sz val="10"/>
        <rFont val="Arial"/>
        <family val="2"/>
      </rPr>
      <t>2</t>
    </r>
  </si>
  <si>
    <t>Scheme Assets</t>
  </si>
  <si>
    <t>Opening Asset Balances</t>
  </si>
  <si>
    <t>Interest on Scheme Assets</t>
  </si>
  <si>
    <t>Benefits and Scheme Expenses Paid</t>
  </si>
  <si>
    <t>Contribution by Employers</t>
  </si>
  <si>
    <t>Other returns on assets and actuarial gain / (loss)</t>
  </si>
  <si>
    <r>
      <t>Net increase / (decrease)</t>
    </r>
    <r>
      <rPr>
        <vertAlign val="superscript"/>
        <sz val="9"/>
        <color theme="1"/>
        <rFont val="Arial"/>
        <family val="2"/>
      </rPr>
      <t>4</t>
    </r>
  </si>
  <si>
    <t>Closing Asset Balances</t>
  </si>
  <si>
    <t>Scheme Liabilities</t>
  </si>
  <si>
    <t>Opening Liability Balances</t>
  </si>
  <si>
    <t>Current Service Cost</t>
  </si>
  <si>
    <t>Interest Cost</t>
  </si>
  <si>
    <t>Actuarial gain / (loss)</t>
  </si>
  <si>
    <r>
      <t>Net (increase) / decrease</t>
    </r>
    <r>
      <rPr>
        <vertAlign val="superscript"/>
        <sz val="9"/>
        <color theme="1"/>
        <rFont val="Arial"/>
        <family val="2"/>
      </rPr>
      <t>4</t>
    </r>
  </si>
  <si>
    <t>Closing Liability Balances</t>
  </si>
  <si>
    <t>Net Scheme Asset / (Liabilities)</t>
  </si>
  <si>
    <t>1.  The valuations of the Reserve Forces and Cadets Association Pension Scheme is as at 1 August 2018.  Details of the latest valuation will be disclosed in the 2022-23 accounts.</t>
  </si>
  <si>
    <t>2.  The 2021-22 values for the Commonwealth War Graves Commission Superannuation Scheme are as at 31 March 2021.  The previous year's values are as at 31 March 2016.</t>
  </si>
  <si>
    <t>3.  On 1 July 2021, AWE plc was re-classified as a Non-Departmental Public Body.  AWE plc, including its pension scheme, is consolidated in the Department's Group accounts for the first time in 2021-22.  The scheme values disclosed are as at 31 March 2022 and the asset and liability movements are for the period since 1 July 2021 based on that valuation.</t>
  </si>
  <si>
    <t>4.  Movements in the valuations of assets and liabilities, previously disclosed as net increases or decreases are, from 2021-22 onwards, where available, disclosed in more detail.</t>
  </si>
  <si>
    <t>Note 13.10 - AWE Scheme Investments</t>
  </si>
  <si>
    <t>Category of Investment</t>
  </si>
  <si>
    <t>Value as at
31 March 2022
£ M</t>
  </si>
  <si>
    <t>Equities</t>
  </si>
  <si>
    <t>Property</t>
  </si>
  <si>
    <t>Infrastructure</t>
  </si>
  <si>
    <t>Hedge Funds</t>
  </si>
  <si>
    <t>Bonds</t>
  </si>
  <si>
    <t>Liability Driven Investments</t>
  </si>
  <si>
    <t>Cash &amp; other</t>
  </si>
  <si>
    <t>Note 13.11 - Actuarial Assumptions</t>
  </si>
  <si>
    <r>
      <t>2021-22</t>
    </r>
    <r>
      <rPr>
        <b/>
        <vertAlign val="superscript"/>
        <sz val="10"/>
        <rFont val="Arial"/>
        <family val="2"/>
      </rPr>
      <t>1</t>
    </r>
  </si>
  <si>
    <t>Reserve Forces and Cadets Association Pension Scheme</t>
  </si>
  <si>
    <t>Commonwealth War Graves Commission Superannuation Scheme</t>
  </si>
  <si>
    <t>AWE plc Pension Scheme</t>
  </si>
  <si>
    <t>Discount Rate</t>
  </si>
  <si>
    <t>1.70%</t>
  </si>
  <si>
    <t>1.75%</t>
  </si>
  <si>
    <t>2.70%</t>
  </si>
  <si>
    <t>Inflation - Retail Price Index (RPI)</t>
  </si>
  <si>
    <t>3.40%</t>
  </si>
  <si>
    <t>3.60%</t>
  </si>
  <si>
    <t>Inflation - Consumer Price Index (CPI)</t>
  </si>
  <si>
    <t>3.20%</t>
  </si>
  <si>
    <t>3.10%</t>
  </si>
  <si>
    <t>Pension Increases</t>
  </si>
  <si>
    <t>3.00%</t>
  </si>
  <si>
    <t>1.   The actuarial assumptions are disclosed for the first time in 2021-22.</t>
  </si>
  <si>
    <t>Note 13.12 - Funded Schemes - Members</t>
  </si>
  <si>
    <r>
      <t>Current Number of Members</t>
    </r>
    <r>
      <rPr>
        <b/>
        <vertAlign val="superscript"/>
        <sz val="10"/>
        <rFont val="Arial"/>
        <family val="2"/>
      </rPr>
      <t>1</t>
    </r>
  </si>
  <si>
    <r>
      <t>Previous Number of Members</t>
    </r>
    <r>
      <rPr>
        <vertAlign val="superscript"/>
        <sz val="10"/>
        <rFont val="Arial"/>
        <family val="2"/>
      </rPr>
      <t>1</t>
    </r>
  </si>
  <si>
    <t>1.  The Reserve Forces and Cadets Association Pension Scheme's figures for the current number of members are as at 31 July 2021, the previous number of members are as at
31 July 2020.  The Commonwealth War Graves Commission Superannuation Scheme's figures for the current number of members are as at 31 March 2021, the previous number of members are as at 31 March 2020.  For the AWE plc Pension Scheme, the figures for the current number of members are as at 31 March 2021 and the previous numbers are as at 31 December 2020.</t>
  </si>
  <si>
    <r>
      <t>14.</t>
    </r>
    <r>
      <rPr>
        <sz val="7"/>
        <color rgb="FF660033"/>
        <rFont val="Times New Roman"/>
        <family val="1"/>
      </rPr>
      <t xml:space="preserve">    </t>
    </r>
    <r>
      <rPr>
        <sz val="12"/>
        <color rgb="FF660033"/>
        <rFont val="Arial"/>
        <family val="2"/>
      </rPr>
      <t>Capital Commitments</t>
    </r>
  </si>
  <si>
    <t>15 - Other Financial Commitments</t>
  </si>
  <si>
    <t>Not later than 1 year</t>
  </si>
  <si>
    <t>Later than 1 year but not later than 5 years</t>
  </si>
  <si>
    <t>Later than 5 years</t>
  </si>
  <si>
    <t xml:space="preserve">Total </t>
  </si>
  <si>
    <t>16.2  Operating Leases</t>
  </si>
  <si>
    <t>Obligations under operating leases comprise:</t>
  </si>
  <si>
    <t>Land</t>
  </si>
  <si>
    <t>Not later than one year</t>
  </si>
  <si>
    <t>Later than one year and not later than five years</t>
  </si>
  <si>
    <t>Later than five years</t>
  </si>
  <si>
    <t>Buildings</t>
  </si>
  <si>
    <t>16.6  Finance Leases</t>
  </si>
  <si>
    <t>Obligations under finance leases comprise:</t>
  </si>
  <si>
    <t xml:space="preserve">Less interest element </t>
  </si>
  <si>
    <t>17 - Commitments Under Service Concession Arrangements</t>
  </si>
  <si>
    <t xml:space="preserve">Project Description </t>
  </si>
  <si>
    <r>
      <t>Contract Start</t>
    </r>
    <r>
      <rPr>
        <b/>
        <vertAlign val="superscript"/>
        <sz val="10"/>
        <rFont val="Arial"/>
        <family val="2"/>
      </rPr>
      <t>1</t>
    </r>
  </si>
  <si>
    <t>Contract End</t>
  </si>
  <si>
    <t>Defence Fixed Telecommunications System: Integration of 50 fixed telecommunications networks used by the Armed Forces and MOD, including the delivery of voice, data, LAN interconnect and other WAN services.</t>
  </si>
  <si>
    <t>Medium Support Helicopter Aircrew Training Facility: Provision of 6 flight simulator training facilities, covering three different types of helicopter, at RAF Benson.</t>
  </si>
  <si>
    <t>Veolia PFI (formerly Thames Water and Tidworth Water and Sewage): Pathfinder project providing water, sewerage and surface water drainage at Tidworth.</t>
  </si>
  <si>
    <t>Joint Services Command and Staff College (JSCSC): Design and delivery of a new tri-Service Command and Staff Training College infrastructure and supporting services, including single residential accommodation and families accommodation.</t>
  </si>
  <si>
    <t>Family Accommodation Yeovilton: Provision of family accommodation for 88 Service families at RNAS Yeovilton</t>
  </si>
  <si>
    <t>Lyneham Sewage Treatment: Refurbishment of existing sewage treatment facilities at Lyneham.</t>
  </si>
  <si>
    <t>RAF Fylingdales: Provision of guaranteed power supply.</t>
  </si>
  <si>
    <t>RAF Cosford / RAF Shawbury Family Accommodation: Provision of accommodation for 145 Service families at RAF Cosford and RAF Shawbury</t>
  </si>
  <si>
    <t>Central Scotland Family Accommodation: Provision of accommodation for 164 Service families in Central Scotland.</t>
  </si>
  <si>
    <t>Army Foundation College: Provision of teaching and training facilities for the further vocational education and military training of high-quality school leavers.</t>
  </si>
  <si>
    <t>Main Building Refurbishment:  Redevelopment and management services for MOD Main Building.</t>
  </si>
  <si>
    <t>Family accommodation at Wattisham: Provision of accommodation for 250 Service families</t>
  </si>
  <si>
    <t>Training: Provision of a training environment for crewmen and maintainers to support submarines.</t>
  </si>
  <si>
    <t>Family accommodation at Bristol/Bath/Portsmouth: Provision of accommodation for 317 Service families</t>
  </si>
  <si>
    <t>Heavy Equipment Transporters: provision of vehicles to replace existing fleet and meet future requirements</t>
  </si>
  <si>
    <t>Field Electrical Power Supplies: Provision of generator sets to support operational electrical requirements in the field.</t>
  </si>
  <si>
    <t>Aquatrine Project A: Provision of water and waste water services.</t>
  </si>
  <si>
    <t>Naval Communications: Submarine fleet communications service.</t>
  </si>
  <si>
    <t>Defence Sixth Form College: Development of a sixth form college to help meet the future recruitment requirements in the Armed Forces and MOD Civil Service.</t>
  </si>
  <si>
    <t xml:space="preserve">Skynet 5: Range of satellite services, including management of existing Skynet 4 satellites. </t>
  </si>
  <si>
    <t>Colchester Garrison: Redevelopment, rebuilding and refurbishment to provide accommodation and associated services (messing, education, storage, workshops).</t>
  </si>
  <si>
    <t>Devonport Armada Single Living Accommodation: Provision of Support Services and Fleet Accommodation Centre services at Devonport Naval Base.</t>
  </si>
  <si>
    <t>Aquatrine Project B: Provision of water and waste water services.</t>
  </si>
  <si>
    <t>Aquatrine Project C: Provision of water and waste water services.</t>
  </si>
  <si>
    <t>C Vehicles: Provision of  Earthmoving and Specialist Plant, Engineer Construction Plant and Material Handling Equipment and support services.</t>
  </si>
  <si>
    <t>Portsmouth 2 Housing: Provision of accommodation for 148 Service families in Portsmouth.</t>
  </si>
  <si>
    <t>Project Allenby/Connaught: Rebuild, refurbishment, management and operation of facilities for Service accommodation at Aldershot, Tidworth, Bulford, Warminster, Larkhill and Perham Down.</t>
  </si>
  <si>
    <t>Northwood: Rebuild, refurbishment, management and operation of facilities for the Permanent Joint Headquarters.</t>
  </si>
  <si>
    <t>Combined Aerial Targets (CATS): Provision of aerial targets and associated ground equipment and support services.</t>
  </si>
  <si>
    <t>Provision of Marine Services: Provision of marine services at UK Dockyard Ports at Portsmouth, Devonport and Clyde and support to military exercises, training and deep water trials, worldwide.</t>
  </si>
  <si>
    <t>Future Strategic Tanker Aircraft (FSTA): FSTA is an innovative PFI programme that will provide modern air-to-air refuelling and passenger air transport capabilities.</t>
  </si>
  <si>
    <t>UK Military Flying Training System: Advanced Jet Trainer, Ground Based Training Equipment Element: Management and provision of Fast Jet Phase IV training and Fixed Wing Training.</t>
  </si>
  <si>
    <t>Corsham Development Project: Rebuild, refurbishment, management and operation of facilities at the Basil Hill site.</t>
  </si>
  <si>
    <t xml:space="preserve">1.  Date when contract signed. </t>
  </si>
  <si>
    <t>17.2  Total Obligations under Service Concession Arrangements</t>
  </si>
  <si>
    <t>31 March 2022
£M</t>
  </si>
  <si>
    <t>31 March 2021
£M</t>
  </si>
  <si>
    <t xml:space="preserve">Details of the imputed finance lease charges </t>
  </si>
  <si>
    <t>Present value of obligations</t>
  </si>
  <si>
    <t>Details of the minimum service charge</t>
  </si>
  <si>
    <t>Note 18.3 - Quantified Contingent Liabilities under IAS 37</t>
  </si>
  <si>
    <t>Description and Key Uncertainties </t>
  </si>
  <si>
    <t>31 March
 2021
£M</t>
  </si>
  <si>
    <t>Increase / (Decrease)
in year
£M</t>
  </si>
  <si>
    <t>Liabilities
crystallised
in year
£M</t>
  </si>
  <si>
    <t>Obligation expired
in year
£M </t>
  </si>
  <si>
    <t>31 March
 2022
£M</t>
  </si>
  <si>
    <t>Indemnity to contractors for third party claims</t>
  </si>
  <si>
    <t>This obligation has expired following completion of the contract.</t>
  </si>
  <si>
    <t>Contractor claims as result of contract termination</t>
  </si>
  <si>
    <t>Several costs are associated with closure of a production line, including reimbursement of site and workforce rationalisation costs.  The final cost is dependent on future export opportunities.</t>
  </si>
  <si>
    <t xml:space="preserve">- </t>
  </si>
  <si>
    <t>Liability for redundancy</t>
  </si>
  <si>
    <t>Uncertainties in calculating this liability include: life expectancy, age, length of service, salary and number of dependants.</t>
  </si>
  <si>
    <r>
      <t>Legal claims (personal)</t>
    </r>
    <r>
      <rPr>
        <sz val="10"/>
        <rFont val="Arial"/>
        <family val="2"/>
      </rPr>
      <t> </t>
    </r>
  </si>
  <si>
    <t>This estimate, of the liability created by legal claims that have been made against the Department, is based on data provided by the Company managing those claims.</t>
  </si>
  <si>
    <r>
      <t>Environmental clean-up costs</t>
    </r>
    <r>
      <rPr>
        <sz val="10"/>
        <rFont val="Arial"/>
        <family val="2"/>
      </rPr>
      <t> </t>
    </r>
  </si>
  <si>
    <t>Uncertainties include the effectiveness of mitigation action and the possibility of unidentified hazards and damage.</t>
  </si>
  <si>
    <r>
      <t>Potential liability arising from the Colchester Garrison PFI </t>
    </r>
    <r>
      <rPr>
        <sz val="10"/>
        <rFont val="Arial"/>
        <family val="2"/>
      </rPr>
      <t> </t>
    </r>
  </si>
  <si>
    <t>There is uncertainty surrounding the timing, likelihood and impact of a change in the law. </t>
  </si>
  <si>
    <t>Indemnity for utilities and services following the sale of Service housing</t>
  </si>
  <si>
    <t>Uncertainty in the timing of sales and changes to related utilities and services’ agreements are included in this estimated liability. </t>
  </si>
  <si>
    <r>
      <t>Sensitive</t>
    </r>
    <r>
      <rPr>
        <sz val="10"/>
        <rFont val="Arial"/>
        <family val="2"/>
      </rPr>
      <t> </t>
    </r>
  </si>
  <si>
    <t>Not disclosed due to reasons of commercial confidentiality and / or national security.</t>
  </si>
  <si>
    <r>
      <t>New Fair Deal arrangements for staff pensions: staff transferred from Central Government</t>
    </r>
    <r>
      <rPr>
        <sz val="10"/>
        <rFont val="Arial"/>
        <family val="2"/>
      </rPr>
      <t> </t>
    </r>
  </si>
  <si>
    <t>Uncertainties include: the number of eligible personnel, the value of accrued pension benefits and the relative value of private and public pension schemes.</t>
  </si>
  <si>
    <t>Indemnity related to potential damage to items in storage or transit and to cables</t>
  </si>
  <si>
    <t>The likelihood and cost of any damage is uncertain.</t>
  </si>
  <si>
    <r>
      <t>Total quantifiable contingent liabilities</t>
    </r>
    <r>
      <rPr>
        <sz val="10"/>
        <color rgb="FF000000"/>
        <rFont val="Arial"/>
        <family val="2"/>
      </rPr>
      <t> </t>
    </r>
  </si>
  <si>
    <t>20 - Entities within the Departmental Boundary</t>
  </si>
  <si>
    <t>On-Vote Defence Agencies</t>
  </si>
  <si>
    <t>Defence Electronic Components Agency</t>
  </si>
  <si>
    <t>Defence Equipment and Support - Bespoke Trading Entity</t>
  </si>
  <si>
    <t>Defence Science and Technology Laboratory</t>
  </si>
  <si>
    <t>Non-Departmental Public Bodies</t>
  </si>
  <si>
    <r>
      <t>AWE plc</t>
    </r>
    <r>
      <rPr>
        <vertAlign val="superscript"/>
        <sz val="11"/>
        <rFont val="Arial"/>
        <family val="2"/>
      </rPr>
      <t>1</t>
    </r>
  </si>
  <si>
    <t>Advisory Non-Departmental Public Bodies</t>
  </si>
  <si>
    <t>Advisory Committee on Conscientious Objectors</t>
  </si>
  <si>
    <t>Armed Forces Pay Review Body</t>
  </si>
  <si>
    <t>Defence Nuclear Safety Committee</t>
  </si>
  <si>
    <t>Independent Medical Expert Group</t>
  </si>
  <si>
    <t>Nuclear Research Advisory Council</t>
  </si>
  <si>
    <t>Science Advisory Committee on the Medical Implications of Less-Lethal Weapons</t>
  </si>
  <si>
    <t>Veterans Advisory and Pensions Committees</t>
  </si>
  <si>
    <t>Other Bodies</t>
  </si>
  <si>
    <t>Advisory Group on Military Medicine</t>
  </si>
  <si>
    <t>Central Advisory Committee on Compensation</t>
  </si>
  <si>
    <t>Defence Science Expert Committee</t>
  </si>
  <si>
    <t>Independent Monitoring Board for the Military Corrective Training Centre, Colchester</t>
  </si>
  <si>
    <t>Service Complaints Ombudsman</t>
  </si>
  <si>
    <t>Service Prosecuting Authority</t>
  </si>
  <si>
    <t>Territorial, auxiliary and volunteer reserve associations established under section 110 of the Reserve Forces Act 1996 c14</t>
  </si>
  <si>
    <t>1.  With effect from 1 July 2021, AWE plc was re-classified as a Non-Departmental Public Body forming part of the MOD's Group accounts for the first time in 2021-22.</t>
  </si>
  <si>
    <t>AWE plc
Balances Transferred
 30 June 2021</t>
  </si>
  <si>
    <t>Adjustments to align accounting policies
1 July 2021</t>
  </si>
  <si>
    <t>Adjustments to remove inter group balances
1 July 2021</t>
  </si>
  <si>
    <t>Adjusted balances following absorption of AWE plc into the Group Accounts
1 July 2021</t>
  </si>
  <si>
    <t>Off-Payroll Engagements of Board Members and/or Senior Officials with Significant Financial Responsibility between 1 April 2021 and 31 March 2022</t>
  </si>
  <si>
    <t>SOPS Note 1 Outturn detail, by Estimate Line</t>
  </si>
  <si>
    <t>SOPS 1.1     Analysis of Resource Outturn by estimate line</t>
  </si>
  <si>
    <t>1.2.     Analysis of Capital Outturn by estimate line</t>
  </si>
  <si>
    <t>SoPS Note 2 - Reconciliation of Outturn to Net expenditure</t>
  </si>
  <si>
    <t>Total Resource outturn</t>
  </si>
  <si>
    <t>Total Capital outturn</t>
  </si>
  <si>
    <t>Ministerial Members of the Defence Board</t>
  </si>
  <si>
    <t xml:space="preserve">Helen Miles (to 30 June 2021) </t>
  </si>
  <si>
    <r>
      <t>Sir Steven Lovegrove KCB (to 5 April 2021)</t>
    </r>
    <r>
      <rPr>
        <vertAlign val="superscript"/>
        <sz val="10"/>
        <rFont val="Arial"/>
        <family val="2"/>
      </rPr>
      <t>1</t>
    </r>
    <r>
      <rPr>
        <sz val="10"/>
        <rFont val="Arial"/>
        <family val="2"/>
      </rPr>
      <t xml:space="preserve"> </t>
    </r>
  </si>
  <si>
    <t>General Sir Nick Carter GCB CBE DSO ADC Gen (to 30 November 2021)</t>
  </si>
  <si>
    <r>
      <t>Air Marshal Richard Knighton CB (to 11 May 2022)</t>
    </r>
    <r>
      <rPr>
        <vertAlign val="superscript"/>
        <sz val="10"/>
        <color rgb="FF000000"/>
        <rFont val="Arial"/>
        <family val="2"/>
      </rPr>
      <t>3</t>
    </r>
  </si>
  <si>
    <t>4. Nina Cope replaced David Blackall as COO on 6 June 2022</t>
  </si>
  <si>
    <t>3. Lt Gen Robert Macgowan took up the post of DCDS (Mil Cap) 11 May 2022</t>
  </si>
  <si>
    <t>7. Sir Stephen Lovegrove KCB ceased to be Permanent Secretary on 21 March 21. He continued to be departmental accounting officer until 5 April 2021.</t>
  </si>
  <si>
    <t>Ratio between the highest paid directors’ total remuneration and the lower quartile, median and</t>
  </si>
  <si>
    <t>upper quartile for staff total pay and benefits</t>
  </si>
  <si>
    <r>
      <t xml:space="preserve">3  </t>
    </r>
    <r>
      <rPr>
        <sz val="9"/>
        <color rgb="FF000000"/>
        <rFont val="Arial"/>
        <family val="2"/>
      </rPr>
      <t>AWE plc became an Executive NDPB on 1 July 2021 </t>
    </r>
  </si>
  <si>
    <r>
      <t>Other Bodies</t>
    </r>
    <r>
      <rPr>
        <sz val="8"/>
        <color theme="1"/>
        <rFont val="Arial Regular"/>
      </rPr>
      <t xml:space="preserve"> 1</t>
    </r>
  </si>
  <si>
    <r>
      <t>Temporary Staff</t>
    </r>
    <r>
      <rPr>
        <b/>
        <sz val="8"/>
        <rFont val="Arial Regular"/>
      </rPr>
      <t xml:space="preserve"> 2</t>
    </r>
  </si>
  <si>
    <r>
      <t>Temporary Staff</t>
    </r>
    <r>
      <rPr>
        <sz val="8"/>
        <rFont val="Arial Regular"/>
      </rPr>
      <t xml:space="preserve"> </t>
    </r>
  </si>
  <si>
    <r>
      <t>2020-21</t>
    </r>
    <r>
      <rPr>
        <vertAlign val="superscript"/>
        <sz val="10"/>
        <rFont val="Arial Regular"/>
      </rPr>
      <t>4</t>
    </r>
  </si>
  <si>
    <t xml:space="preserve">Executive Non-Departmental Public Bodies </t>
  </si>
  <si>
    <t>payable to the Consolidated Fund.</t>
  </si>
  <si>
    <t>None of the income received by the Department in 2021-22 has been classified as payable to the consolodated Fund.</t>
  </si>
  <si>
    <r>
      <t>Non-operating loss on the transfer of AWE plc to the Department</t>
    </r>
    <r>
      <rPr>
        <vertAlign val="superscript"/>
        <sz val="9"/>
        <rFont val="Arial"/>
        <family val="2"/>
      </rPr>
      <t>2</t>
    </r>
  </si>
  <si>
    <t>Net expenditure for the year including the non-operating loss on the transfer of AWE plc to the Department</t>
  </si>
  <si>
    <t>7.7 Ownership of Investments</t>
  </si>
  <si>
    <t>Investments held by the Core Department and Agencies are:</t>
  </si>
  <si>
    <t>Organisation</t>
  </si>
  <si>
    <t>Details of investments</t>
  </si>
  <si>
    <t>100% of the Public Dividend Capital owned by MOD</t>
  </si>
  <si>
    <t>Ploughshare Innovations Limited</t>
  </si>
  <si>
    <t>Wholly owned by Dstl.  Dstl is a MOD Agency</t>
  </si>
  <si>
    <t>Sealand Support Services Limited</t>
  </si>
  <si>
    <t>Equal shareholdings between three entities - DECA (a MOD Agency) and two private sector companies</t>
  </si>
  <si>
    <t>Sheffield Forgemasters International Limited (SFIL)</t>
  </si>
  <si>
    <t>A wholly owned company acquired by MOD on 19 August 2021</t>
  </si>
  <si>
    <r>
      <t>International Military Services Limited</t>
    </r>
    <r>
      <rPr>
        <vertAlign val="superscript"/>
        <sz val="10"/>
        <color rgb="FF000000"/>
        <rFont val="Arial"/>
        <family val="2"/>
      </rPr>
      <t>1</t>
    </r>
  </si>
  <si>
    <t>Wholly owned by MOD</t>
  </si>
  <si>
    <t xml:space="preserve">A wholly owned company acquired by MOD on 1 July 2021.  Further details are at Notes 20.2 to 20.5 </t>
  </si>
  <si>
    <t>1.   International Military Services Limited ceased trading on 31 July 1991.  Following settlement of any outstanding liabilities, the company will be liquidated and any remaining value distributed in accordance with the company’s constitution.</t>
  </si>
  <si>
    <t>Investments held by Arm's Length Bodies are:</t>
  </si>
  <si>
    <t>A mixture of UK and Overseas - government and fixed interest securities, bonds, equities and portfolio funds</t>
  </si>
  <si>
    <t>Company</t>
  </si>
  <si>
    <t>Registration Number</t>
  </si>
  <si>
    <t>Devonport Royal Dockyard Limited</t>
  </si>
  <si>
    <t>02077752</t>
  </si>
  <si>
    <t>Rosyth Royal Dockyard Limited</t>
  </si>
  <si>
    <t>SC101959</t>
  </si>
  <si>
    <t>QinetiQ Group plc</t>
  </si>
  <si>
    <t>04586941</t>
  </si>
  <si>
    <t>QinetiQ Holdings Limited</t>
  </si>
  <si>
    <t>04154556</t>
  </si>
  <si>
    <t>QinetiQ Limited</t>
  </si>
  <si>
    <t>03796233</t>
  </si>
  <si>
    <t>BAE Systems Marine (Holdings) Limited</t>
  </si>
  <si>
    <t>01957765</t>
  </si>
  <si>
    <t>CLH Pipeline System (CLH-PS) Ltd</t>
  </si>
  <si>
    <t>09497223</t>
  </si>
  <si>
    <t xml:space="preserve">Company </t>
  </si>
  <si>
    <t>Number of shares</t>
  </si>
  <si>
    <t>The Chamber of Shipping Ltd</t>
  </si>
  <si>
    <t>02107383</t>
  </si>
  <si>
    <t>The British Shipping Federation Limited</t>
  </si>
  <si>
    <t>02107375</t>
  </si>
  <si>
    <t>8   Inventories</t>
  </si>
  <si>
    <t xml:space="preserve">
31 March 2021</t>
  </si>
  <si>
    <t>Munitions</t>
  </si>
  <si>
    <t>Clothing &amp; textiles</t>
  </si>
  <si>
    <t>Engineering &amp; technical</t>
  </si>
  <si>
    <t>General</t>
  </si>
  <si>
    <t>Medical, dental &amp; veterinary</t>
  </si>
  <si>
    <t>Oil, fuel &amp; lubricants</t>
  </si>
  <si>
    <t>Work in Progress</t>
  </si>
  <si>
    <t>Total Core Department and Agencies</t>
  </si>
  <si>
    <t>Inventory held by ALBs</t>
  </si>
  <si>
    <t xml:space="preserve">Total Departmental Group </t>
  </si>
  <si>
    <t>9   Trade Receivables and Other Assets</t>
  </si>
  <si>
    <t>Amounts falling due within one year:</t>
  </si>
  <si>
    <t>Trade receivables</t>
  </si>
  <si>
    <t>Value Added Tax</t>
  </si>
  <si>
    <t>Other receivables</t>
  </si>
  <si>
    <t>Prepayments and accrued income</t>
  </si>
  <si>
    <t>Current part of Service Concession Arrangement prepayment</t>
  </si>
  <si>
    <t>Amounts falling due after one year:</t>
  </si>
  <si>
    <t>Total Receivables</t>
  </si>
  <si>
    <t>Note 10   Cash and Cash Equivalents</t>
  </si>
  <si>
    <t>Balance at 1 April</t>
  </si>
  <si>
    <t>Net change in cash and cash equivalents</t>
  </si>
  <si>
    <t>Balance at 31 March</t>
  </si>
  <si>
    <t>The following balances were held at:</t>
  </si>
  <si>
    <t>Government Banking Service</t>
  </si>
  <si>
    <t>Commercial banks and cash in hand</t>
  </si>
  <si>
    <t>11  Payables</t>
  </si>
  <si>
    <t>VAT</t>
  </si>
  <si>
    <t xml:space="preserve">Other taxation and social security  </t>
  </si>
  <si>
    <t>Trade payables</t>
  </si>
  <si>
    <r>
      <t>Other payables</t>
    </r>
    <r>
      <rPr>
        <vertAlign val="superscript"/>
        <sz val="9"/>
        <rFont val="Arial"/>
        <family val="2"/>
      </rPr>
      <t>1</t>
    </r>
  </si>
  <si>
    <t>Accruals and deferred income</t>
  </si>
  <si>
    <t>Current part of finance leases</t>
  </si>
  <si>
    <t>Current part of imputed finance lease element of Service Concession Arrangement contracts</t>
  </si>
  <si>
    <r>
      <t>Current part of NLF loans</t>
    </r>
    <r>
      <rPr>
        <vertAlign val="superscript"/>
        <sz val="9"/>
        <rFont val="Arial"/>
        <family val="2"/>
      </rPr>
      <t>2</t>
    </r>
  </si>
  <si>
    <r>
      <t>Other amounts payable to the Consolidated Fund</t>
    </r>
    <r>
      <rPr>
        <vertAlign val="superscript"/>
        <sz val="9"/>
        <rFont val="Arial"/>
        <family val="2"/>
      </rPr>
      <t>3</t>
    </r>
  </si>
  <si>
    <r>
      <t>Supply payable</t>
    </r>
    <r>
      <rPr>
        <vertAlign val="superscript"/>
        <sz val="9"/>
        <rFont val="Arial"/>
        <family val="2"/>
      </rPr>
      <t>4</t>
    </r>
  </si>
  <si>
    <t>Other payables</t>
  </si>
  <si>
    <t>Finance leases</t>
  </si>
  <si>
    <t>Imputed finance lease element of Service Concession Arrangement contracts</t>
  </si>
  <si>
    <r>
      <t>NLF loans</t>
    </r>
    <r>
      <rPr>
        <vertAlign val="superscript"/>
        <sz val="9"/>
        <rFont val="Arial"/>
        <family val="2"/>
      </rPr>
      <t>2</t>
    </r>
  </si>
  <si>
    <t>Total Payables</t>
  </si>
  <si>
    <t>1  Other payables for the Group includes: amounts advanced by foreign governments in respect of various collaborative projects where the United Kingdom is the host nation of £589.6 million (2020-21 : £621.5 million).</t>
  </si>
  <si>
    <t>2.  Under the Armed Forces (Housing Loans) Acts 1949, 1958 and 1965, £94 million was borrowed from the National Loans Fund for the construction of families accommodation over the period 1950-51 to 1967-68.  These loans are fully repayable between 2012 and 2028, with the last instalment due on 20 February 2028.  Interest on the loans is payable at rates ranging from 4% to 7% per annum.</t>
  </si>
  <si>
    <t xml:space="preserve">3.  Funds expected to be received from the Court Funds Office on behalf of the Consolidated Fund. </t>
  </si>
  <si>
    <t>4.  Amounts received from the Consolidated Fund for Supply but not spent as at 31 March.</t>
  </si>
  <si>
    <t>Note 12.1      Provisions for Liabilities and Charges</t>
  </si>
  <si>
    <t>Nuclear Decommissioning</t>
  </si>
  <si>
    <t>Other Decommissioning and Restoration Costs</t>
  </si>
  <si>
    <t>Early Retirement Commitments</t>
  </si>
  <si>
    <t>Legal</t>
  </si>
  <si>
    <r>
      <t>Other</t>
    </r>
    <r>
      <rPr>
        <b/>
        <vertAlign val="superscript"/>
        <sz val="10"/>
        <rFont val="Arial"/>
        <family val="2"/>
      </rPr>
      <t>1</t>
    </r>
  </si>
  <si>
    <r>
      <t>Total</t>
    </r>
    <r>
      <rPr>
        <b/>
        <vertAlign val="superscript"/>
        <sz val="10"/>
        <rFont val="Arial"/>
        <family val="2"/>
      </rPr>
      <t>2</t>
    </r>
  </si>
  <si>
    <t>Increase in provisions in-year</t>
  </si>
  <si>
    <t>Provisions written back and reclassifications</t>
  </si>
  <si>
    <t>Provisions utilised in-year</t>
  </si>
  <si>
    <t>Unwinding of, and changes in, discount rates</t>
  </si>
  <si>
    <t>1.  Other includes provision, £86.4 million (2020-21: £93 million) for future payments under the Enhanced Learning Credit Scheme which helps qualifying Service Personnel or Service Leavers with the cost of learning.</t>
  </si>
  <si>
    <t xml:space="preserve">2.  Movements in provisions pass through operating costs (see Note 4.4) or, for some changes in capitalised decommissioning liabilities, through Other Comprehensive Expenditure. </t>
  </si>
  <si>
    <t>12.2  Analysis of Expected Timing of Discounted Cash Flows</t>
  </si>
  <si>
    <t>Legal and Other Provisions</t>
  </si>
  <si>
    <t xml:space="preserve">Due within 1 year </t>
  </si>
  <si>
    <t>Due over 1 year and less than 5 years</t>
  </si>
  <si>
    <t xml:space="preserve">Due over 5 years </t>
  </si>
  <si>
    <t>Assets held solely for decommissioning</t>
  </si>
  <si>
    <t>13.5  - Retirement Benefit Schemes</t>
  </si>
  <si>
    <t>Opening Balances</t>
  </si>
  <si>
    <t>Interest Charges</t>
  </si>
  <si>
    <t>Changes in assumptions</t>
  </si>
  <si>
    <t>Benefits Paid</t>
  </si>
  <si>
    <t>Exchange Rate (gain)/loss</t>
  </si>
  <si>
    <r>
      <t>Experience (gain)/loss</t>
    </r>
    <r>
      <rPr>
        <vertAlign val="superscript"/>
        <sz val="9"/>
        <color theme="1"/>
        <rFont val="Arial"/>
        <family val="2"/>
      </rPr>
      <t>1</t>
    </r>
  </si>
  <si>
    <t>Closing Balances</t>
  </si>
  <si>
    <t>1.  The changes due to experience gains and losses arise from scheme experience that has not coincided with the actuarial assumptions made for the latest valuation.  The main reasons for this difference are: a period of pay restraint for active members of these schemes during the inter-valuation period; and a higher than expected rate of pensioner mortality during the inter-valuation period.</t>
  </si>
  <si>
    <t>13.6 - Sensitivity Analysis</t>
  </si>
  <si>
    <t>Future Salary Increases</t>
  </si>
  <si>
    <t>Future Pension Increases</t>
  </si>
  <si>
    <r>
      <t>Water consumption</t>
    </r>
    <r>
      <rPr>
        <vertAlign val="superscript"/>
        <sz val="11"/>
        <color rgb="FF000000"/>
        <rFont val="Arial"/>
        <family val="2"/>
      </rPr>
      <t>1</t>
    </r>
  </si>
  <si>
    <t>Water and Wastewater supply costs (GB estate within GGC scope)</t>
  </si>
  <si>
    <t xml:space="preserve">1. Water consumption represents the new GGC2021-2025 Scope which includes all 2,400 Aquatrine PFI sites in GB. Northern Ireland is excluded. Furthermore ,the new GGC scope excludes Distrution losses and Service family </t>
  </si>
  <si>
    <t>Baroness Goldie DL</t>
  </si>
  <si>
    <r>
      <t xml:space="preserve">Simon Henry </t>
    </r>
    <r>
      <rPr>
        <vertAlign val="superscript"/>
        <sz val="10"/>
        <color rgb="FF000000"/>
        <rFont val="Arial"/>
        <family val="2"/>
      </rPr>
      <t>1</t>
    </r>
  </si>
  <si>
    <t>Danuta Gray (to 31 July 2021)</t>
  </si>
  <si>
    <t xml:space="preserve">Chief of the Defence Staff (CDS) </t>
  </si>
  <si>
    <t>Unauthorised disclosure.</t>
  </si>
  <si>
    <t>1. The value of pension benefits accrued during the year is calculated as the real pension multiplied by 20, plus the real increase in any lump sum, less the contributions made by the individual. The real increases exclude increases due to inflation or any increase or decrease due to a transfer of pension rights.</t>
  </si>
  <si>
    <t xml:space="preserve">Permanent Secretary </t>
  </si>
  <si>
    <t xml:space="preserve">2nd Permanent Secretary </t>
  </si>
  <si>
    <t>(to 30 November 2021)</t>
  </si>
  <si>
    <t>Kate Guthrie ( from 1 Jan 2022)</t>
  </si>
  <si>
    <t>1. The value of pension benefits accrued during the year is calculated as the real increase in pension multiplied by 20, plus the real increase in any lump sum less the contributions made by the individual. The real increase excludes increases due to inflation or any increases or decreases due to transfer of pension rights.</t>
  </si>
  <si>
    <t>2. Where the current year's benefit in kind includes an element for the private use of official cars the figures are estimated. The agreement process with HMRC concludes after publication of the accounts and any necessary restatement of the amounts is published in the following year's accounts with changes indicated by a +</t>
  </si>
  <si>
    <t>3. Fees are paid on daily rate claimable for up to 28 days per year. Fees for 2021-22 are estimates based on board meetings attended in year. Brian McBride was also paid fees of between £15k-20k in 2021-22 which related to 2020-21, but were not previously disclosed.</t>
  </si>
  <si>
    <t>2nd Permanent Secretary</t>
  </si>
  <si>
    <r>
      <t xml:space="preserve">Laurence Lee </t>
    </r>
    <r>
      <rPr>
        <vertAlign val="superscript"/>
        <sz val="10"/>
        <rFont val="Arial"/>
        <family val="2"/>
      </rPr>
      <t>1</t>
    </r>
  </si>
  <si>
    <t>Mid-point of Banded Remuneration of highest paid board member</t>
  </si>
  <si>
    <t>Salary ranges of Military and Civilian staff</t>
  </si>
  <si>
    <t>Salary £</t>
  </si>
  <si>
    <t>Total Pay &amp; Benefits £</t>
  </si>
  <si>
    <r>
      <t xml:space="preserve">Other Staff </t>
    </r>
    <r>
      <rPr>
        <vertAlign val="superscript"/>
        <sz val="10"/>
        <rFont val="Arial"/>
        <family val="2"/>
      </rPr>
      <t>2</t>
    </r>
  </si>
  <si>
    <r>
      <rPr>
        <vertAlign val="superscript"/>
        <sz val="10"/>
        <color theme="1"/>
        <rFont val="Arial"/>
        <family val="2"/>
      </rPr>
      <t>2</t>
    </r>
    <r>
      <rPr>
        <sz val="10"/>
        <color theme="1"/>
        <rFont val="Arial"/>
        <family val="2"/>
      </rPr>
      <t xml:space="preserve"> Other is defined as those who are engaged on the objectives of the Department, but are not permanent civilian staff. Includes short term contract staff, agency &amp; temporary staff, locally engaged staff overseas.</t>
    </r>
  </si>
  <si>
    <r>
      <t>1</t>
    </r>
    <r>
      <rPr>
        <b/>
        <sz val="10"/>
        <color rgb="FF000000"/>
        <rFont val="Arial"/>
        <family val="2"/>
      </rPr>
      <t xml:space="preserve"> </t>
    </r>
    <r>
      <rPr>
        <sz val="10"/>
        <color rgb="FF000000"/>
        <rFont val="Arial"/>
        <family val="2"/>
      </rPr>
      <t>AWE plc joined the MOD Departmental Group as an Executive NDPB on 1 July 2021</t>
    </r>
    <r>
      <rPr>
        <sz val="10"/>
        <color rgb="FF000000"/>
        <rFont val="Calibri"/>
        <family val="2"/>
      </rPr>
      <t xml:space="preserve"> </t>
    </r>
    <r>
      <rPr>
        <sz val="10"/>
        <color rgb="FF000000"/>
        <rFont val="Arial"/>
        <family val="2"/>
      </rPr>
      <t>resulting in a step increase in staffing numbers compared with 2020-21</t>
    </r>
    <r>
      <rPr>
        <b/>
        <vertAlign val="superscript"/>
        <sz val="10"/>
        <color rgb="FF000000"/>
        <rFont val="Arial"/>
        <family val="2"/>
      </rPr>
      <t>.</t>
    </r>
  </si>
  <si>
    <t xml:space="preserve">Departmental Staff Turnover Percentages </t>
  </si>
  <si>
    <t>2. Other staff is defined as personnel who are engaged on the objectives of the Department but do not fall under the definition of permanent civilian staff. This includes short term contract staff, agency and temporary staff, locally engaged staff overseas.</t>
  </si>
  <si>
    <r>
      <t xml:space="preserve">AWE plc </t>
    </r>
    <r>
      <rPr>
        <vertAlign val="superscript"/>
        <sz val="10"/>
        <color theme="1"/>
        <rFont val="Arial Regular"/>
      </rPr>
      <t>3</t>
    </r>
  </si>
  <si>
    <t>Armed Forces Covenant Fund Trust Ltd</t>
  </si>
  <si>
    <t>Total number of individuals on payroll and off-payroll, that have been deemed “board members and/or senior officials with significant financial responsibility” during the financial year.</t>
  </si>
  <si>
    <t>HMBB Portsmouth – write-off of materials purchased/minor works to now demolished Blocks A1 and A2 of Building 1/209, 30 Store</t>
  </si>
  <si>
    <t>The MOD’s budget for 2022–23 has been reduced as a result of the Department’s cash forecasting performance during 2021–22</t>
  </si>
  <si>
    <t>Jackal Vehicle and Equipment destroyed during wildfire</t>
  </si>
  <si>
    <t>Total Bookkeeping Losses</t>
  </si>
  <si>
    <t>Devonport Collection given to the National Museum of the Royal Navy – a large number of Royal Navy related artefacts that have been accumulated within Devonport Naval Base and have become known as the Devonport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</si>
</sst>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44" formatCode="_-&quot;£&quot;* #,##0.00_-;\-&quot;£&quot;* #,##0.00_-;_-&quot;£&quot;* &quot;-&quot;??_-;_-@_-"/>
    <numFmt numFmtId="43" formatCode="_-* #,##0.00_-;\-* #,##0.00_-;_-* &quot;-&quot;??_-;_-@_-"/>
    <numFmt numFmtId="164" formatCode="_-* #,##0_-;\-* #,##0_-;_-* &quot;-&quot;??_-;_-@_-"/>
    <numFmt numFmtId="165" formatCode="#,##0\ ;\(#,##0\ \)"/>
    <numFmt numFmtId="166" formatCode="#,##0;[Red]#,##0"/>
    <numFmt numFmtId="167" formatCode="0_);\(0\)"/>
    <numFmt numFmtId="168" formatCode="#,###;\(#,###\)"/>
    <numFmt numFmtId="169" formatCode="&quot;£&quot;#,##0"/>
    <numFmt numFmtId="170" formatCode="#,##0.0"/>
    <numFmt numFmtId="171" formatCode="#,###;\(#,###\);&quot;-&quot;"/>
    <numFmt numFmtId="172" formatCode="#,##0.0;\(#,##0.0\);&quot;-&quot;"/>
    <numFmt numFmtId="173" formatCode="\ \(#\)"/>
    <numFmt numFmtId="174" formatCode="&quot;£&quot;#,##0.000;[Red]\-&quot;£&quot;#,##0.000"/>
    <numFmt numFmtId="175" formatCode="0.000"/>
    <numFmt numFmtId="176" formatCode="[$-F800]dddd\,\ mmmm\ dd\,\ yyyy"/>
    <numFmt numFmtId="177" formatCode="0.0%"/>
    <numFmt numFmtId="178" formatCode="&quot;£&quot;#,##0.000"/>
    <numFmt numFmtId="179" formatCode="#,##0.000_ ;\-#,##0.000\ "/>
    <numFmt numFmtId="180" formatCode="_-* #,##0.000_-;\-* #,##0.000_-;_-* &quot;-&quot;???_-;_-@_-"/>
    <numFmt numFmtId="181" formatCode="mmmm\ yyyy"/>
    <numFmt numFmtId="182" formatCode="#,##0;&quot;-&quot;#,##0;\-"/>
    <numFmt numFmtId="183" formatCode="&quot; &quot;* #,##0&quot; &quot;;&quot;-&quot;* #,##0&quot; &quot;;&quot; &quot;* &quot;-&quot;#&quot; &quot;;&quot; &quot;@&quot; &quot;"/>
    <numFmt numFmtId="184" formatCode="0.0"/>
    <numFmt numFmtId="185" formatCode="[$-809]dd\ mmmm\ yyyy;@"/>
  </numFmts>
  <fonts count="175">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660033"/>
      <name val="Arial"/>
      <family val="2"/>
    </font>
    <font>
      <b/>
      <i/>
      <sz val="10"/>
      <color rgb="FF660033"/>
      <name val="Arial"/>
      <family val="2"/>
    </font>
    <font>
      <sz val="10"/>
      <color rgb="FF000000"/>
      <name val="Arial"/>
      <family val="2"/>
    </font>
    <font>
      <sz val="8"/>
      <color rgb="FF000000"/>
      <name val="Arial"/>
      <family val="2"/>
    </font>
    <font>
      <sz val="8"/>
      <color theme="1"/>
      <name val="Calibri"/>
      <family val="2"/>
      <scheme val="minor"/>
    </font>
    <font>
      <sz val="8"/>
      <name val="Arial"/>
      <family val="2"/>
    </font>
    <font>
      <sz val="8"/>
      <color theme="1"/>
      <name val="Arial"/>
      <family val="2"/>
    </font>
    <font>
      <sz val="10"/>
      <color theme="1"/>
      <name val="Arial"/>
      <family val="2"/>
    </font>
    <font>
      <b/>
      <i/>
      <sz val="12"/>
      <color rgb="FF660033"/>
      <name val="Arial"/>
      <family val="2"/>
    </font>
    <font>
      <sz val="10"/>
      <name val="Arial"/>
      <family val="2"/>
    </font>
    <font>
      <b/>
      <sz val="10"/>
      <color theme="0"/>
      <name val="Arial"/>
      <family val="2"/>
    </font>
    <font>
      <b/>
      <sz val="10"/>
      <name val="Arial"/>
      <family val="2"/>
    </font>
    <font>
      <sz val="10"/>
      <color theme="0"/>
      <name val="Arial"/>
      <family val="2"/>
    </font>
    <font>
      <b/>
      <sz val="10"/>
      <color theme="1"/>
      <name val="Calibri"/>
      <family val="2"/>
      <scheme val="minor"/>
    </font>
    <font>
      <b/>
      <sz val="10"/>
      <color theme="1"/>
      <name val="Arial"/>
      <family val="2"/>
    </font>
    <font>
      <b/>
      <sz val="8"/>
      <color theme="0"/>
      <name val="Arial"/>
      <family val="2"/>
    </font>
    <font>
      <sz val="9"/>
      <name val="Arial"/>
      <family val="2"/>
    </font>
    <font>
      <i/>
      <sz val="9"/>
      <name val="Arial"/>
      <family val="2"/>
    </font>
    <font>
      <b/>
      <sz val="9"/>
      <name val="Arial"/>
      <family val="2"/>
    </font>
    <font>
      <sz val="9"/>
      <color rgb="FF000000"/>
      <name val="Arial"/>
      <family val="2"/>
    </font>
    <font>
      <sz val="9"/>
      <color theme="1"/>
      <name val="Calibri"/>
      <family val="2"/>
      <scheme val="minor"/>
    </font>
    <font>
      <i/>
      <sz val="10"/>
      <name val="Arial"/>
      <family val="2"/>
    </font>
    <font>
      <sz val="10"/>
      <color theme="1"/>
      <name val="Calibri"/>
      <family val="2"/>
      <scheme val="minor"/>
    </font>
    <font>
      <sz val="11"/>
      <name val="Calibri"/>
      <family val="2"/>
      <scheme val="minor"/>
    </font>
    <font>
      <b/>
      <sz val="11"/>
      <name val="Arial"/>
      <family val="2"/>
    </font>
    <font>
      <b/>
      <sz val="10"/>
      <color theme="1"/>
      <name val="Arial Regular"/>
      <charset val="1"/>
    </font>
    <font>
      <sz val="10"/>
      <color theme="1"/>
      <name val="Arial Regular"/>
      <charset val="1"/>
    </font>
    <font>
      <sz val="8"/>
      <color theme="1"/>
      <name val="Arial Regular"/>
    </font>
    <font>
      <sz val="12"/>
      <color theme="1"/>
      <name val="Arial"/>
      <family val="2"/>
    </font>
    <font>
      <u/>
      <sz val="11"/>
      <color theme="1"/>
      <name val="Calibri"/>
      <family val="2"/>
      <scheme val="minor"/>
    </font>
    <font>
      <sz val="12"/>
      <color theme="1"/>
      <name val="Calibri"/>
      <family val="2"/>
      <scheme val="minor"/>
    </font>
    <font>
      <sz val="10"/>
      <name val="Arial CE"/>
      <family val="2"/>
      <charset val="238"/>
    </font>
    <font>
      <b/>
      <sz val="10"/>
      <color indexed="8"/>
      <name val="Arial"/>
      <family val="2"/>
    </font>
    <font>
      <b/>
      <sz val="9"/>
      <color indexed="8"/>
      <name val="Arial"/>
      <family val="2"/>
    </font>
    <font>
      <b/>
      <sz val="12"/>
      <color indexed="8"/>
      <name val="Arial"/>
      <family val="2"/>
    </font>
    <font>
      <sz val="10"/>
      <color indexed="8"/>
      <name val="Arial"/>
      <family val="2"/>
    </font>
    <font>
      <sz val="8"/>
      <color indexed="8"/>
      <name val="Arial"/>
      <family val="2"/>
    </font>
    <font>
      <b/>
      <sz val="8"/>
      <name val="Arial"/>
      <family val="2"/>
    </font>
    <font>
      <b/>
      <sz val="8"/>
      <color indexed="8"/>
      <name val="Arial"/>
      <family val="2"/>
    </font>
    <font>
      <sz val="9"/>
      <color indexed="8"/>
      <name val="Arial"/>
      <family val="2"/>
    </font>
    <font>
      <b/>
      <sz val="10"/>
      <color rgb="FF000000"/>
      <name val="Arial"/>
      <family val="2"/>
    </font>
    <font>
      <i/>
      <sz val="11"/>
      <color theme="1"/>
      <name val="Arial"/>
      <family val="2"/>
    </font>
    <font>
      <sz val="11"/>
      <color theme="1"/>
      <name val="Arial"/>
      <family val="2"/>
    </font>
    <font>
      <b/>
      <i/>
      <sz val="10"/>
      <name val="Arial"/>
      <family val="2"/>
    </font>
    <font>
      <b/>
      <sz val="10"/>
      <color rgb="FF660033"/>
      <name val="Arial"/>
      <family val="2"/>
    </font>
    <font>
      <sz val="8"/>
      <name val="Calibri"/>
      <family val="2"/>
    </font>
    <font>
      <sz val="10"/>
      <color theme="1"/>
      <name val="Arial Regula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9"/>
      <name val="Arial"/>
      <family val="2"/>
    </font>
    <font>
      <sz val="8"/>
      <name val="Calibri"/>
      <family val="2"/>
    </font>
    <font>
      <sz val="11"/>
      <name val="Calibri"/>
      <family val="2"/>
    </font>
    <font>
      <b/>
      <vertAlign val="subscript"/>
      <sz val="10"/>
      <name val="Arial"/>
      <family val="2"/>
    </font>
    <font>
      <b/>
      <sz val="10"/>
      <name val="Arial Regular"/>
    </font>
    <font>
      <sz val="10"/>
      <name val="Arial Regular"/>
    </font>
    <font>
      <b/>
      <sz val="8"/>
      <name val="Arial Regular"/>
    </font>
    <font>
      <sz val="8"/>
      <name val="Arial Regular"/>
    </font>
    <font>
      <vertAlign val="superscript"/>
      <sz val="10"/>
      <color rgb="FF000000"/>
      <name val="Arial"/>
      <family val="2"/>
    </font>
    <font>
      <u/>
      <sz val="11"/>
      <color theme="10"/>
      <name val="Calibri"/>
      <family val="2"/>
    </font>
    <font>
      <sz val="11"/>
      <color rgb="FF000000"/>
      <name val="Calibri"/>
      <family val="2"/>
    </font>
    <font>
      <sz val="12"/>
      <name val="Arial"/>
      <family val="2"/>
    </font>
    <font>
      <b/>
      <sz val="12"/>
      <name val="Arial"/>
      <family val="2"/>
    </font>
    <font>
      <sz val="12"/>
      <color rgb="FF000000"/>
      <name val="Calibri"/>
      <family val="2"/>
    </font>
    <font>
      <b/>
      <sz val="10"/>
      <color rgb="FF262626"/>
      <name val="Arial"/>
      <family val="2"/>
    </font>
    <font>
      <vertAlign val="superscript"/>
      <sz val="10"/>
      <name val="Arial"/>
      <family val="2"/>
    </font>
    <font>
      <b/>
      <vertAlign val="superscript"/>
      <sz val="8"/>
      <name val="Arial"/>
      <family val="2"/>
    </font>
    <font>
      <vertAlign val="superscript"/>
      <sz val="8"/>
      <name val="Arial"/>
      <family val="2"/>
    </font>
    <font>
      <vertAlign val="superscript"/>
      <sz val="9"/>
      <name val="Arial"/>
      <family val="2"/>
    </font>
    <font>
      <sz val="8"/>
      <name val="Calibri"/>
      <family val="2"/>
    </font>
    <font>
      <i/>
      <sz val="9"/>
      <color rgb="FF000000"/>
      <name val="Arial"/>
      <family val="2"/>
    </font>
    <font>
      <vertAlign val="superscript"/>
      <sz val="9"/>
      <color rgb="FF000000"/>
      <name val="Arial"/>
      <family val="2"/>
    </font>
    <font>
      <sz val="11"/>
      <color rgb="FF000000"/>
      <name val="Arial"/>
      <family val="2"/>
    </font>
    <font>
      <vertAlign val="superscript"/>
      <sz val="11"/>
      <color rgb="FF000000"/>
      <name val="Arial"/>
      <family val="2"/>
    </font>
    <font>
      <sz val="8"/>
      <name val="Calibri"/>
      <family val="2"/>
    </font>
    <font>
      <b/>
      <strike/>
      <sz val="10"/>
      <color rgb="FF000000"/>
      <name val="Arial"/>
      <family val="2"/>
    </font>
    <font>
      <sz val="8"/>
      <name val="Calibri"/>
      <family val="2"/>
    </font>
    <font>
      <sz val="10"/>
      <name val="Arial"/>
      <family val="2"/>
    </font>
    <font>
      <i/>
      <sz val="12"/>
      <color indexed="8"/>
      <name val="Arial"/>
      <family val="2"/>
    </font>
    <font>
      <b/>
      <sz val="12"/>
      <color rgb="FF660033"/>
      <name val="Arial"/>
      <family val="2"/>
    </font>
    <font>
      <b/>
      <vertAlign val="superscript"/>
      <sz val="11"/>
      <color rgb="FF000000"/>
      <name val="Arial"/>
      <family val="2"/>
    </font>
    <font>
      <b/>
      <sz val="11"/>
      <color rgb="FF000000"/>
      <name val="Arial"/>
      <family val="2"/>
    </font>
    <font>
      <sz val="8"/>
      <color rgb="FF3D3C3B"/>
      <name val="Arial"/>
      <family val="2"/>
    </font>
    <font>
      <sz val="12"/>
      <color rgb="FF000000"/>
      <name val="Arial"/>
      <family val="2"/>
    </font>
    <font>
      <sz val="11"/>
      <color rgb="FF000000"/>
      <name val="Calibri"/>
      <family val="2"/>
    </font>
    <font>
      <b/>
      <sz val="12"/>
      <color theme="1"/>
      <name val="Calibri"/>
      <family val="2"/>
      <scheme val="minor"/>
    </font>
    <font>
      <b/>
      <vertAlign val="superscript"/>
      <sz val="10"/>
      <name val="Arial"/>
      <family val="2"/>
    </font>
    <font>
      <b/>
      <sz val="12"/>
      <color rgb="FF000000"/>
      <name val="Arial"/>
      <family val="2"/>
    </font>
    <font>
      <b/>
      <sz val="8"/>
      <color rgb="FF000000"/>
      <name val="Calibri"/>
      <family val="2"/>
    </font>
    <font>
      <b/>
      <sz val="8"/>
      <color theme="1"/>
      <name val="Arial"/>
      <family val="2"/>
    </font>
    <font>
      <sz val="9"/>
      <name val="Calibri"/>
      <family val="2"/>
    </font>
    <font>
      <i/>
      <sz val="12"/>
      <color theme="1"/>
      <name val="Arial"/>
      <family val="2"/>
    </font>
    <font>
      <sz val="11"/>
      <name val="Arial"/>
      <family val="2"/>
    </font>
    <font>
      <b/>
      <sz val="11"/>
      <color theme="1"/>
      <name val="Arial"/>
      <family val="2"/>
    </font>
    <font>
      <vertAlign val="superscript"/>
      <sz val="11"/>
      <name val="Arial"/>
      <family val="2"/>
    </font>
    <font>
      <vertAlign val="superscript"/>
      <sz val="10"/>
      <color theme="1"/>
      <name val="Arial"/>
      <family val="2"/>
    </font>
    <font>
      <b/>
      <sz val="11"/>
      <color rgb="FF000000"/>
      <name val="Calibri"/>
      <family val="2"/>
    </font>
    <font>
      <sz val="8"/>
      <name val="Calibri"/>
    </font>
    <font>
      <b/>
      <sz val="18"/>
      <color rgb="FF660033"/>
      <name val="Arial"/>
      <family val="2"/>
    </font>
    <font>
      <i/>
      <sz val="10"/>
      <color theme="1"/>
      <name val="Arial"/>
      <family val="2"/>
    </font>
    <font>
      <b/>
      <i/>
      <sz val="10"/>
      <color theme="1"/>
      <name val="Arial"/>
      <family val="2"/>
    </font>
    <font>
      <sz val="10"/>
      <color rgb="FF504E53"/>
      <name val="Tahoma"/>
      <family val="2"/>
    </font>
    <font>
      <vertAlign val="superscript"/>
      <sz val="10"/>
      <color rgb="FF504E53"/>
      <name val="Tahoma"/>
      <family val="2"/>
    </font>
    <font>
      <sz val="9"/>
      <color rgb="FF504E53"/>
      <name val="Tahoma"/>
      <family val="2"/>
    </font>
    <font>
      <sz val="14"/>
      <color rgb="FF000000"/>
      <name val="Calibri"/>
      <family val="2"/>
    </font>
    <font>
      <b/>
      <sz val="16"/>
      <color rgb="FF660033"/>
      <name val="Arial"/>
      <family val="2"/>
    </font>
    <font>
      <sz val="11"/>
      <color indexed="10"/>
      <name val="Arial"/>
      <family val="2"/>
    </font>
    <font>
      <i/>
      <sz val="12"/>
      <name val="Arial"/>
      <family val="2"/>
    </font>
    <font>
      <b/>
      <sz val="10"/>
      <color rgb="FFFF0000"/>
      <name val="Arial"/>
      <family val="2"/>
    </font>
    <font>
      <b/>
      <sz val="9"/>
      <color theme="1"/>
      <name val="Arial"/>
      <family val="2"/>
    </font>
    <font>
      <sz val="9"/>
      <color theme="1"/>
      <name val="Arial"/>
      <family val="2"/>
    </font>
    <font>
      <vertAlign val="superscript"/>
      <sz val="9"/>
      <color theme="1"/>
      <name val="Arial"/>
      <family val="2"/>
    </font>
    <font>
      <vertAlign val="subscript"/>
      <sz val="9"/>
      <color theme="1"/>
      <name val="Arial"/>
      <family val="2"/>
    </font>
    <font>
      <vertAlign val="superscript"/>
      <sz val="11"/>
      <color theme="1"/>
      <name val="Calibri"/>
      <family val="2"/>
      <scheme val="minor"/>
    </font>
    <font>
      <b/>
      <vertAlign val="superscript"/>
      <sz val="10"/>
      <color rgb="FF000000"/>
      <name val="Arial"/>
      <family val="2"/>
    </font>
    <font>
      <i/>
      <sz val="10"/>
      <color rgb="FF000000"/>
      <name val="Arial"/>
      <family val="2"/>
    </font>
    <font>
      <vertAlign val="superscript"/>
      <sz val="11"/>
      <name val="Calibri"/>
      <family val="2"/>
    </font>
    <font>
      <sz val="11"/>
      <color indexed="8"/>
      <name val="Arial"/>
      <family val="2"/>
    </font>
    <font>
      <sz val="11"/>
      <color rgb="FFFF0000"/>
      <name val="Calibri"/>
      <family val="2"/>
    </font>
    <font>
      <sz val="10"/>
      <name val="Arial"/>
    </font>
    <font>
      <b/>
      <vertAlign val="superscript"/>
      <sz val="9"/>
      <name val="Arial"/>
      <family val="2"/>
    </font>
    <font>
      <b/>
      <vertAlign val="superscript"/>
      <sz val="9"/>
      <color rgb="FF000000"/>
      <name val="Arial"/>
      <family val="2"/>
    </font>
    <font>
      <b/>
      <sz val="14"/>
      <name val="Arial"/>
      <family val="2"/>
    </font>
    <font>
      <sz val="9"/>
      <color rgb="FFFF0000"/>
      <name val="Arial"/>
      <family val="2"/>
    </font>
    <font>
      <sz val="10"/>
      <color rgb="FF660033"/>
      <name val="Arial"/>
      <family val="2"/>
    </font>
    <font>
      <b/>
      <sz val="14"/>
      <color indexed="8"/>
      <name val="Arial"/>
      <family val="2"/>
    </font>
    <font>
      <sz val="14"/>
      <color indexed="8"/>
      <name val="Arial"/>
      <family val="2"/>
    </font>
    <font>
      <sz val="14"/>
      <name val="Arial"/>
      <family val="2"/>
    </font>
    <font>
      <sz val="14"/>
      <color rgb="FF660033"/>
      <name val="Arial"/>
      <family val="2"/>
    </font>
    <font>
      <sz val="16"/>
      <color rgb="FF660033"/>
      <name val="Arial"/>
      <family val="2"/>
    </font>
    <font>
      <sz val="12"/>
      <color rgb="FF660033"/>
      <name val="Arial"/>
      <family val="2"/>
    </font>
    <font>
      <b/>
      <i/>
      <sz val="14"/>
      <name val="Arial"/>
      <family val="2"/>
    </font>
    <font>
      <b/>
      <sz val="14"/>
      <color rgb="FF690033"/>
      <name val="Arial"/>
      <family val="2"/>
    </font>
    <font>
      <b/>
      <sz val="14"/>
      <color theme="6"/>
      <name val="Arial"/>
      <family val="2"/>
    </font>
    <font>
      <sz val="14"/>
      <color theme="1"/>
      <name val="Arial"/>
      <family val="2"/>
    </font>
    <font>
      <sz val="7"/>
      <color rgb="FF660033"/>
      <name val="Times New Roman"/>
      <family val="1"/>
    </font>
    <font>
      <b/>
      <u/>
      <sz val="10"/>
      <color indexed="8"/>
      <name val="Arial"/>
      <family val="2"/>
    </font>
    <font>
      <b/>
      <sz val="14"/>
      <color rgb="FF9BBB59"/>
      <name val="Arial"/>
      <family val="2"/>
    </font>
    <font>
      <sz val="9"/>
      <color indexed="10"/>
      <name val="Arial"/>
      <family val="2"/>
    </font>
    <font>
      <b/>
      <sz val="9"/>
      <color indexed="10"/>
      <name val="Arial"/>
      <family val="2"/>
    </font>
    <font>
      <vertAlign val="superscript"/>
      <sz val="10"/>
      <color theme="1"/>
      <name val="Arial Regular"/>
    </font>
    <font>
      <vertAlign val="superscript"/>
      <sz val="10"/>
      <name val="Arial Regular"/>
    </font>
    <font>
      <i/>
      <sz val="8"/>
      <color rgb="FF0000CC"/>
      <name val="Arial"/>
      <family val="2"/>
    </font>
    <font>
      <b/>
      <u/>
      <sz val="9"/>
      <color indexed="8"/>
      <name val="Arial"/>
      <family val="2"/>
    </font>
    <font>
      <sz val="11"/>
      <color rgb="FF000000"/>
      <name val="Calibri"/>
    </font>
    <font>
      <sz val="10"/>
      <color rgb="FF000000"/>
      <name val="Calibri"/>
      <family val="2"/>
    </font>
    <font>
      <sz val="10"/>
      <color rgb="FF262626"/>
      <name val="Arial"/>
      <family val="2"/>
    </font>
  </fonts>
  <fills count="44">
    <fill>
      <patternFill patternType="none"/>
    </fill>
    <fill>
      <patternFill patternType="gray125"/>
    </fill>
    <fill>
      <patternFill patternType="solid">
        <fgColor rgb="FF66003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BFBFBF"/>
        <bgColor indexed="64"/>
      </patternFill>
    </fill>
    <fill>
      <patternFill patternType="solid">
        <fgColor rgb="FFFFFFFF"/>
        <bgColor indexed="64"/>
      </patternFill>
    </fill>
    <fill>
      <patternFill patternType="solid">
        <fgColor rgb="FFD0CECE"/>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1B7C1"/>
        <bgColor indexed="64"/>
      </patternFill>
    </fill>
    <fill>
      <patternFill patternType="solid">
        <fgColor theme="0" tint="-0.14999847407452621"/>
        <bgColor rgb="FFA6A6A6"/>
      </patternFill>
    </fill>
    <fill>
      <patternFill patternType="solid">
        <fgColor theme="0" tint="-0.499984740745262"/>
        <bgColor rgb="FFA6A6A6"/>
      </patternFill>
    </fill>
    <fill>
      <patternFill patternType="solid">
        <fgColor theme="0" tint="-0.499984740745262"/>
        <bgColor rgb="FFD9D9D9"/>
      </patternFill>
    </fill>
    <fill>
      <patternFill patternType="solid">
        <fgColor theme="0" tint="-0.249977111117893"/>
        <bgColor rgb="FFD9D9D9"/>
      </patternFill>
    </fill>
    <fill>
      <patternFill patternType="solid">
        <fgColor theme="0" tint="-0.499984740745262"/>
        <bgColor indexed="64"/>
      </patternFill>
    </fill>
    <fill>
      <patternFill patternType="solid">
        <fgColor theme="0" tint="-0.24994659260841701"/>
        <bgColor indexed="64"/>
      </patternFill>
    </fill>
  </fills>
  <borders count="99">
    <border>
      <left/>
      <right/>
      <top/>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
      <left/>
      <right style="thin">
        <color auto="1"/>
      </right>
      <top style="thin">
        <color auto="1"/>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auto="1"/>
      </right>
      <top/>
      <bottom style="thin">
        <color auto="1"/>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dashed">
        <color rgb="FF000000"/>
      </right>
      <top style="thin">
        <color rgb="FF000000"/>
      </top>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s>
  <cellStyleXfs count="121">
    <xf numFmtId="0" fontId="0" fillId="0" borderId="0"/>
    <xf numFmtId="0" fontId="10" fillId="0" borderId="0"/>
    <xf numFmtId="0" fontId="22" fillId="0" borderId="0"/>
    <xf numFmtId="43" fontId="10" fillId="0" borderId="0" applyFont="0" applyFill="0" applyBorder="0" applyAlignment="0" applyProtection="0"/>
    <xf numFmtId="0" fontId="22" fillId="0" borderId="0"/>
    <xf numFmtId="43" fontId="22"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4" fillId="0" borderId="0"/>
    <xf numFmtId="0" fontId="44" fillId="0" borderId="0"/>
    <xf numFmtId="0" fontId="10" fillId="0" borderId="0"/>
    <xf numFmtId="0" fontId="10" fillId="0" borderId="0"/>
    <xf numFmtId="43" fontId="22" fillId="0" borderId="0" applyFont="0" applyFill="0" applyBorder="0" applyAlignment="0" applyProtection="0"/>
    <xf numFmtId="0" fontId="22" fillId="0" borderId="0"/>
    <xf numFmtId="0" fontId="22" fillId="0" borderId="0"/>
    <xf numFmtId="0" fontId="22" fillId="0" borderId="0"/>
    <xf numFmtId="0" fontId="9" fillId="0" borderId="0"/>
    <xf numFmtId="0" fontId="44" fillId="0" borderId="0"/>
    <xf numFmtId="0" fontId="22" fillId="0" borderId="0"/>
    <xf numFmtId="0" fontId="22" fillId="0" borderId="0"/>
    <xf numFmtId="43" fontId="22" fillId="0" borderId="0" applyFont="0" applyFill="0" applyBorder="0" applyAlignment="0" applyProtection="0"/>
    <xf numFmtId="0" fontId="60" fillId="0" borderId="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4" borderId="0" applyNumberFormat="0" applyBorder="0" applyAlignment="0" applyProtection="0"/>
    <xf numFmtId="0" fontId="61" fillId="17" borderId="0" applyNumberFormat="0" applyBorder="0" applyAlignment="0" applyProtection="0"/>
    <xf numFmtId="0" fontId="61"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8" borderId="0" applyNumberFormat="0" applyBorder="0" applyAlignment="0" applyProtection="0"/>
    <xf numFmtId="0" fontId="63" fillId="12" borderId="0" applyNumberFormat="0" applyBorder="0" applyAlignment="0" applyProtection="0"/>
    <xf numFmtId="0" fontId="64" fillId="29" borderId="6" applyNumberFormat="0" applyAlignment="0" applyProtection="0"/>
    <xf numFmtId="0" fontId="65" fillId="30" borderId="7" applyNumberFormat="0" applyAlignment="0" applyProtection="0"/>
    <xf numFmtId="0" fontId="66" fillId="0" borderId="0" applyNumberFormat="0" applyFill="0" applyBorder="0" applyAlignment="0" applyProtection="0"/>
    <xf numFmtId="0" fontId="67" fillId="13"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16" borderId="6" applyNumberFormat="0" applyAlignment="0" applyProtection="0"/>
    <xf numFmtId="0" fontId="72" fillId="0" borderId="11" applyNumberFormat="0" applyFill="0" applyAlignment="0" applyProtection="0"/>
    <xf numFmtId="0" fontId="73" fillId="31" borderId="0" applyNumberFormat="0" applyBorder="0" applyAlignment="0" applyProtection="0"/>
    <xf numFmtId="0" fontId="22" fillId="32" borderId="12" applyNumberFormat="0" applyFont="0" applyAlignment="0" applyProtection="0"/>
    <xf numFmtId="0" fontId="74" fillId="29" borderId="13" applyNumberFormat="0" applyAlignment="0" applyProtection="0"/>
    <xf numFmtId="0" fontId="75" fillId="0" borderId="0" applyNumberFormat="0" applyFill="0" applyBorder="0" applyAlignment="0" applyProtection="0"/>
    <xf numFmtId="0" fontId="76" fillId="0" borderId="14" applyNumberFormat="0" applyFill="0" applyAlignment="0" applyProtection="0"/>
    <xf numFmtId="0" fontId="77" fillId="0" borderId="0" applyNumberFormat="0" applyFill="0" applyBorder="0" applyAlignment="0" applyProtection="0"/>
    <xf numFmtId="0" fontId="8" fillId="0" borderId="0"/>
    <xf numFmtId="0" fontId="8" fillId="0" borderId="0"/>
    <xf numFmtId="0" fontId="8" fillId="0" borderId="0"/>
    <xf numFmtId="0" fontId="8" fillId="0" borderId="0"/>
    <xf numFmtId="0" fontId="22" fillId="0" borderId="0"/>
    <xf numFmtId="0" fontId="8" fillId="0" borderId="0"/>
    <xf numFmtId="43" fontId="22" fillId="0" borderId="0" applyFont="0" applyFill="0" applyBorder="0" applyAlignment="0" applyProtection="0"/>
    <xf numFmtId="0" fontId="8" fillId="0" borderId="0"/>
    <xf numFmtId="0" fontId="64" fillId="29" borderId="6" applyNumberFormat="0" applyAlignment="0" applyProtection="0"/>
    <xf numFmtId="0" fontId="71" fillId="16" borderId="6" applyNumberFormat="0" applyAlignment="0" applyProtection="0"/>
    <xf numFmtId="0" fontId="22" fillId="32" borderId="12" applyNumberFormat="0" applyFont="0" applyAlignment="0" applyProtection="0"/>
    <xf numFmtId="0" fontId="74" fillId="29" borderId="13" applyNumberFormat="0" applyAlignment="0" applyProtection="0"/>
    <xf numFmtId="0" fontId="76" fillId="0" borderId="14" applyNumberFormat="0" applyFill="0" applyAlignment="0" applyProtection="0"/>
    <xf numFmtId="0" fontId="22" fillId="32" borderId="12" applyNumberFormat="0" applyFont="0" applyAlignment="0" applyProtection="0"/>
    <xf numFmtId="0" fontId="8" fillId="0" borderId="0"/>
    <xf numFmtId="43" fontId="22"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2" fillId="0" borderId="0"/>
    <xf numFmtId="0" fontId="64" fillId="29" borderId="15" applyNumberFormat="0" applyAlignment="0" applyProtection="0"/>
    <xf numFmtId="0" fontId="71" fillId="16" borderId="15" applyNumberFormat="0" applyAlignment="0" applyProtection="0"/>
    <xf numFmtId="0" fontId="22" fillId="32" borderId="16" applyNumberFormat="0" applyFont="0" applyAlignment="0" applyProtection="0"/>
    <xf numFmtId="0" fontId="74" fillId="29" borderId="17" applyNumberFormat="0" applyAlignment="0" applyProtection="0"/>
    <xf numFmtId="0" fontId="76" fillId="0" borderId="18" applyNumberFormat="0" applyFill="0" applyAlignment="0" applyProtection="0"/>
    <xf numFmtId="0" fontId="64" fillId="29" borderId="15" applyNumberFormat="0" applyAlignment="0" applyProtection="0"/>
    <xf numFmtId="0" fontId="71" fillId="16" borderId="15" applyNumberFormat="0" applyAlignment="0" applyProtection="0"/>
    <xf numFmtId="0" fontId="22" fillId="32" borderId="16" applyNumberFormat="0" applyFont="0" applyAlignment="0" applyProtection="0"/>
    <xf numFmtId="0" fontId="74" fillId="29" borderId="17" applyNumberFormat="0" applyAlignment="0" applyProtection="0"/>
    <xf numFmtId="0" fontId="76" fillId="0" borderId="18" applyNumberFormat="0" applyFill="0" applyAlignment="0" applyProtection="0"/>
    <xf numFmtId="0" fontId="22" fillId="32" borderId="16" applyNumberFormat="0" applyFont="0" applyAlignment="0" applyProtection="0"/>
    <xf numFmtId="0" fontId="87" fillId="0" borderId="0" applyNumberFormat="0" applyFill="0" applyBorder="0" applyAlignment="0" applyProtection="0"/>
    <xf numFmtId="0" fontId="7" fillId="0" borderId="0"/>
    <xf numFmtId="0" fontId="88" fillId="0" borderId="0"/>
    <xf numFmtId="0" fontId="6" fillId="0" borderId="0"/>
    <xf numFmtId="0" fontId="105" fillId="0" borderId="0"/>
    <xf numFmtId="9" fontId="112" fillId="0" borderId="0" applyFont="0" applyFill="0" applyBorder="0" applyAlignment="0" applyProtection="0"/>
    <xf numFmtId="0" fontId="4" fillId="0" borderId="0"/>
    <xf numFmtId="43" fontId="88" fillId="0" borderId="0" applyFont="0" applyFill="0" applyBorder="0" applyAlignment="0" applyProtection="0"/>
    <xf numFmtId="9" fontId="88"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147" fillId="0" borderId="0"/>
    <xf numFmtId="0" fontId="22" fillId="0" borderId="0"/>
    <xf numFmtId="0" fontId="2" fillId="0" borderId="0"/>
    <xf numFmtId="0" fontId="2" fillId="0" borderId="0"/>
    <xf numFmtId="0" fontId="2" fillId="0" borderId="0"/>
    <xf numFmtId="0" fontId="22" fillId="0" borderId="0"/>
    <xf numFmtId="0" fontId="1" fillId="0" borderId="0"/>
    <xf numFmtId="43" fontId="172" fillId="0" borderId="0" applyFont="0" applyFill="0" applyBorder="0" applyAlignment="0" applyProtection="0"/>
  </cellStyleXfs>
  <cellXfs count="2017">
    <xf numFmtId="0" fontId="0" fillId="0" borderId="0" xfId="0"/>
    <xf numFmtId="0" fontId="13" fillId="0" borderId="0" xfId="0" applyFont="1" applyAlignment="1">
      <alignment vertical="center"/>
    </xf>
    <xf numFmtId="0" fontId="10" fillId="0" borderId="0" xfId="1" applyAlignment="1">
      <alignment vertical="top"/>
    </xf>
    <xf numFmtId="0" fontId="10" fillId="0" borderId="0" xfId="1"/>
    <xf numFmtId="0" fontId="14" fillId="0" borderId="0" xfId="0" applyFont="1" applyAlignment="1">
      <alignment vertical="center"/>
    </xf>
    <xf numFmtId="0" fontId="17" fillId="0" borderId="0" xfId="1" applyFont="1"/>
    <xf numFmtId="0" fontId="18" fillId="0" borderId="0" xfId="1" applyFont="1"/>
    <xf numFmtId="0" fontId="19" fillId="0" borderId="0" xfId="1" applyFont="1"/>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right" vertical="center"/>
    </xf>
    <xf numFmtId="3" fontId="11" fillId="0" borderId="0" xfId="1" applyNumberFormat="1" applyFont="1"/>
    <xf numFmtId="3" fontId="29" fillId="0" borderId="5" xfId="4" applyNumberFormat="1" applyFont="1" applyBorder="1" applyAlignment="1">
      <alignment horizontal="center" wrapText="1"/>
    </xf>
    <xf numFmtId="0" fontId="29" fillId="0" borderId="5" xfId="4" applyFont="1" applyBorder="1" applyAlignment="1">
      <alignment horizontal="center"/>
    </xf>
    <xf numFmtId="3" fontId="29" fillId="0" borderId="1" xfId="4" applyNumberFormat="1" applyFont="1" applyBorder="1" applyAlignment="1">
      <alignment horizontal="center" wrapText="1"/>
    </xf>
    <xf numFmtId="3" fontId="29" fillId="0" borderId="5" xfId="4" quotePrefix="1" applyNumberFormat="1" applyFont="1" applyBorder="1" applyAlignment="1">
      <alignment horizontal="center" wrapText="1"/>
    </xf>
    <xf numFmtId="0" fontId="22" fillId="0" borderId="5" xfId="4" applyBorder="1" applyAlignment="1">
      <alignment horizontal="center" vertical="top"/>
    </xf>
    <xf numFmtId="3" fontId="22" fillId="0" borderId="5" xfId="4" applyNumberFormat="1" applyBorder="1" applyAlignment="1">
      <alignment horizontal="center" vertical="top" wrapText="1"/>
    </xf>
    <xf numFmtId="3" fontId="22" fillId="0" borderId="4" xfId="4" applyNumberFormat="1" applyBorder="1" applyAlignment="1">
      <alignment horizontal="center" vertical="top" wrapText="1"/>
    </xf>
    <xf numFmtId="3" fontId="24" fillId="0" borderId="5" xfId="4" applyNumberFormat="1" applyFont="1" applyBorder="1" applyAlignment="1">
      <alignment horizontal="right" vertical="top" wrapText="1"/>
    </xf>
    <xf numFmtId="3" fontId="22" fillId="0" borderId="5" xfId="4" applyNumberFormat="1" applyBorder="1" applyAlignment="1">
      <alignment horizontal="right" vertical="top" wrapText="1"/>
    </xf>
    <xf numFmtId="3" fontId="24" fillId="0" borderId="1" xfId="4" applyNumberFormat="1" applyFont="1" applyBorder="1" applyAlignment="1">
      <alignment horizontal="right" vertical="top" wrapText="1"/>
    </xf>
    <xf numFmtId="0" fontId="10" fillId="0" borderId="0" xfId="6"/>
    <xf numFmtId="0" fontId="35" fillId="0" borderId="0" xfId="6" applyFont="1"/>
    <xf numFmtId="0" fontId="15" fillId="0" borderId="0" xfId="6" applyFont="1" applyAlignment="1">
      <alignment horizontal="right"/>
    </xf>
    <xf numFmtId="164" fontId="19" fillId="0" borderId="0" xfId="7" applyNumberFormat="1" applyFont="1"/>
    <xf numFmtId="0" fontId="17" fillId="0" borderId="0" xfId="6" applyFont="1"/>
    <xf numFmtId="0" fontId="10" fillId="0" borderId="0" xfId="6" applyAlignment="1">
      <alignment vertical="top" wrapText="1"/>
    </xf>
    <xf numFmtId="0" fontId="19" fillId="0" borderId="0" xfId="6" applyFont="1"/>
    <xf numFmtId="3" fontId="28" fillId="0" borderId="0" xfId="6" applyNumberFormat="1" applyFont="1" applyAlignment="1">
      <alignment vertical="top" wrapText="1"/>
    </xf>
    <xf numFmtId="3" fontId="23" fillId="0" borderId="0" xfId="6" applyNumberFormat="1" applyFont="1" applyAlignment="1">
      <alignment horizontal="center" vertical="top" wrapText="1"/>
    </xf>
    <xf numFmtId="3" fontId="23" fillId="0" borderId="0" xfId="6" applyNumberFormat="1" applyFont="1" applyAlignment="1">
      <alignment horizontal="center" vertical="center" wrapText="1"/>
    </xf>
    <xf numFmtId="3" fontId="25" fillId="0" borderId="0" xfId="6" applyNumberFormat="1" applyFont="1" applyAlignment="1">
      <alignment horizontal="center" vertical="center" wrapText="1"/>
    </xf>
    <xf numFmtId="164" fontId="0" fillId="0" borderId="0" xfId="7" applyNumberFormat="1" applyFont="1"/>
    <xf numFmtId="0" fontId="15" fillId="0" borderId="0" xfId="6" applyFont="1" applyAlignment="1">
      <alignment horizontal="center"/>
    </xf>
    <xf numFmtId="3" fontId="15" fillId="0" borderId="0" xfId="6" applyNumberFormat="1" applyFont="1" applyAlignment="1">
      <alignment horizontal="center"/>
    </xf>
    <xf numFmtId="0" fontId="10" fillId="0" borderId="0" xfId="6" applyAlignment="1">
      <alignment horizontal="center" vertical="center"/>
    </xf>
    <xf numFmtId="168" fontId="22" fillId="0" borderId="0" xfId="2" applyNumberFormat="1" applyAlignment="1">
      <alignment horizontal="center" vertical="center"/>
    </xf>
    <xf numFmtId="0" fontId="22" fillId="0" borderId="0" xfId="2" applyAlignment="1">
      <alignment horizontal="center" vertical="center" wrapText="1"/>
    </xf>
    <xf numFmtId="0" fontId="19" fillId="0" borderId="0" xfId="6" applyFont="1" applyAlignment="1">
      <alignment vertical="top"/>
    </xf>
    <xf numFmtId="0" fontId="17" fillId="0" borderId="0" xfId="6" applyFont="1" applyAlignment="1">
      <alignment horizontal="center" vertical="center"/>
    </xf>
    <xf numFmtId="0" fontId="10" fillId="0" borderId="0" xfId="6" applyAlignment="1">
      <alignment horizontal="right"/>
    </xf>
    <xf numFmtId="0" fontId="35" fillId="0" borderId="0" xfId="6" applyFont="1" applyAlignment="1">
      <alignment horizontal="right"/>
    </xf>
    <xf numFmtId="0" fontId="10" fillId="0" borderId="0" xfId="6" applyAlignment="1">
      <alignment horizontal="right" vertical="center" wrapText="1"/>
    </xf>
    <xf numFmtId="0" fontId="10" fillId="0" borderId="0" xfId="6" applyAlignment="1">
      <alignment vertical="center" wrapText="1"/>
    </xf>
    <xf numFmtId="0" fontId="20" fillId="0" borderId="0" xfId="6" applyFont="1"/>
    <xf numFmtId="0" fontId="20" fillId="0" borderId="0" xfId="6" applyFont="1" applyAlignment="1">
      <alignment wrapText="1"/>
    </xf>
    <xf numFmtId="0" fontId="10" fillId="0" borderId="0" xfId="6" applyAlignment="1">
      <alignment vertical="center"/>
    </xf>
    <xf numFmtId="0" fontId="10" fillId="0" borderId="0" xfId="6" applyAlignment="1">
      <alignment wrapText="1"/>
    </xf>
    <xf numFmtId="0" fontId="10" fillId="0" borderId="0" xfId="6" applyAlignment="1">
      <alignment vertical="top"/>
    </xf>
    <xf numFmtId="0" fontId="19" fillId="0" borderId="0" xfId="6" applyFont="1" applyAlignment="1">
      <alignment horizontal="right"/>
    </xf>
    <xf numFmtId="0" fontId="41" fillId="0" borderId="0" xfId="6" applyFont="1" applyAlignment="1">
      <alignment vertical="center" wrapText="1"/>
    </xf>
    <xf numFmtId="0" fontId="41" fillId="0" borderId="0" xfId="6" applyFont="1" applyAlignment="1">
      <alignment horizontal="center" vertical="center" wrapText="1"/>
    </xf>
    <xf numFmtId="0" fontId="10" fillId="0" borderId="0" xfId="6" applyAlignment="1">
      <alignment horizontal="center" vertical="center" wrapText="1"/>
    </xf>
    <xf numFmtId="0" fontId="20" fillId="0" borderId="0" xfId="6" applyFont="1" applyAlignment="1">
      <alignment horizontal="center" vertical="center" wrapText="1"/>
    </xf>
    <xf numFmtId="0" fontId="42" fillId="0" borderId="0" xfId="6" applyFont="1" applyAlignment="1">
      <alignment wrapText="1"/>
    </xf>
    <xf numFmtId="0" fontId="43" fillId="0" borderId="0" xfId="6" applyFont="1" applyAlignment="1">
      <alignment horizontal="center" vertical="center" wrapText="1"/>
    </xf>
    <xf numFmtId="3" fontId="10" fillId="0" borderId="0" xfId="6" applyNumberFormat="1"/>
    <xf numFmtId="0" fontId="13" fillId="0" borderId="0" xfId="0" applyFont="1" applyAlignment="1">
      <alignment horizontal="left" vertical="top"/>
    </xf>
    <xf numFmtId="0" fontId="14" fillId="0" borderId="0" xfId="0" applyFont="1" applyAlignment="1">
      <alignment horizontal="left" vertical="top"/>
    </xf>
    <xf numFmtId="0" fontId="45" fillId="0" borderId="0" xfId="9" applyFont="1"/>
    <xf numFmtId="171" fontId="48" fillId="0" borderId="0" xfId="9" applyNumberFormat="1" applyFont="1"/>
    <xf numFmtId="171" fontId="52" fillId="0" borderId="0" xfId="9" applyNumberFormat="1" applyFont="1"/>
    <xf numFmtId="0" fontId="10" fillId="0" borderId="0" xfId="6" applyAlignment="1">
      <alignment horizontal="center"/>
    </xf>
    <xf numFmtId="0" fontId="20" fillId="0" borderId="0" xfId="6" applyFont="1" applyAlignment="1">
      <alignment horizontal="center"/>
    </xf>
    <xf numFmtId="0" fontId="54" fillId="0" borderId="0" xfId="6" applyFont="1" applyAlignment="1">
      <alignment vertical="center"/>
    </xf>
    <xf numFmtId="0" fontId="10" fillId="0" borderId="0" xfId="6" applyAlignment="1">
      <alignment horizontal="left"/>
    </xf>
    <xf numFmtId="0" fontId="20" fillId="0" borderId="0" xfId="6" applyFont="1" applyAlignment="1">
      <alignment horizontal="left"/>
    </xf>
    <xf numFmtId="3" fontId="23" fillId="0" borderId="0" xfId="6" applyNumberFormat="1" applyFont="1" applyAlignment="1">
      <alignment horizontal="left" vertical="top" wrapText="1"/>
    </xf>
    <xf numFmtId="0" fontId="20" fillId="0" borderId="0" xfId="6" applyFont="1" applyAlignment="1">
      <alignment horizontal="left" vertical="center" wrapText="1"/>
    </xf>
    <xf numFmtId="176" fontId="20" fillId="0" borderId="0" xfId="6" applyNumberFormat="1" applyFont="1" applyAlignment="1">
      <alignment horizontal="left" vertical="center" wrapText="1"/>
    </xf>
    <xf numFmtId="0" fontId="22" fillId="0" borderId="0" xfId="4" applyAlignment="1">
      <alignment horizontal="right"/>
    </xf>
    <xf numFmtId="0" fontId="22" fillId="0" borderId="0" xfId="4"/>
    <xf numFmtId="0" fontId="22" fillId="0" borderId="0" xfId="4" applyAlignment="1">
      <alignment vertical="top"/>
    </xf>
    <xf numFmtId="0" fontId="41" fillId="0" borderId="0" xfId="4" applyFont="1" applyAlignment="1">
      <alignment vertical="center"/>
    </xf>
    <xf numFmtId="0" fontId="22" fillId="0" borderId="0" xfId="4" applyAlignment="1">
      <alignment horizontal="center"/>
    </xf>
    <xf numFmtId="0" fontId="22" fillId="0" borderId="0" xfId="4" applyAlignment="1">
      <alignment horizontal="center" vertical="top"/>
    </xf>
    <xf numFmtId="0" fontId="56" fillId="0" borderId="0" xfId="4" applyFont="1" applyAlignment="1">
      <alignment vertical="top" wrapText="1"/>
    </xf>
    <xf numFmtId="0" fontId="57" fillId="0" borderId="0" xfId="0" applyFont="1" applyAlignment="1">
      <alignment vertical="center"/>
    </xf>
    <xf numFmtId="171" fontId="18" fillId="0" borderId="0" xfId="9" applyNumberFormat="1" applyFont="1" applyAlignment="1">
      <alignment horizontal="right" vertical="center" wrapText="1"/>
    </xf>
    <xf numFmtId="3" fontId="29" fillId="0" borderId="2" xfId="4" quotePrefix="1" applyNumberFormat="1" applyFont="1" applyBorder="1" applyAlignment="1">
      <alignment horizontal="center" wrapText="1"/>
    </xf>
    <xf numFmtId="3" fontId="29" fillId="0" borderId="4" xfId="4" applyNumberFormat="1" applyFont="1" applyBorder="1" applyAlignment="1">
      <alignment horizontal="center" wrapText="1"/>
    </xf>
    <xf numFmtId="3" fontId="22" fillId="0" borderId="0" xfId="4" applyNumberFormat="1" applyAlignment="1">
      <alignment horizontal="center" vertical="top" wrapText="1"/>
    </xf>
    <xf numFmtId="3" fontId="25" fillId="0" borderId="0" xfId="6" applyNumberFormat="1" applyFont="1" applyAlignment="1">
      <alignment horizontal="right" wrapText="1"/>
    </xf>
    <xf numFmtId="177" fontId="22" fillId="0" borderId="0" xfId="2" applyNumberFormat="1" applyAlignment="1">
      <alignment horizontal="right" wrapText="1"/>
    </xf>
    <xf numFmtId="3" fontId="24" fillId="0" borderId="0" xfId="4" applyNumberFormat="1" applyFont="1" applyAlignment="1">
      <alignment horizontal="right" wrapText="1"/>
    </xf>
    <xf numFmtId="3" fontId="24" fillId="0" borderId="0" xfId="4" quotePrefix="1" applyNumberFormat="1" applyFont="1" applyAlignment="1">
      <alignment horizontal="right" wrapText="1"/>
    </xf>
    <xf numFmtId="3" fontId="23" fillId="0" borderId="0" xfId="4" applyNumberFormat="1" applyFont="1" applyAlignment="1">
      <alignment horizontal="right" wrapText="1"/>
    </xf>
    <xf numFmtId="3" fontId="23" fillId="0" borderId="0" xfId="4" quotePrefix="1" applyNumberFormat="1" applyFont="1" applyAlignment="1">
      <alignment horizontal="right" wrapText="1"/>
    </xf>
    <xf numFmtId="3" fontId="24" fillId="0" borderId="0" xfId="4" applyNumberFormat="1" applyFont="1" applyAlignment="1">
      <alignment horizontal="left" wrapText="1"/>
    </xf>
    <xf numFmtId="0" fontId="22" fillId="0" borderId="23" xfId="2" applyBorder="1" applyAlignment="1">
      <alignment wrapText="1"/>
    </xf>
    <xf numFmtId="3" fontId="31" fillId="4" borderId="0" xfId="1" applyNumberFormat="1" applyFont="1" applyFill="1" applyAlignment="1">
      <alignment horizontal="right" wrapText="1"/>
    </xf>
    <xf numFmtId="3" fontId="29" fillId="4" borderId="0" xfId="1" applyNumberFormat="1" applyFont="1" applyFill="1" applyAlignment="1">
      <alignment horizontal="center" vertical="top" wrapText="1"/>
    </xf>
    <xf numFmtId="3" fontId="24" fillId="4" borderId="0" xfId="6" applyNumberFormat="1" applyFont="1" applyFill="1" applyAlignment="1">
      <alignment horizontal="right" vertical="top" wrapText="1"/>
    </xf>
    <xf numFmtId="3" fontId="24" fillId="4" borderId="0" xfId="6" applyNumberFormat="1" applyFont="1" applyFill="1" applyAlignment="1">
      <alignment horizontal="right" wrapText="1"/>
    </xf>
    <xf numFmtId="3" fontId="22" fillId="4" borderId="0" xfId="6" applyNumberFormat="1" applyFont="1" applyFill="1" applyAlignment="1">
      <alignment horizontal="right" wrapText="1"/>
    </xf>
    <xf numFmtId="3" fontId="29" fillId="4" borderId="0" xfId="1" applyNumberFormat="1" applyFont="1" applyFill="1" applyAlignment="1">
      <alignment horizontal="right" wrapText="1"/>
    </xf>
    <xf numFmtId="0" fontId="7" fillId="0" borderId="0" xfId="97"/>
    <xf numFmtId="0" fontId="7" fillId="0" borderId="0" xfId="97" applyAlignment="1">
      <alignment horizontal="right"/>
    </xf>
    <xf numFmtId="0" fontId="19" fillId="0" borderId="0" xfId="97" applyFont="1"/>
    <xf numFmtId="0" fontId="19" fillId="0" borderId="0" xfId="97" applyFont="1" applyAlignment="1">
      <alignment horizontal="right"/>
    </xf>
    <xf numFmtId="0" fontId="19" fillId="0" borderId="0" xfId="97" applyFont="1" applyAlignment="1">
      <alignment horizontal="left"/>
    </xf>
    <xf numFmtId="0" fontId="20" fillId="0" borderId="0" xfId="97" applyFont="1"/>
    <xf numFmtId="0" fontId="17" fillId="0" borderId="0" xfId="97" applyFont="1"/>
    <xf numFmtId="0" fontId="17" fillId="0" borderId="0" xfId="97" applyFont="1" applyAlignment="1">
      <alignment horizontal="right"/>
    </xf>
    <xf numFmtId="0" fontId="15" fillId="0" borderId="0" xfId="97" applyFont="1" applyAlignment="1">
      <alignment horizontal="left" vertical="center"/>
    </xf>
    <xf numFmtId="0" fontId="15" fillId="0" borderId="0" xfId="0" applyFont="1" applyAlignment="1">
      <alignment vertical="center" wrapText="1"/>
    </xf>
    <xf numFmtId="0" fontId="22" fillId="4" borderId="24" xfId="1" applyFont="1" applyFill="1" applyBorder="1" applyAlignment="1">
      <alignment vertical="top" wrapText="1"/>
    </xf>
    <xf numFmtId="3" fontId="24" fillId="4" borderId="25" xfId="1" applyNumberFormat="1" applyFont="1" applyFill="1" applyBorder="1" applyAlignment="1">
      <alignment horizontal="right" wrapText="1"/>
    </xf>
    <xf numFmtId="0" fontId="24" fillId="4" borderId="25" xfId="1" applyFont="1" applyFill="1" applyBorder="1" applyAlignment="1">
      <alignment horizontal="right" wrapText="1"/>
    </xf>
    <xf numFmtId="0" fontId="24" fillId="4" borderId="26" xfId="1" applyFont="1" applyFill="1" applyBorder="1" applyAlignment="1">
      <alignment horizontal="right" wrapText="1"/>
    </xf>
    <xf numFmtId="3" fontId="31" fillId="4" borderId="24" xfId="1" applyNumberFormat="1" applyFont="1" applyFill="1" applyBorder="1" applyAlignment="1">
      <alignment horizontal="center" wrapText="1"/>
    </xf>
    <xf numFmtId="3" fontId="31" fillId="4" borderId="19" xfId="1" applyNumberFormat="1" applyFont="1" applyFill="1" applyBorder="1" applyAlignment="1">
      <alignment horizontal="center" wrapText="1"/>
    </xf>
    <xf numFmtId="3" fontId="29" fillId="4" borderId="27" xfId="1" applyNumberFormat="1" applyFont="1" applyFill="1" applyBorder="1" applyAlignment="1">
      <alignment horizontal="right" wrapText="1"/>
    </xf>
    <xf numFmtId="3" fontId="31" fillId="4" borderId="0" xfId="1" quotePrefix="1" applyNumberFormat="1" applyFont="1" applyFill="1" applyAlignment="1">
      <alignment horizontal="right" wrapText="1"/>
    </xf>
    <xf numFmtId="3" fontId="29" fillId="4" borderId="0" xfId="1" quotePrefix="1" applyNumberFormat="1" applyFont="1" applyFill="1" applyAlignment="1">
      <alignment horizontal="right" wrapText="1"/>
    </xf>
    <xf numFmtId="3" fontId="29" fillId="4" borderId="27" xfId="1" quotePrefix="1" applyNumberFormat="1" applyFont="1" applyFill="1" applyBorder="1" applyAlignment="1">
      <alignment horizontal="right" wrapText="1"/>
    </xf>
    <xf numFmtId="49" fontId="31" fillId="0" borderId="40" xfId="4" applyNumberFormat="1" applyFont="1" applyBorder="1" applyAlignment="1">
      <alignment wrapText="1"/>
    </xf>
    <xf numFmtId="0" fontId="29" fillId="0" borderId="19" xfId="4" applyFont="1" applyBorder="1" applyAlignment="1">
      <alignment wrapText="1"/>
    </xf>
    <xf numFmtId="0" fontId="31" fillId="0" borderId="40" xfId="4" applyFont="1" applyBorder="1" applyAlignment="1">
      <alignment vertical="top" wrapText="1"/>
    </xf>
    <xf numFmtId="0" fontId="29" fillId="0" borderId="19" xfId="4" applyFont="1" applyBorder="1" applyAlignment="1">
      <alignment vertical="top" wrapText="1"/>
    </xf>
    <xf numFmtId="0" fontId="31" fillId="0" borderId="40" xfId="4" applyFont="1" applyBorder="1" applyAlignment="1">
      <alignment wrapText="1"/>
    </xf>
    <xf numFmtId="49" fontId="29" fillId="0" borderId="43" xfId="4" applyNumberFormat="1" applyFont="1" applyBorder="1" applyAlignment="1">
      <alignment wrapText="1"/>
    </xf>
    <xf numFmtId="0" fontId="29" fillId="0" borderId="44" xfId="4" applyFont="1" applyBorder="1" applyAlignment="1">
      <alignment horizontal="center"/>
    </xf>
    <xf numFmtId="3" fontId="29" fillId="0" borderId="34" xfId="4" applyNumberFormat="1" applyFont="1" applyBorder="1" applyAlignment="1">
      <alignment horizontal="center" wrapText="1"/>
    </xf>
    <xf numFmtId="3" fontId="29" fillId="0" borderId="44" xfId="4" applyNumberFormat="1" applyFont="1" applyBorder="1" applyAlignment="1">
      <alignment horizontal="center" wrapText="1"/>
    </xf>
    <xf numFmtId="3" fontId="29" fillId="0" borderId="27" xfId="4" applyNumberFormat="1" applyFont="1" applyBorder="1" applyAlignment="1">
      <alignment horizontal="center" wrapText="1"/>
    </xf>
    <xf numFmtId="49" fontId="29" fillId="0" borderId="33" xfId="4" applyNumberFormat="1" applyFont="1" applyBorder="1" applyAlignment="1">
      <alignment wrapText="1"/>
    </xf>
    <xf numFmtId="49" fontId="29" fillId="0" borderId="19" xfId="4" applyNumberFormat="1" applyFont="1" applyBorder="1" applyAlignment="1">
      <alignment wrapText="1"/>
    </xf>
    <xf numFmtId="49" fontId="29" fillId="0" borderId="35" xfId="4" applyNumberFormat="1" applyFont="1" applyBorder="1" applyAlignment="1">
      <alignment wrapText="1"/>
    </xf>
    <xf numFmtId="49" fontId="29" fillId="0" borderId="31" xfId="4" applyNumberFormat="1" applyFont="1" applyBorder="1" applyAlignment="1">
      <alignment wrapText="1"/>
    </xf>
    <xf numFmtId="3" fontId="29" fillId="0" borderId="38" xfId="4" quotePrefix="1" applyNumberFormat="1" applyFont="1" applyBorder="1" applyAlignment="1">
      <alignment horizontal="center" wrapText="1"/>
    </xf>
    <xf numFmtId="49" fontId="22" fillId="0" borderId="43" xfId="4" applyNumberFormat="1" applyBorder="1" applyAlignment="1">
      <alignment vertical="top" wrapText="1"/>
    </xf>
    <xf numFmtId="0" fontId="24" fillId="0" borderId="43" xfId="4" applyFont="1" applyBorder="1" applyAlignment="1">
      <alignment vertical="top" wrapText="1"/>
    </xf>
    <xf numFmtId="0" fontId="22" fillId="0" borderId="43" xfId="4" applyBorder="1" applyAlignment="1">
      <alignment vertical="top" wrapText="1"/>
    </xf>
    <xf numFmtId="49" fontId="24" fillId="0" borderId="19" xfId="4" applyNumberFormat="1" applyFont="1" applyBorder="1" applyAlignment="1">
      <alignment vertical="top" wrapText="1"/>
    </xf>
    <xf numFmtId="49" fontId="22" fillId="0" borderId="19" xfId="4" applyNumberFormat="1" applyBorder="1" applyAlignment="1">
      <alignment vertical="top" wrapText="1"/>
    </xf>
    <xf numFmtId="3" fontId="22" fillId="0" borderId="27" xfId="4" applyNumberFormat="1" applyBorder="1" applyAlignment="1">
      <alignment horizontal="center" vertical="top" wrapText="1"/>
    </xf>
    <xf numFmtId="49" fontId="24" fillId="0" borderId="33" xfId="4" applyNumberFormat="1" applyFont="1" applyBorder="1" applyAlignment="1">
      <alignment vertical="top" wrapText="1"/>
    </xf>
    <xf numFmtId="3" fontId="24" fillId="0" borderId="41" xfId="4" applyNumberFormat="1" applyFont="1" applyBorder="1" applyAlignment="1">
      <alignment horizontal="right" vertical="top" wrapText="1"/>
    </xf>
    <xf numFmtId="49" fontId="22" fillId="0" borderId="43" xfId="4" applyNumberFormat="1" applyBorder="1" applyAlignment="1">
      <alignment vertical="top"/>
    </xf>
    <xf numFmtId="3" fontId="24" fillId="0" borderId="0" xfId="4" applyNumberFormat="1" applyFont="1" applyAlignment="1">
      <alignment horizontal="right" vertical="top" wrapText="1"/>
    </xf>
    <xf numFmtId="3" fontId="24" fillId="0" borderId="27" xfId="4" applyNumberFormat="1" applyFont="1" applyBorder="1" applyAlignment="1">
      <alignment horizontal="right" vertical="top" wrapText="1"/>
    </xf>
    <xf numFmtId="49" fontId="24" fillId="0" borderId="43" xfId="4" applyNumberFormat="1" applyFont="1" applyBorder="1" applyAlignment="1">
      <alignment vertical="top" wrapText="1"/>
    </xf>
    <xf numFmtId="3" fontId="22" fillId="0" borderId="27" xfId="4" applyNumberFormat="1" applyBorder="1" applyAlignment="1">
      <alignment horizontal="right" vertical="top" wrapText="1"/>
    </xf>
    <xf numFmtId="167" fontId="24" fillId="0" borderId="27" xfId="4" applyNumberFormat="1" applyFont="1" applyBorder="1" applyAlignment="1">
      <alignment horizontal="right" vertical="top" wrapText="1"/>
    </xf>
    <xf numFmtId="49" fontId="22" fillId="0" borderId="37" xfId="4" applyNumberFormat="1" applyBorder="1" applyAlignment="1">
      <alignment vertical="top" wrapText="1"/>
    </xf>
    <xf numFmtId="3" fontId="24" fillId="0" borderId="38" xfId="4" applyNumberFormat="1" applyFont="1" applyBorder="1" applyAlignment="1">
      <alignment horizontal="right" vertical="top" wrapText="1"/>
    </xf>
    <xf numFmtId="0" fontId="20" fillId="0" borderId="0" xfId="1" applyFont="1" applyAlignment="1">
      <alignment horizontal="right" wrapText="1"/>
    </xf>
    <xf numFmtId="0" fontId="35" fillId="0" borderId="0" xfId="1" applyFont="1" applyAlignment="1">
      <alignment horizontal="center" wrapText="1"/>
    </xf>
    <xf numFmtId="3" fontId="24" fillId="10" borderId="0" xfId="4" quotePrefix="1" applyNumberFormat="1" applyFont="1" applyFill="1" applyAlignment="1">
      <alignment horizontal="right" vertical="top" wrapText="1"/>
    </xf>
    <xf numFmtId="3" fontId="34" fillId="10" borderId="0" xfId="4" applyNumberFormat="1" applyFont="1" applyFill="1" applyAlignment="1">
      <alignment horizontal="right" vertical="top" wrapText="1"/>
    </xf>
    <xf numFmtId="3" fontId="22" fillId="0" borderId="0" xfId="4" quotePrefix="1" applyNumberFormat="1" applyAlignment="1">
      <alignment horizontal="right" vertical="top" wrapText="1"/>
    </xf>
    <xf numFmtId="3" fontId="34" fillId="0" borderId="0" xfId="4" applyNumberFormat="1" applyFont="1" applyAlignment="1">
      <alignment horizontal="right" vertical="top" wrapText="1"/>
    </xf>
    <xf numFmtId="3" fontId="24" fillId="10" borderId="0" xfId="4" applyNumberFormat="1" applyFont="1" applyFill="1" applyAlignment="1">
      <alignment horizontal="right" vertical="top" wrapText="1"/>
    </xf>
    <xf numFmtId="0" fontId="35" fillId="0" borderId="27" xfId="1" applyFont="1" applyBorder="1" applyAlignment="1">
      <alignment horizontal="center" wrapText="1"/>
    </xf>
    <xf numFmtId="0" fontId="22" fillId="0" borderId="19" xfId="4" applyBorder="1" applyAlignment="1">
      <alignment vertical="top"/>
    </xf>
    <xf numFmtId="0" fontId="22" fillId="0" borderId="27" xfId="4" applyBorder="1" applyAlignment="1">
      <alignment horizontal="center" vertical="top"/>
    </xf>
    <xf numFmtId="3" fontId="24" fillId="10" borderId="27" xfId="4" applyNumberFormat="1" applyFont="1" applyFill="1" applyBorder="1" applyAlignment="1">
      <alignment horizontal="right" vertical="top" wrapText="1"/>
    </xf>
    <xf numFmtId="0" fontId="22" fillId="4" borderId="31" xfId="1" applyFont="1" applyFill="1" applyBorder="1" applyAlignment="1">
      <alignment vertical="top" wrapText="1"/>
    </xf>
    <xf numFmtId="3" fontId="24" fillId="4" borderId="46" xfId="1" applyNumberFormat="1" applyFont="1" applyFill="1" applyBorder="1" applyAlignment="1">
      <alignment horizontal="right" vertical="top" wrapText="1"/>
    </xf>
    <xf numFmtId="3" fontId="24" fillId="4" borderId="32" xfId="1" applyNumberFormat="1" applyFont="1" applyFill="1" applyBorder="1" applyAlignment="1">
      <alignment horizontal="right" vertical="top" wrapText="1"/>
    </xf>
    <xf numFmtId="0" fontId="22" fillId="0" borderId="4" xfId="4" applyBorder="1" applyAlignment="1">
      <alignment horizontal="center" vertical="top"/>
    </xf>
    <xf numFmtId="0" fontId="35" fillId="0" borderId="26" xfId="1" applyFont="1" applyBorder="1" applyAlignment="1">
      <alignment horizontal="center" wrapText="1"/>
    </xf>
    <xf numFmtId="3" fontId="24" fillId="0" borderId="26" xfId="4" applyNumberFormat="1" applyFont="1" applyBorder="1" applyAlignment="1">
      <alignment horizontal="right" vertical="top" wrapText="1"/>
    </xf>
    <xf numFmtId="49" fontId="24" fillId="0" borderId="47" xfId="4" applyNumberFormat="1" applyFont="1" applyBorder="1" applyAlignment="1">
      <alignment vertical="top" wrapText="1"/>
    </xf>
    <xf numFmtId="3" fontId="22" fillId="0" borderId="4" xfId="4" quotePrefix="1" applyNumberFormat="1" applyBorder="1" applyAlignment="1">
      <alignment horizontal="right" vertical="top" wrapText="1"/>
    </xf>
    <xf numFmtId="3" fontId="34" fillId="0" borderId="49" xfId="4" applyNumberFormat="1" applyFont="1" applyBorder="1" applyAlignment="1">
      <alignment horizontal="right" vertical="top" wrapText="1"/>
    </xf>
    <xf numFmtId="0" fontId="35" fillId="0" borderId="48" xfId="1" applyFont="1" applyBorder="1" applyAlignment="1">
      <alignment horizontal="center" wrapText="1"/>
    </xf>
    <xf numFmtId="49" fontId="24" fillId="0" borderId="37" xfId="4" applyNumberFormat="1" applyFont="1" applyBorder="1" applyAlignment="1">
      <alignment vertical="top" wrapText="1"/>
    </xf>
    <xf numFmtId="0" fontId="35" fillId="0" borderId="50" xfId="1" applyFont="1" applyBorder="1" applyAlignment="1">
      <alignment horizontal="center" wrapText="1"/>
    </xf>
    <xf numFmtId="166" fontId="24" fillId="0" borderId="1" xfId="4" applyNumberFormat="1" applyFont="1" applyBorder="1" applyAlignment="1">
      <alignment horizontal="right" vertical="top" wrapText="1"/>
    </xf>
    <xf numFmtId="3" fontId="24" fillId="0" borderId="50" xfId="4" applyNumberFormat="1" applyFont="1" applyBorder="1" applyAlignment="1">
      <alignment horizontal="right" vertical="top" wrapText="1"/>
    </xf>
    <xf numFmtId="3" fontId="22" fillId="0" borderId="41" xfId="4" applyNumberFormat="1" applyBorder="1" applyAlignment="1">
      <alignment horizontal="right" vertical="top" wrapText="1"/>
    </xf>
    <xf numFmtId="3" fontId="24" fillId="4" borderId="24" xfId="6" applyNumberFormat="1" applyFont="1" applyFill="1" applyBorder="1" applyAlignment="1">
      <alignment horizontal="center" vertical="top" wrapText="1"/>
    </xf>
    <xf numFmtId="3" fontId="24" fillId="4" borderId="25" xfId="6" applyNumberFormat="1" applyFont="1" applyFill="1" applyBorder="1" applyAlignment="1">
      <alignment horizontal="center" vertical="center" wrapText="1"/>
    </xf>
    <xf numFmtId="3" fontId="22" fillId="4" borderId="26" xfId="6" applyNumberFormat="1" applyFont="1" applyFill="1" applyBorder="1" applyAlignment="1">
      <alignment horizontal="center" vertical="center" wrapText="1"/>
    </xf>
    <xf numFmtId="0" fontId="15" fillId="0" borderId="36" xfId="6" applyFont="1" applyBorder="1" applyAlignment="1">
      <alignment horizontal="right"/>
    </xf>
    <xf numFmtId="164" fontId="20" fillId="0" borderId="35" xfId="7" applyNumberFormat="1" applyFont="1" applyBorder="1"/>
    <xf numFmtId="164" fontId="20" fillId="0" borderId="28" xfId="7" applyNumberFormat="1" applyFont="1" applyBorder="1"/>
    <xf numFmtId="0" fontId="53" fillId="0" borderId="29" xfId="6" applyFont="1" applyBorder="1" applyAlignment="1">
      <alignment horizontal="right"/>
    </xf>
    <xf numFmtId="0" fontId="15" fillId="0" borderId="30" xfId="6" applyFont="1" applyBorder="1" applyAlignment="1">
      <alignment horizontal="right"/>
    </xf>
    <xf numFmtId="3" fontId="24" fillId="4" borderId="19" xfId="6" applyNumberFormat="1" applyFont="1" applyFill="1" applyBorder="1" applyAlignment="1">
      <alignment horizontal="left" vertical="top" wrapText="1"/>
    </xf>
    <xf numFmtId="3" fontId="22" fillId="4" borderId="0" xfId="6" applyNumberFormat="1" applyFont="1" applyFill="1" applyAlignment="1">
      <alignment horizontal="right" vertical="top" wrapText="1"/>
    </xf>
    <xf numFmtId="3" fontId="22" fillId="4" borderId="27" xfId="6" applyNumberFormat="1" applyFont="1" applyFill="1" applyBorder="1" applyAlignment="1">
      <alignment horizontal="right" vertical="top" wrapText="1"/>
    </xf>
    <xf numFmtId="3" fontId="15" fillId="0" borderId="36" xfId="6" applyNumberFormat="1" applyFont="1" applyBorder="1" applyAlignment="1">
      <alignment horizontal="right"/>
    </xf>
    <xf numFmtId="0" fontId="15" fillId="0" borderId="29" xfId="6" applyFont="1" applyBorder="1" applyAlignment="1">
      <alignment horizontal="right"/>
    </xf>
    <xf numFmtId="3" fontId="15" fillId="0" borderId="30" xfId="6" applyNumberFormat="1" applyFont="1" applyBorder="1" applyAlignment="1">
      <alignment horizontal="right"/>
    </xf>
    <xf numFmtId="0" fontId="15" fillId="0" borderId="36" xfId="6" applyFont="1" applyBorder="1" applyAlignment="1">
      <alignment horizontal="right" vertical="center"/>
    </xf>
    <xf numFmtId="3" fontId="24" fillId="4" borderId="19" xfId="6" applyNumberFormat="1" applyFont="1" applyFill="1" applyBorder="1" applyAlignment="1">
      <alignment horizontal="center" vertical="top" wrapText="1"/>
    </xf>
    <xf numFmtId="3" fontId="22" fillId="4" borderId="27" xfId="6" applyNumberFormat="1" applyFont="1" applyFill="1" applyBorder="1" applyAlignment="1">
      <alignment horizontal="right" wrapText="1"/>
    </xf>
    <xf numFmtId="171" fontId="22" fillId="0" borderId="35" xfId="2" applyNumberFormat="1" applyBorder="1" applyAlignment="1">
      <alignment vertical="center" wrapText="1"/>
    </xf>
    <xf numFmtId="171" fontId="22" fillId="0" borderId="36" xfId="2" applyNumberFormat="1" applyBorder="1" applyAlignment="1">
      <alignment horizontal="right" wrapText="1"/>
    </xf>
    <xf numFmtId="0" fontId="37" fillId="3" borderId="28" xfId="6" applyFont="1" applyFill="1" applyBorder="1" applyAlignment="1">
      <alignment wrapText="1"/>
    </xf>
    <xf numFmtId="171" fontId="24" fillId="3" borderId="29" xfId="2" applyNumberFormat="1" applyFont="1" applyFill="1" applyBorder="1" applyAlignment="1">
      <alignment horizontal="right" wrapText="1"/>
    </xf>
    <xf numFmtId="171" fontId="22" fillId="3" borderId="29" xfId="2" applyNumberFormat="1" applyFill="1" applyBorder="1" applyAlignment="1">
      <alignment horizontal="right" wrapText="1"/>
    </xf>
    <xf numFmtId="171" fontId="22" fillId="3" borderId="30" xfId="2" applyNumberFormat="1" applyFill="1" applyBorder="1" applyAlignment="1">
      <alignment horizontal="right" wrapText="1"/>
    </xf>
    <xf numFmtId="3" fontId="24" fillId="4" borderId="19" xfId="6" applyNumberFormat="1" applyFont="1" applyFill="1" applyBorder="1" applyAlignment="1">
      <alignment horizontal="right" wrapText="1"/>
    </xf>
    <xf numFmtId="0" fontId="24" fillId="3" borderId="35" xfId="6" applyFont="1" applyFill="1" applyBorder="1" applyAlignment="1">
      <alignment wrapText="1"/>
    </xf>
    <xf numFmtId="0" fontId="89" fillId="0" borderId="0" xfId="84" applyFont="1"/>
    <xf numFmtId="43" fontId="89" fillId="0" borderId="0" xfId="84" applyNumberFormat="1" applyFont="1"/>
    <xf numFmtId="43" fontId="91" fillId="0" borderId="0" xfId="21" applyFont="1"/>
    <xf numFmtId="3" fontId="24" fillId="4" borderId="57" xfId="4" applyNumberFormat="1" applyFont="1" applyFill="1" applyBorder="1" applyAlignment="1">
      <alignment horizontal="right" wrapText="1"/>
    </xf>
    <xf numFmtId="3" fontId="24" fillId="4" borderId="57" xfId="4" quotePrefix="1" applyNumberFormat="1" applyFont="1" applyFill="1" applyBorder="1" applyAlignment="1">
      <alignment horizontal="right" wrapText="1"/>
    </xf>
    <xf numFmtId="0" fontId="15" fillId="0" borderId="57" xfId="97" applyFont="1" applyBorder="1" applyAlignment="1">
      <alignment vertical="center" wrapText="1"/>
    </xf>
    <xf numFmtId="0" fontId="15" fillId="0" borderId="57" xfId="97" applyFont="1" applyBorder="1" applyAlignment="1">
      <alignment horizontal="right" vertical="center" wrapText="1"/>
    </xf>
    <xf numFmtId="0" fontId="30" fillId="0" borderId="0" xfId="1" applyFont="1" applyAlignment="1">
      <alignment wrapText="1"/>
    </xf>
    <xf numFmtId="3" fontId="29" fillId="0" borderId="0" xfId="1" applyNumberFormat="1" applyFont="1" applyAlignment="1">
      <alignment horizontal="center"/>
    </xf>
    <xf numFmtId="0" fontId="29" fillId="0" borderId="0" xfId="1" applyFont="1" applyAlignment="1">
      <alignment horizontal="center"/>
    </xf>
    <xf numFmtId="3" fontId="29" fillId="0" borderId="0" xfId="1" applyNumberFormat="1" applyFont="1" applyAlignment="1">
      <alignment horizontal="center" vertical="center" wrapText="1"/>
    </xf>
    <xf numFmtId="49" fontId="31" fillId="0" borderId="47" xfId="4" applyNumberFormat="1" applyFont="1" applyBorder="1" applyAlignment="1">
      <alignment wrapText="1"/>
    </xf>
    <xf numFmtId="3" fontId="29" fillId="0" borderId="50" xfId="4" applyNumberFormat="1" applyFont="1" applyBorder="1" applyAlignment="1">
      <alignment horizontal="center" wrapText="1"/>
    </xf>
    <xf numFmtId="3" fontId="29" fillId="0" borderId="61" xfId="4" applyNumberFormat="1" applyFont="1" applyBorder="1" applyAlignment="1">
      <alignment horizontal="center" wrapText="1"/>
    </xf>
    <xf numFmtId="49" fontId="31" fillId="0" borderId="59" xfId="4" applyNumberFormat="1" applyFont="1" applyBorder="1" applyAlignment="1">
      <alignment wrapText="1"/>
    </xf>
    <xf numFmtId="3" fontId="29" fillId="0" borderId="57" xfId="4" applyNumberFormat="1" applyFont="1" applyBorder="1" applyAlignment="1">
      <alignment horizontal="center"/>
    </xf>
    <xf numFmtId="3" fontId="29" fillId="0" borderId="57" xfId="4" applyNumberFormat="1" applyFont="1" applyBorder="1" applyAlignment="1">
      <alignment horizontal="center" wrapText="1"/>
    </xf>
    <xf numFmtId="0" fontId="10" fillId="0" borderId="5" xfId="1" applyBorder="1" applyAlignment="1">
      <alignment horizontal="center" wrapText="1"/>
    </xf>
    <xf numFmtId="0" fontId="10" fillId="0" borderId="61" xfId="1" applyBorder="1" applyAlignment="1">
      <alignment horizontal="center" wrapText="1"/>
    </xf>
    <xf numFmtId="3" fontId="32" fillId="0" borderId="57" xfId="4" applyNumberFormat="1" applyFont="1" applyBorder="1" applyAlignment="1">
      <alignment horizontal="center" wrapText="1"/>
    </xf>
    <xf numFmtId="3" fontId="29" fillId="0" borderId="57" xfId="1" applyNumberFormat="1" applyFont="1" applyBorder="1" applyAlignment="1">
      <alignment horizontal="center" vertical="center" wrapText="1"/>
    </xf>
    <xf numFmtId="0" fontId="29" fillId="0" borderId="57" xfId="1" applyFont="1" applyBorder="1" applyAlignment="1">
      <alignment horizontal="center"/>
    </xf>
    <xf numFmtId="3" fontId="29" fillId="0" borderId="57" xfId="1" applyNumberFormat="1" applyFont="1" applyBorder="1" applyAlignment="1">
      <alignment horizontal="right" vertical="center"/>
    </xf>
    <xf numFmtId="3" fontId="29" fillId="0" borderId="57" xfId="1" applyNumberFormat="1" applyFont="1" applyBorder="1" applyAlignment="1">
      <alignment horizontal="right" vertical="center" wrapText="1"/>
    </xf>
    <xf numFmtId="164" fontId="29" fillId="0" borderId="57" xfId="3" applyNumberFormat="1" applyFont="1" applyBorder="1" applyAlignment="1">
      <alignment horizontal="center" vertical="center" wrapText="1"/>
    </xf>
    <xf numFmtId="3" fontId="29" fillId="0" borderId="57" xfId="1" applyNumberFormat="1" applyFont="1" applyBorder="1" applyAlignment="1">
      <alignment horizontal="center"/>
    </xf>
    <xf numFmtId="3" fontId="32" fillId="0" borderId="57" xfId="1" applyNumberFormat="1" applyFont="1" applyBorder="1" applyAlignment="1">
      <alignment horizontal="center"/>
    </xf>
    <xf numFmtId="3" fontId="29" fillId="0" borderId="57" xfId="1" applyNumberFormat="1" applyFont="1" applyBorder="1" applyAlignment="1">
      <alignment horizontal="center" wrapText="1"/>
    </xf>
    <xf numFmtId="3" fontId="29" fillId="0" borderId="57" xfId="1" applyNumberFormat="1" applyFont="1" applyBorder="1" applyAlignment="1">
      <alignment horizontal="center" vertical="center"/>
    </xf>
    <xf numFmtId="3" fontId="34" fillId="0" borderId="57" xfId="1" applyNumberFormat="1" applyFont="1" applyBorder="1" applyAlignment="1">
      <alignment horizontal="right" wrapText="1"/>
    </xf>
    <xf numFmtId="0" fontId="24" fillId="0" borderId="57" xfId="1" applyFont="1" applyBorder="1" applyAlignment="1">
      <alignment horizontal="right" wrapText="1"/>
    </xf>
    <xf numFmtId="49" fontId="24" fillId="0" borderId="59" xfId="4" applyNumberFormat="1" applyFont="1" applyBorder="1" applyAlignment="1">
      <alignment vertical="top" wrapText="1"/>
    </xf>
    <xf numFmtId="3" fontId="24" fillId="0" borderId="58" xfId="4" applyNumberFormat="1" applyFont="1" applyBorder="1" applyAlignment="1">
      <alignment horizontal="right" vertical="top" wrapText="1"/>
    </xf>
    <xf numFmtId="3" fontId="22" fillId="0" borderId="58" xfId="4" applyNumberFormat="1" applyBorder="1" applyAlignment="1">
      <alignment horizontal="right" vertical="top" wrapText="1"/>
    </xf>
    <xf numFmtId="0" fontId="53" fillId="0" borderId="57" xfId="6" applyFont="1" applyBorder="1" applyAlignment="1">
      <alignment horizontal="right"/>
    </xf>
    <xf numFmtId="0" fontId="15" fillId="0" borderId="57" xfId="6" applyFont="1" applyBorder="1" applyAlignment="1">
      <alignment horizontal="right"/>
    </xf>
    <xf numFmtId="171" fontId="22" fillId="0" borderId="57" xfId="2" applyNumberFormat="1" applyBorder="1" applyAlignment="1">
      <alignment horizontal="right" wrapText="1"/>
    </xf>
    <xf numFmtId="170" fontId="24" fillId="3" borderId="57" xfId="2" applyNumberFormat="1" applyFont="1" applyFill="1" applyBorder="1" applyAlignment="1">
      <alignment horizontal="right" vertical="center" wrapText="1"/>
    </xf>
    <xf numFmtId="0" fontId="15" fillId="0" borderId="35" xfId="6" applyFont="1" applyBorder="1" applyAlignment="1">
      <alignment vertical="center" wrapText="1"/>
    </xf>
    <xf numFmtId="180" fontId="39" fillId="6" borderId="57" xfId="6" applyNumberFormat="1" applyFont="1" applyFill="1" applyBorder="1" applyAlignment="1">
      <alignment horizontal="right"/>
    </xf>
    <xf numFmtId="0" fontId="87" fillId="0" borderId="0" xfId="96"/>
    <xf numFmtId="0" fontId="22" fillId="0" borderId="0" xfId="9" applyFont="1"/>
    <xf numFmtId="171" fontId="24" fillId="0" borderId="0" xfId="9" applyNumberFormat="1" applyFont="1" applyAlignment="1">
      <alignment horizontal="left" vertical="center"/>
    </xf>
    <xf numFmtId="0" fontId="22" fillId="0" borderId="0" xfId="9" applyFont="1" applyAlignment="1">
      <alignment horizontal="left" vertical="center"/>
    </xf>
    <xf numFmtId="0" fontId="22" fillId="0" borderId="0" xfId="9" applyFont="1" applyAlignment="1">
      <alignment vertical="center"/>
    </xf>
    <xf numFmtId="171" fontId="31" fillId="9" borderId="1" xfId="9" applyNumberFormat="1" applyFont="1" applyFill="1" applyBorder="1" applyAlignment="1">
      <alignment horizontal="center" vertical="center" wrapText="1"/>
    </xf>
    <xf numFmtId="171" fontId="31" fillId="9" borderId="1" xfId="9" applyNumberFormat="1" applyFont="1" applyFill="1" applyBorder="1" applyAlignment="1">
      <alignment horizontal="right" vertical="center" wrapText="1"/>
    </xf>
    <xf numFmtId="171" fontId="29" fillId="0" borderId="1" xfId="9" quotePrefix="1" applyNumberFormat="1" applyFont="1" applyBorder="1" applyAlignment="1">
      <alignment horizontal="center" vertical="center" wrapText="1"/>
    </xf>
    <xf numFmtId="171" fontId="31" fillId="0" borderId="1" xfId="9" applyNumberFormat="1" applyFont="1" applyBorder="1" applyAlignment="1">
      <alignment horizontal="right" vertical="center" wrapText="1"/>
    </xf>
    <xf numFmtId="171" fontId="22" fillId="0" borderId="0" xfId="9" applyNumberFormat="1" applyFont="1" applyAlignment="1">
      <alignment horizontal="right" vertical="center" wrapText="1"/>
    </xf>
    <xf numFmtId="0" fontId="18" fillId="0" borderId="0" xfId="9" applyFont="1"/>
    <xf numFmtId="168" fontId="48" fillId="0" borderId="0" xfId="9" applyNumberFormat="1" applyFont="1" applyAlignment="1">
      <alignment horizontal="right" vertical="top" wrapText="1"/>
    </xf>
    <xf numFmtId="168" fontId="45" fillId="0" borderId="0" xfId="9" applyNumberFormat="1" applyFont="1" applyAlignment="1">
      <alignment horizontal="right" vertical="top" wrapText="1"/>
    </xf>
    <xf numFmtId="168" fontId="48" fillId="0" borderId="0" xfId="9" applyNumberFormat="1" applyFont="1"/>
    <xf numFmtId="171" fontId="29" fillId="0" borderId="0" xfId="9" applyNumberFormat="1" applyFont="1" applyAlignment="1">
      <alignment horizontal="right" vertical="center" wrapText="1"/>
    </xf>
    <xf numFmtId="0" fontId="22" fillId="10" borderId="0" xfId="9" applyFont="1" applyFill="1"/>
    <xf numFmtId="49" fontId="48" fillId="0" borderId="0" xfId="9" quotePrefix="1" applyNumberFormat="1" applyFont="1" applyAlignment="1">
      <alignment horizontal="right" vertical="top" wrapText="1"/>
    </xf>
    <xf numFmtId="168" fontId="47" fillId="0" borderId="0" xfId="9" applyNumberFormat="1" applyFont="1" applyAlignment="1">
      <alignment horizontal="left" vertical="center"/>
    </xf>
    <xf numFmtId="0" fontId="22" fillId="0" borderId="0" xfId="9" applyFont="1" applyAlignment="1">
      <alignment horizontal="left"/>
    </xf>
    <xf numFmtId="168" fontId="18" fillId="0" borderId="0" xfId="9" applyNumberFormat="1" applyFont="1"/>
    <xf numFmtId="168" fontId="18" fillId="0" borderId="0" xfId="9" applyNumberFormat="1" applyFont="1" applyAlignment="1">
      <alignment wrapText="1"/>
    </xf>
    <xf numFmtId="49" fontId="49" fillId="0" borderId="0" xfId="9" applyNumberFormat="1" applyFont="1"/>
    <xf numFmtId="49" fontId="49" fillId="0" borderId="0" xfId="9" applyNumberFormat="1" applyFont="1" applyAlignment="1">
      <alignment wrapText="1"/>
    </xf>
    <xf numFmtId="171" fontId="18" fillId="0" borderId="57" xfId="9" applyNumberFormat="1" applyFont="1" applyBorder="1" applyAlignment="1">
      <alignment horizontal="right" vertical="center" wrapText="1"/>
    </xf>
    <xf numFmtId="168" fontId="51" fillId="0" borderId="0" xfId="9" applyNumberFormat="1" applyFont="1" applyAlignment="1">
      <alignment horizontal="left" vertical="center" wrapText="1"/>
    </xf>
    <xf numFmtId="171" fontId="50" fillId="0" borderId="0" xfId="9" applyNumberFormat="1" applyFont="1" applyAlignment="1">
      <alignment horizontal="right" vertical="center" wrapText="1"/>
    </xf>
    <xf numFmtId="171" fontId="49" fillId="0" borderId="0" xfId="9" applyNumberFormat="1" applyFont="1" applyAlignment="1">
      <alignment horizontal="right" vertical="center" wrapText="1"/>
    </xf>
    <xf numFmtId="0" fontId="18" fillId="0" borderId="0" xfId="9" applyFont="1" applyAlignment="1">
      <alignment wrapText="1"/>
    </xf>
    <xf numFmtId="172" fontId="48" fillId="0" borderId="0" xfId="9" applyNumberFormat="1" applyFont="1"/>
    <xf numFmtId="172" fontId="47" fillId="0" borderId="0" xfId="9" applyNumberFormat="1" applyFont="1" applyAlignment="1">
      <alignment horizontal="center"/>
    </xf>
    <xf numFmtId="172" fontId="52" fillId="0" borderId="0" xfId="9" applyNumberFormat="1" applyFont="1" applyAlignment="1">
      <alignment horizontal="right" vertical="top" wrapText="1"/>
    </xf>
    <xf numFmtId="172" fontId="52" fillId="0" borderId="0" xfId="9" applyNumberFormat="1" applyFont="1" applyAlignment="1">
      <alignment horizontal="center" vertical="top" wrapText="1"/>
    </xf>
    <xf numFmtId="172" fontId="31" fillId="0" borderId="0" xfId="9" applyNumberFormat="1" applyFont="1" applyAlignment="1">
      <alignment horizontal="right" vertical="top" wrapText="1"/>
    </xf>
    <xf numFmtId="172" fontId="31" fillId="0" borderId="0" xfId="9" applyNumberFormat="1" applyFont="1" applyAlignment="1">
      <alignment horizontal="right" wrapText="1"/>
    </xf>
    <xf numFmtId="172" fontId="48" fillId="0" borderId="0" xfId="9" applyNumberFormat="1" applyFont="1" applyAlignment="1">
      <alignment wrapText="1"/>
    </xf>
    <xf numFmtId="172" fontId="52" fillId="9" borderId="1" xfId="9" applyNumberFormat="1" applyFont="1" applyFill="1" applyBorder="1" applyAlignment="1">
      <alignment horizontal="center" wrapText="1"/>
    </xf>
    <xf numFmtId="172" fontId="48" fillId="0" borderId="0" xfId="9" applyNumberFormat="1" applyFont="1" applyAlignment="1">
      <alignment horizontal="left"/>
    </xf>
    <xf numFmtId="172" fontId="52" fillId="0" borderId="57" xfId="9" applyNumberFormat="1" applyFont="1" applyBorder="1" applyAlignment="1">
      <alignment horizontal="center" wrapText="1"/>
    </xf>
    <xf numFmtId="171" fontId="31" fillId="0" borderId="57" xfId="9" applyNumberFormat="1" applyFont="1" applyBorder="1" applyAlignment="1">
      <alignment horizontal="right" vertical="center" wrapText="1"/>
    </xf>
    <xf numFmtId="172" fontId="29" fillId="0" borderId="0" xfId="9" applyNumberFormat="1" applyFont="1" applyAlignment="1">
      <alignment horizontal="right" vertical="center" wrapText="1"/>
    </xf>
    <xf numFmtId="172" fontId="48" fillId="0" borderId="0" xfId="9" applyNumberFormat="1" applyFont="1" applyAlignment="1">
      <alignment horizontal="center"/>
    </xf>
    <xf numFmtId="172" fontId="48" fillId="10" borderId="0" xfId="9" applyNumberFormat="1" applyFont="1" applyFill="1" applyAlignment="1">
      <alignment horizontal="center" wrapText="1"/>
    </xf>
    <xf numFmtId="172" fontId="48" fillId="10" borderId="0" xfId="9" applyNumberFormat="1" applyFont="1" applyFill="1" applyAlignment="1">
      <alignment wrapText="1"/>
    </xf>
    <xf numFmtId="172" fontId="48" fillId="0" borderId="0" xfId="9" applyNumberFormat="1" applyFont="1" applyAlignment="1">
      <alignment horizontal="center" wrapText="1"/>
    </xf>
    <xf numFmtId="171" fontId="52" fillId="0" borderId="0" xfId="9" applyNumberFormat="1" applyFont="1" applyAlignment="1">
      <alignment wrapText="1"/>
    </xf>
    <xf numFmtId="171" fontId="52" fillId="0" borderId="0" xfId="9" applyNumberFormat="1" applyFont="1" applyAlignment="1">
      <alignment horizontal="right"/>
    </xf>
    <xf numFmtId="3" fontId="22" fillId="0" borderId="0" xfId="84" applyNumberFormat="1" applyAlignment="1">
      <alignment vertical="center" wrapText="1"/>
    </xf>
    <xf numFmtId="171" fontId="48" fillId="0" borderId="0" xfId="9" applyNumberFormat="1" applyFont="1" applyAlignment="1">
      <alignment wrapText="1"/>
    </xf>
    <xf numFmtId="0" fontId="22" fillId="0" borderId="0" xfId="84" applyAlignment="1">
      <alignment vertical="center" wrapText="1"/>
    </xf>
    <xf numFmtId="0" fontId="22" fillId="0" borderId="0" xfId="84"/>
    <xf numFmtId="172" fontId="22" fillId="0" borderId="1" xfId="84" applyNumberFormat="1" applyBorder="1" applyAlignment="1">
      <alignment horizontal="right" vertical="center" wrapText="1"/>
    </xf>
    <xf numFmtId="172" fontId="34" fillId="0" borderId="1" xfId="84" applyNumberFormat="1" applyFont="1" applyBorder="1" applyAlignment="1">
      <alignment horizontal="right" vertical="center" wrapText="1"/>
    </xf>
    <xf numFmtId="3" fontId="22" fillId="0" borderId="1" xfId="84" applyNumberFormat="1" applyBorder="1" applyAlignment="1">
      <alignment horizontal="right" vertical="center" wrapText="1"/>
    </xf>
    <xf numFmtId="172" fontId="24" fillId="0" borderId="57" xfId="9" applyNumberFormat="1" applyFont="1" applyBorder="1"/>
    <xf numFmtId="172" fontId="22" fillId="0" borderId="57" xfId="9" applyNumberFormat="1" applyFont="1" applyBorder="1"/>
    <xf numFmtId="171" fontId="31" fillId="8" borderId="24" xfId="9" applyNumberFormat="1" applyFont="1" applyFill="1" applyBorder="1" applyAlignment="1">
      <alignment horizontal="center" vertical="center"/>
    </xf>
    <xf numFmtId="171" fontId="29" fillId="8" borderId="26" xfId="9" applyNumberFormat="1" applyFont="1" applyFill="1" applyBorder="1" applyAlignment="1">
      <alignment horizontal="right" vertical="center" wrapText="1"/>
    </xf>
    <xf numFmtId="171" fontId="31" fillId="8" borderId="19" xfId="9" applyNumberFormat="1" applyFont="1" applyFill="1" applyBorder="1" applyAlignment="1">
      <alignment horizontal="right" vertical="center" wrapText="1"/>
    </xf>
    <xf numFmtId="171" fontId="29" fillId="8" borderId="27" xfId="9" applyNumberFormat="1" applyFont="1" applyFill="1" applyBorder="1" applyAlignment="1">
      <alignment horizontal="right" wrapText="1"/>
    </xf>
    <xf numFmtId="171" fontId="31" fillId="0" borderId="31" xfId="9" applyNumberFormat="1" applyFont="1" applyBorder="1" applyAlignment="1">
      <alignment horizontal="left" vertical="center" wrapText="1"/>
    </xf>
    <xf numFmtId="171" fontId="31" fillId="0" borderId="46" xfId="9" applyNumberFormat="1" applyFont="1" applyBorder="1" applyAlignment="1">
      <alignment horizontal="center" vertical="center" wrapText="1"/>
    </xf>
    <xf numFmtId="171" fontId="29" fillId="8" borderId="31" xfId="9" applyNumberFormat="1" applyFont="1" applyFill="1" applyBorder="1" applyAlignment="1">
      <alignment horizontal="right" vertical="center" wrapText="1"/>
    </xf>
    <xf numFmtId="171" fontId="29" fillId="8" borderId="46" xfId="9" applyNumberFormat="1" applyFont="1" applyFill="1" applyBorder="1" applyAlignment="1">
      <alignment horizontal="center" wrapText="1"/>
    </xf>
    <xf numFmtId="171" fontId="31" fillId="8" borderId="46" xfId="9" quotePrefix="1" applyNumberFormat="1" applyFont="1" applyFill="1" applyBorder="1" applyAlignment="1">
      <alignment horizontal="right" vertical="center" wrapText="1"/>
    </xf>
    <xf numFmtId="171" fontId="29" fillId="8" borderId="32" xfId="9" quotePrefix="1" applyNumberFormat="1" applyFont="1" applyFill="1" applyBorder="1" applyAlignment="1">
      <alignment horizontal="right" vertical="center" wrapText="1"/>
    </xf>
    <xf numFmtId="6" fontId="24" fillId="8" borderId="46" xfId="84" quotePrefix="1" applyNumberFormat="1" applyFont="1" applyFill="1" applyBorder="1" applyAlignment="1">
      <alignment horizontal="right" vertical="center" wrapText="1"/>
    </xf>
    <xf numFmtId="6" fontId="24" fillId="8" borderId="46" xfId="84" applyNumberFormat="1" applyFont="1" applyFill="1" applyBorder="1" applyAlignment="1">
      <alignment horizontal="right" vertical="center" wrapText="1"/>
    </xf>
    <xf numFmtId="6" fontId="22" fillId="8" borderId="46" xfId="84" applyNumberFormat="1" applyFill="1" applyBorder="1" applyAlignment="1">
      <alignment horizontal="right" vertical="center" wrapText="1"/>
    </xf>
    <xf numFmtId="3" fontId="10" fillId="0" borderId="0" xfId="1" applyNumberFormat="1"/>
    <xf numFmtId="0" fontId="13" fillId="0" borderId="0" xfId="98" applyFont="1" applyAlignment="1">
      <alignment vertical="center"/>
    </xf>
    <xf numFmtId="0" fontId="6" fillId="0" borderId="0" xfId="99" applyAlignment="1">
      <alignment vertical="top"/>
    </xf>
    <xf numFmtId="0" fontId="21" fillId="0" borderId="0" xfId="98" applyFont="1" applyAlignment="1">
      <alignment vertical="center"/>
    </xf>
    <xf numFmtId="0" fontId="88" fillId="0" borderId="0" xfId="98"/>
    <xf numFmtId="49" fontId="22" fillId="0" borderId="57" xfId="2" applyNumberFormat="1" applyBorder="1" applyAlignment="1">
      <alignment horizontal="left" vertical="center"/>
    </xf>
    <xf numFmtId="0" fontId="22" fillId="0" borderId="57" xfId="99" applyFont="1" applyBorder="1" applyAlignment="1">
      <alignment horizontal="left" vertical="top" wrapText="1"/>
    </xf>
    <xf numFmtId="0" fontId="22" fillId="0" borderId="57" xfId="99" applyFont="1" applyBorder="1" applyAlignment="1">
      <alignment horizontal="right" vertical="center" wrapText="1"/>
    </xf>
    <xf numFmtId="0" fontId="6" fillId="0" borderId="0" xfId="99" applyAlignment="1">
      <alignment horizontal="center" vertical="top"/>
    </xf>
    <xf numFmtId="0" fontId="6" fillId="0" borderId="0" xfId="99"/>
    <xf numFmtId="0" fontId="12" fillId="0" borderId="0" xfId="99" applyFont="1" applyAlignment="1">
      <alignment horizontal="right"/>
    </xf>
    <xf numFmtId="0" fontId="20" fillId="0" borderId="57" xfId="99" applyFont="1" applyBorder="1" applyAlignment="1">
      <alignment horizontal="right" vertical="center"/>
    </xf>
    <xf numFmtId="0" fontId="22" fillId="0" borderId="57" xfId="2" applyBorder="1" applyAlignment="1">
      <alignment horizontal="left" vertical="center"/>
    </xf>
    <xf numFmtId="0" fontId="6" fillId="0" borderId="0" xfId="99" applyAlignment="1">
      <alignment horizontal="left"/>
    </xf>
    <xf numFmtId="0" fontId="100" fillId="0" borderId="0" xfId="0" applyFont="1" applyAlignment="1">
      <alignment vertical="center" wrapText="1"/>
    </xf>
    <xf numFmtId="15" fontId="100" fillId="0" borderId="0" xfId="0" applyNumberFormat="1" applyFont="1" applyAlignment="1">
      <alignment vertical="center" wrapText="1"/>
    </xf>
    <xf numFmtId="15" fontId="100" fillId="0" borderId="57" xfId="0" applyNumberFormat="1" applyFont="1" applyBorder="1" applyAlignment="1">
      <alignment vertical="center" wrapText="1"/>
    </xf>
    <xf numFmtId="16" fontId="100" fillId="0" borderId="0" xfId="0" applyNumberFormat="1" applyFont="1"/>
    <xf numFmtId="3" fontId="24" fillId="0" borderId="5" xfId="4" quotePrefix="1" applyNumberFormat="1" applyFont="1" applyBorder="1" applyAlignment="1">
      <alignment horizontal="right" vertical="top" wrapText="1"/>
    </xf>
    <xf numFmtId="3" fontId="34" fillId="0" borderId="5" xfId="4" quotePrefix="1" applyNumberFormat="1" applyFont="1" applyBorder="1" applyAlignment="1">
      <alignment horizontal="right" vertical="top" wrapText="1"/>
    </xf>
    <xf numFmtId="3" fontId="34" fillId="0" borderId="1" xfId="4" quotePrefix="1" applyNumberFormat="1" applyFont="1" applyBorder="1" applyAlignment="1">
      <alignment horizontal="right" vertical="top" wrapText="1"/>
    </xf>
    <xf numFmtId="3" fontId="24" fillId="0" borderId="42" xfId="4" applyNumberFormat="1" applyFont="1" applyBorder="1" applyAlignment="1">
      <alignment horizontal="right" vertical="top" wrapText="1"/>
    </xf>
    <xf numFmtId="3" fontId="34" fillId="0" borderId="49" xfId="4" quotePrefix="1" applyNumberFormat="1" applyFont="1" applyBorder="1" applyAlignment="1">
      <alignment horizontal="right" vertical="top" wrapText="1"/>
    </xf>
    <xf numFmtId="167" fontId="24" fillId="0" borderId="32" xfId="4" applyNumberFormat="1" applyFont="1" applyBorder="1" applyAlignment="1">
      <alignment horizontal="right" vertical="top" wrapText="1"/>
    </xf>
    <xf numFmtId="3" fontId="24" fillId="0" borderId="4" xfId="4" quotePrefix="1" applyNumberFormat="1" applyFont="1" applyBorder="1" applyAlignment="1">
      <alignment horizontal="right" vertical="top" wrapText="1"/>
    </xf>
    <xf numFmtId="3" fontId="34" fillId="0" borderId="4" xfId="4" applyNumberFormat="1" applyFont="1" applyBorder="1" applyAlignment="1">
      <alignment horizontal="right" vertical="top" wrapText="1"/>
    </xf>
    <xf numFmtId="3" fontId="24" fillId="0" borderId="49" xfId="4" applyNumberFormat="1" applyFont="1" applyBorder="1" applyAlignment="1">
      <alignment horizontal="right" vertical="top" wrapText="1"/>
    </xf>
    <xf numFmtId="3" fontId="24" fillId="0" borderId="32" xfId="4" applyNumberFormat="1" applyFont="1" applyBorder="1" applyAlignment="1">
      <alignment horizontal="right" vertical="top" wrapText="1"/>
    </xf>
    <xf numFmtId="164" fontId="20" fillId="0" borderId="35" xfId="7" applyNumberFormat="1" applyFont="1" applyFill="1" applyBorder="1"/>
    <xf numFmtId="164" fontId="20" fillId="0" borderId="28" xfId="7" applyNumberFormat="1" applyFont="1" applyFill="1" applyBorder="1"/>
    <xf numFmtId="3" fontId="20" fillId="0" borderId="0" xfId="6" applyNumberFormat="1" applyFont="1" applyAlignment="1">
      <alignment horizontal="center" vertical="center" wrapText="1"/>
    </xf>
    <xf numFmtId="3" fontId="10" fillId="0" borderId="0" xfId="6" applyNumberFormat="1" applyAlignment="1">
      <alignment horizontal="center" vertical="center"/>
    </xf>
    <xf numFmtId="3" fontId="10" fillId="0" borderId="0" xfId="6" applyNumberFormat="1" applyAlignment="1">
      <alignment horizontal="right"/>
    </xf>
    <xf numFmtId="3" fontId="20" fillId="0" borderId="57" xfId="6" applyNumberFormat="1" applyFont="1" applyBorder="1" applyAlignment="1">
      <alignment horizontal="right" vertical="center" wrapText="1"/>
    </xf>
    <xf numFmtId="3" fontId="22" fillId="0" borderId="57" xfId="4" applyNumberFormat="1" applyBorder="1" applyAlignment="1">
      <alignment horizontal="right" wrapText="1"/>
    </xf>
    <xf numFmtId="3" fontId="22" fillId="0" borderId="0" xfId="4" applyNumberFormat="1" applyAlignment="1">
      <alignment horizontal="right" wrapText="1"/>
    </xf>
    <xf numFmtId="0" fontId="57" fillId="0" borderId="0" xfId="0" applyFont="1" applyAlignment="1">
      <alignment horizontal="left" vertical="center"/>
    </xf>
    <xf numFmtId="3" fontId="24" fillId="0" borderId="57" xfId="0" applyNumberFormat="1" applyFont="1" applyBorder="1" applyAlignment="1">
      <alignment horizontal="right" vertical="center"/>
    </xf>
    <xf numFmtId="49" fontId="31" fillId="0" borderId="19" xfId="4" applyNumberFormat="1" applyFont="1" applyBorder="1" applyAlignment="1">
      <alignment wrapText="1"/>
    </xf>
    <xf numFmtId="3" fontId="29" fillId="0" borderId="2" xfId="4" applyNumberFormat="1" applyFont="1" applyBorder="1" applyAlignment="1">
      <alignment horizontal="center" wrapText="1"/>
    </xf>
    <xf numFmtId="165" fontId="29" fillId="0" borderId="2" xfId="4" quotePrefix="1" applyNumberFormat="1" applyFont="1" applyBorder="1" applyAlignment="1">
      <alignment horizontal="center" wrapText="1"/>
    </xf>
    <xf numFmtId="3" fontId="29" fillId="0" borderId="50" xfId="4" quotePrefix="1" applyNumberFormat="1" applyFont="1" applyBorder="1" applyAlignment="1">
      <alignment horizontal="center" wrapText="1"/>
    </xf>
    <xf numFmtId="3" fontId="29" fillId="0" borderId="64" xfId="4" quotePrefix="1" applyNumberFormat="1" applyFont="1" applyBorder="1" applyAlignment="1">
      <alignment horizontal="center" wrapText="1"/>
    </xf>
    <xf numFmtId="3" fontId="29" fillId="0" borderId="64" xfId="4" applyNumberFormat="1" applyFont="1" applyBorder="1" applyAlignment="1">
      <alignment horizontal="center" wrapText="1"/>
    </xf>
    <xf numFmtId="3" fontId="29" fillId="0" borderId="38" xfId="4" applyNumberFormat="1" applyFont="1" applyBorder="1" applyAlignment="1">
      <alignment horizontal="center" wrapText="1"/>
    </xf>
    <xf numFmtId="3" fontId="29" fillId="0" borderId="39" xfId="4" applyNumberFormat="1" applyFont="1" applyBorder="1" applyAlignment="1">
      <alignment horizontal="center" wrapText="1"/>
    </xf>
    <xf numFmtId="175" fontId="39" fillId="0" borderId="57" xfId="6" quotePrefix="1" applyNumberFormat="1" applyFont="1" applyBorder="1" applyAlignment="1">
      <alignment horizontal="right"/>
    </xf>
    <xf numFmtId="175" fontId="39" fillId="0" borderId="57" xfId="6" applyNumberFormat="1" applyFont="1" applyBorder="1" applyAlignment="1">
      <alignment horizontal="right"/>
    </xf>
    <xf numFmtId="168" fontId="18" fillId="0" borderId="0" xfId="9" applyNumberFormat="1" applyFont="1" applyAlignment="1">
      <alignment horizontal="left" wrapText="1"/>
    </xf>
    <xf numFmtId="43" fontId="39" fillId="0" borderId="57" xfId="6" applyNumberFormat="1" applyFont="1" applyBorder="1" applyAlignment="1">
      <alignment horizontal="right"/>
    </xf>
    <xf numFmtId="180" fontId="39" fillId="0" borderId="57" xfId="6" applyNumberFormat="1" applyFont="1" applyBorder="1" applyAlignment="1">
      <alignment horizontal="right"/>
    </xf>
    <xf numFmtId="179" fontId="39" fillId="6" borderId="57" xfId="6" applyNumberFormat="1" applyFont="1" applyFill="1" applyBorder="1" applyAlignment="1">
      <alignment horizontal="right"/>
    </xf>
    <xf numFmtId="180" fontId="39" fillId="6" borderId="57" xfId="6" quotePrefix="1" applyNumberFormat="1" applyFont="1" applyFill="1" applyBorder="1" applyAlignment="1">
      <alignment horizontal="right"/>
    </xf>
    <xf numFmtId="180" fontId="39" fillId="0" borderId="57" xfId="6" quotePrefix="1" applyNumberFormat="1" applyFont="1" applyBorder="1" applyAlignment="1">
      <alignment horizontal="right"/>
    </xf>
    <xf numFmtId="171" fontId="29" fillId="8" borderId="0" xfId="9" applyNumberFormat="1" applyFont="1" applyFill="1" applyAlignment="1">
      <alignment horizontal="center" wrapText="1"/>
    </xf>
    <xf numFmtId="171" fontId="31" fillId="8" borderId="0" xfId="9" applyNumberFormat="1" applyFont="1" applyFill="1" applyAlignment="1">
      <alignment horizontal="right" wrapText="1"/>
    </xf>
    <xf numFmtId="171" fontId="31" fillId="0" borderId="29" xfId="9" applyNumberFormat="1" applyFont="1" applyBorder="1" applyAlignment="1">
      <alignment horizontal="right" vertical="center" wrapText="1"/>
    </xf>
    <xf numFmtId="171" fontId="29" fillId="0" borderId="30" xfId="9" applyNumberFormat="1" applyFont="1" applyBorder="1" applyAlignment="1">
      <alignment horizontal="right" vertical="center" wrapText="1"/>
    </xf>
    <xf numFmtId="168" fontId="49" fillId="0" borderId="57" xfId="9" applyNumberFormat="1" applyFont="1" applyBorder="1" applyAlignment="1">
      <alignment horizontal="left" vertical="center" wrapText="1"/>
    </xf>
    <xf numFmtId="0" fontId="105" fillId="0" borderId="0" xfId="100" applyAlignment="1">
      <alignment horizontal="left" wrapText="1"/>
    </xf>
    <xf numFmtId="164" fontId="53" fillId="0" borderId="57" xfId="21" applyNumberFormat="1" applyFont="1" applyBorder="1" applyAlignment="1">
      <alignment vertical="center"/>
    </xf>
    <xf numFmtId="49" fontId="53" fillId="0" borderId="57" xfId="0" applyNumberFormat="1" applyFont="1" applyBorder="1" applyAlignment="1">
      <alignment horizontal="center" vertical="center"/>
    </xf>
    <xf numFmtId="0" fontId="53" fillId="0" borderId="57" xfId="84" applyFont="1" applyBorder="1" applyAlignment="1">
      <alignment vertical="center"/>
    </xf>
    <xf numFmtId="0" fontId="103" fillId="0" borderId="57" xfId="84" applyFont="1" applyBorder="1" applyAlignment="1">
      <alignment vertical="center"/>
    </xf>
    <xf numFmtId="0" fontId="15" fillId="0" borderId="57" xfId="84" applyFont="1" applyBorder="1" applyAlignment="1">
      <alignment vertical="center"/>
    </xf>
    <xf numFmtId="164" fontId="15" fillId="0" borderId="57" xfId="21" applyNumberFormat="1" applyFont="1" applyFill="1" applyBorder="1" applyAlignment="1">
      <alignment vertical="center"/>
    </xf>
    <xf numFmtId="0" fontId="22" fillId="0" borderId="57" xfId="84" applyBorder="1" applyAlignment="1">
      <alignment horizontal="right" vertical="center"/>
    </xf>
    <xf numFmtId="0" fontId="22" fillId="0" borderId="57" xfId="84" applyBorder="1" applyAlignment="1">
      <alignment vertical="center"/>
    </xf>
    <xf numFmtId="164" fontId="53" fillId="34" borderId="57" xfId="21" applyNumberFormat="1" applyFont="1" applyFill="1" applyBorder="1" applyAlignment="1">
      <alignment horizontal="right" vertical="center"/>
    </xf>
    <xf numFmtId="164" fontId="15" fillId="34" borderId="57" xfId="21" applyNumberFormat="1" applyFont="1" applyFill="1" applyBorder="1" applyAlignment="1">
      <alignment horizontal="right" vertical="center"/>
    </xf>
    <xf numFmtId="164" fontId="53" fillId="0" borderId="57" xfId="21" applyNumberFormat="1" applyFont="1" applyBorder="1" applyAlignment="1">
      <alignment horizontal="right" vertical="center"/>
    </xf>
    <xf numFmtId="164" fontId="53" fillId="34" borderId="57" xfId="21" applyNumberFormat="1" applyFont="1" applyFill="1" applyBorder="1" applyAlignment="1">
      <alignment vertical="center"/>
    </xf>
    <xf numFmtId="3" fontId="20" fillId="0" borderId="57" xfId="4" applyNumberFormat="1" applyFont="1" applyBorder="1" applyAlignment="1">
      <alignment horizontal="right"/>
    </xf>
    <xf numFmtId="49" fontId="53" fillId="3" borderId="57" xfId="0" applyNumberFormat="1" applyFont="1" applyFill="1" applyBorder="1" applyAlignment="1">
      <alignment horizontal="right" vertical="center"/>
    </xf>
    <xf numFmtId="49" fontId="53" fillId="0" borderId="57" xfId="0" applyNumberFormat="1" applyFont="1" applyBorder="1" applyAlignment="1">
      <alignment horizontal="right" vertical="center"/>
    </xf>
    <xf numFmtId="168" fontId="18" fillId="8" borderId="57" xfId="9" applyNumberFormat="1" applyFont="1" applyFill="1" applyBorder="1" applyAlignment="1">
      <alignment horizontal="right" vertical="center" wrapText="1"/>
    </xf>
    <xf numFmtId="168" fontId="50" fillId="8" borderId="58" xfId="9" applyNumberFormat="1" applyFont="1" applyFill="1" applyBorder="1" applyAlignment="1">
      <alignment horizontal="right" wrapText="1"/>
    </xf>
    <xf numFmtId="168" fontId="18" fillId="8" borderId="58" xfId="9" applyNumberFormat="1" applyFont="1" applyFill="1" applyBorder="1" applyAlignment="1">
      <alignment horizontal="right" wrapText="1"/>
    </xf>
    <xf numFmtId="49" fontId="50" fillId="8" borderId="1" xfId="9" applyNumberFormat="1" applyFont="1" applyFill="1" applyBorder="1" applyAlignment="1">
      <alignment horizontal="right" vertical="top" wrapText="1"/>
    </xf>
    <xf numFmtId="49" fontId="50" fillId="8" borderId="1" xfId="9" applyNumberFormat="1" applyFont="1" applyFill="1" applyBorder="1" applyAlignment="1">
      <alignment horizontal="right" vertical="center" wrapText="1"/>
    </xf>
    <xf numFmtId="171" fontId="18" fillId="8" borderId="52" xfId="9" applyNumberFormat="1" applyFont="1" applyFill="1" applyBorder="1" applyAlignment="1">
      <alignment horizontal="right" vertical="center" wrapText="1"/>
    </xf>
    <xf numFmtId="171" fontId="50" fillId="8" borderId="52" xfId="9" applyNumberFormat="1" applyFont="1" applyFill="1" applyBorder="1" applyAlignment="1">
      <alignment horizontal="right" vertical="center" wrapText="1"/>
    </xf>
    <xf numFmtId="171" fontId="18" fillId="8" borderId="20" xfId="9" applyNumberFormat="1" applyFont="1" applyFill="1" applyBorder="1" applyAlignment="1">
      <alignment horizontal="right" vertical="center" wrapText="1"/>
    </xf>
    <xf numFmtId="168" fontId="51" fillId="8" borderId="57" xfId="9" applyNumberFormat="1" applyFont="1" applyFill="1" applyBorder="1" applyAlignment="1">
      <alignment horizontal="left" vertical="center" wrapText="1"/>
    </xf>
    <xf numFmtId="171" fontId="50" fillId="8" borderId="57" xfId="9" applyNumberFormat="1" applyFont="1" applyFill="1" applyBorder="1" applyAlignment="1">
      <alignment horizontal="right" vertical="center" wrapText="1"/>
    </xf>
    <xf numFmtId="171" fontId="18" fillId="8" borderId="57" xfId="9" applyNumberFormat="1" applyFont="1" applyFill="1" applyBorder="1" applyAlignment="1">
      <alignment horizontal="right" vertical="center" wrapText="1"/>
    </xf>
    <xf numFmtId="168" fontId="50" fillId="8" borderId="23" xfId="9" applyNumberFormat="1" applyFont="1" applyFill="1" applyBorder="1" applyAlignment="1">
      <alignment horizontal="center" vertical="center"/>
    </xf>
    <xf numFmtId="168" fontId="50" fillId="8" borderId="58" xfId="9" applyNumberFormat="1" applyFont="1" applyFill="1" applyBorder="1" applyAlignment="1">
      <alignment horizontal="left" wrapText="1"/>
    </xf>
    <xf numFmtId="168" fontId="50" fillId="8" borderId="1" xfId="9" applyNumberFormat="1" applyFont="1" applyFill="1" applyBorder="1" applyAlignment="1">
      <alignment horizontal="left" wrapText="1"/>
    </xf>
    <xf numFmtId="168" fontId="51" fillId="8" borderId="20" xfId="9" applyNumberFormat="1" applyFont="1" applyFill="1" applyBorder="1" applyAlignment="1">
      <alignment horizontal="left" vertical="center" wrapText="1"/>
    </xf>
    <xf numFmtId="171" fontId="31" fillId="9" borderId="57" xfId="9" applyNumberFormat="1" applyFont="1" applyFill="1" applyBorder="1" applyAlignment="1">
      <alignment horizontal="right" vertical="center" wrapText="1"/>
    </xf>
    <xf numFmtId="172" fontId="52" fillId="0" borderId="57" xfId="9" applyNumberFormat="1" applyFont="1" applyBorder="1" applyAlignment="1">
      <alignment horizontal="left" wrapText="1" indent="1"/>
    </xf>
    <xf numFmtId="171" fontId="29" fillId="0" borderId="57" xfId="9" applyNumberFormat="1" applyFont="1" applyBorder="1" applyAlignment="1">
      <alignment horizontal="right" wrapText="1"/>
    </xf>
    <xf numFmtId="171" fontId="52" fillId="0" borderId="57" xfId="9" applyNumberFormat="1" applyFont="1" applyBorder="1" applyAlignment="1">
      <alignment horizontal="center" wrapText="1"/>
    </xf>
    <xf numFmtId="171" fontId="52" fillId="0" borderId="57" xfId="9" applyNumberFormat="1" applyFont="1" applyBorder="1" applyAlignment="1">
      <alignment horizontal="right" wrapText="1"/>
    </xf>
    <xf numFmtId="171" fontId="52" fillId="9" borderId="57" xfId="9" applyNumberFormat="1" applyFont="1" applyFill="1" applyBorder="1" applyAlignment="1">
      <alignment horizontal="center" wrapText="1"/>
    </xf>
    <xf numFmtId="171" fontId="29" fillId="9" borderId="57" xfId="9" applyNumberFormat="1" applyFont="1" applyFill="1" applyBorder="1" applyAlignment="1">
      <alignment horizontal="right" wrapText="1"/>
    </xf>
    <xf numFmtId="171" fontId="52" fillId="9" borderId="57" xfId="9" applyNumberFormat="1" applyFont="1" applyFill="1" applyBorder="1" applyAlignment="1">
      <alignment horizontal="right" wrapText="1"/>
    </xf>
    <xf numFmtId="0" fontId="57" fillId="0" borderId="0" xfId="0" applyFont="1" applyAlignment="1">
      <alignment horizontal="left" vertical="top"/>
    </xf>
    <xf numFmtId="168" fontId="106" fillId="0" borderId="0" xfId="9" applyNumberFormat="1" applyFont="1" applyAlignment="1">
      <alignment horizontal="left" vertical="center"/>
    </xf>
    <xf numFmtId="0" fontId="107" fillId="0" borderId="0" xfId="0" applyFont="1" applyAlignment="1">
      <alignment horizontal="left" vertical="top"/>
    </xf>
    <xf numFmtId="172" fontId="24" fillId="0" borderId="58" xfId="9" applyNumberFormat="1" applyFont="1" applyBorder="1"/>
    <xf numFmtId="0" fontId="22" fillId="0" borderId="57" xfId="0" applyFont="1" applyBorder="1" applyAlignment="1">
      <alignment horizontal="left" wrapText="1"/>
    </xf>
    <xf numFmtId="164" fontId="89" fillId="0" borderId="0" xfId="84" applyNumberFormat="1" applyFont="1"/>
    <xf numFmtId="179" fontId="89" fillId="0" borderId="0" xfId="84" applyNumberFormat="1" applyFont="1"/>
    <xf numFmtId="49" fontId="31" fillId="0" borderId="24" xfId="4" applyNumberFormat="1" applyFont="1" applyBorder="1" applyAlignment="1">
      <alignment wrapText="1"/>
    </xf>
    <xf numFmtId="49" fontId="29" fillId="0" borderId="19" xfId="4" applyNumberFormat="1" applyFont="1" applyBorder="1" applyAlignment="1">
      <alignment vertical="top" wrapText="1"/>
    </xf>
    <xf numFmtId="3" fontId="29" fillId="0" borderId="44" xfId="4" quotePrefix="1" applyNumberFormat="1" applyFont="1" applyBorder="1" applyAlignment="1">
      <alignment horizontal="center" wrapText="1"/>
    </xf>
    <xf numFmtId="3" fontId="29" fillId="0" borderId="36" xfId="4" applyNumberFormat="1" applyFont="1" applyBorder="1" applyAlignment="1">
      <alignment horizontal="center"/>
    </xf>
    <xf numFmtId="3" fontId="32" fillId="0" borderId="36" xfId="4" applyNumberFormat="1" applyFont="1" applyBorder="1" applyAlignment="1">
      <alignment horizontal="center" wrapText="1"/>
    </xf>
    <xf numFmtId="0" fontId="110" fillId="0" borderId="0" xfId="0" applyFont="1" applyAlignment="1">
      <alignment vertical="center"/>
    </xf>
    <xf numFmtId="0" fontId="12" fillId="0" borderId="0" xfId="1" applyFont="1"/>
    <xf numFmtId="0" fontId="87" fillId="0" borderId="0" xfId="96" applyFill="1"/>
    <xf numFmtId="9" fontId="10" fillId="0" borderId="0" xfId="6" applyNumberFormat="1"/>
    <xf numFmtId="4" fontId="0" fillId="0" borderId="0" xfId="8" applyNumberFormat="1" applyFont="1"/>
    <xf numFmtId="0" fontId="111" fillId="0" borderId="0" xfId="0" applyFont="1" applyAlignment="1">
      <alignment vertical="center"/>
    </xf>
    <xf numFmtId="3" fontId="15" fillId="0" borderId="57" xfId="6" applyNumberFormat="1" applyFont="1" applyBorder="1" applyAlignment="1">
      <alignment horizontal="right"/>
    </xf>
    <xf numFmtId="3" fontId="15" fillId="0" borderId="29" xfId="6" applyNumberFormat="1" applyFont="1" applyBorder="1" applyAlignment="1">
      <alignment horizontal="right"/>
    </xf>
    <xf numFmtId="10" fontId="113" fillId="0" borderId="57" xfId="101" applyNumberFormat="1" applyFont="1" applyBorder="1" applyAlignment="1">
      <alignment horizontal="center"/>
    </xf>
    <xf numFmtId="0" fontId="5" fillId="0" borderId="0" xfId="6" applyFont="1"/>
    <xf numFmtId="0" fontId="5" fillId="0" borderId="0" xfId="1" applyFont="1"/>
    <xf numFmtId="0" fontId="5" fillId="0" borderId="0" xfId="97" applyFont="1"/>
    <xf numFmtId="0" fontId="5" fillId="0" borderId="0" xfId="6" applyFont="1" applyAlignment="1">
      <alignment wrapText="1"/>
    </xf>
    <xf numFmtId="0" fontId="24" fillId="4" borderId="24" xfId="6" applyFont="1" applyFill="1" applyBorder="1" applyAlignment="1">
      <alignment vertical="center" wrapText="1"/>
    </xf>
    <xf numFmtId="0" fontId="24" fillId="4" borderId="26" xfId="6" applyFont="1" applyFill="1" applyBorder="1" applyAlignment="1">
      <alignment horizontal="center" vertical="center" wrapText="1"/>
    </xf>
    <xf numFmtId="0" fontId="15" fillId="0" borderId="35" xfId="6" applyFont="1" applyBorder="1" applyAlignment="1">
      <alignment vertical="top" wrapText="1"/>
    </xf>
    <xf numFmtId="0" fontId="15" fillId="0" borderId="36" xfId="6" applyFont="1" applyBorder="1" applyAlignment="1">
      <alignment horizontal="center" vertical="top" wrapText="1"/>
    </xf>
    <xf numFmtId="0" fontId="24" fillId="4" borderId="26" xfId="6" applyFont="1" applyFill="1" applyBorder="1" applyAlignment="1">
      <alignment vertical="center" wrapText="1"/>
    </xf>
    <xf numFmtId="9" fontId="15" fillId="0" borderId="35" xfId="6" applyNumberFormat="1" applyFont="1" applyBorder="1" applyAlignment="1">
      <alignment horizontal="left" vertical="center" wrapText="1"/>
    </xf>
    <xf numFmtId="9" fontId="15" fillId="0" borderId="28" xfId="6" applyNumberFormat="1" applyFont="1" applyBorder="1" applyAlignment="1">
      <alignment horizontal="left" vertical="center" wrapText="1"/>
    </xf>
    <xf numFmtId="0" fontId="15" fillId="0" borderId="30" xfId="6" applyFont="1" applyBorder="1" applyAlignment="1">
      <alignment horizontal="right" vertical="center"/>
    </xf>
    <xf numFmtId="6" fontId="15" fillId="0" borderId="36" xfId="6" applyNumberFormat="1" applyFont="1" applyBorder="1" applyAlignment="1">
      <alignment horizontal="right" vertical="center" wrapText="1"/>
    </xf>
    <xf numFmtId="0" fontId="15" fillId="0" borderId="28" xfId="6" applyFont="1" applyBorder="1" applyAlignment="1">
      <alignment vertical="center" wrapText="1"/>
    </xf>
    <xf numFmtId="10" fontId="15" fillId="0" borderId="30" xfId="6" applyNumberFormat="1" applyFont="1" applyBorder="1" applyAlignment="1">
      <alignment horizontal="right" vertical="center"/>
    </xf>
    <xf numFmtId="3" fontId="24" fillId="4" borderId="0" xfId="6" applyNumberFormat="1" applyFont="1" applyFill="1" applyBorder="1" applyAlignment="1">
      <alignment horizontal="right" wrapText="1"/>
    </xf>
    <xf numFmtId="3" fontId="29" fillId="0" borderId="0" xfId="4" applyNumberFormat="1" applyFont="1" applyBorder="1" applyAlignment="1">
      <alignment horizontal="center" wrapText="1"/>
    </xf>
    <xf numFmtId="3" fontId="29" fillId="0" borderId="4" xfId="4" quotePrefix="1" applyNumberFormat="1" applyFont="1" applyBorder="1" applyAlignment="1">
      <alignment horizontal="center" wrapText="1"/>
    </xf>
    <xf numFmtId="3" fontId="29" fillId="0" borderId="25" xfId="4" applyNumberFormat="1" applyFont="1" applyBorder="1" applyAlignment="1">
      <alignment horizontal="center" wrapText="1"/>
    </xf>
    <xf numFmtId="3" fontId="29" fillId="0" borderId="26" xfId="4" quotePrefix="1" applyNumberFormat="1" applyFont="1" applyBorder="1" applyAlignment="1">
      <alignment horizontal="center" wrapText="1"/>
    </xf>
    <xf numFmtId="3" fontId="29" fillId="0" borderId="46" xfId="4" quotePrefix="1" applyNumberFormat="1" applyFont="1" applyBorder="1" applyAlignment="1">
      <alignment horizontal="center" wrapText="1"/>
    </xf>
    <xf numFmtId="3" fontId="29" fillId="10" borderId="5" xfId="4" quotePrefix="1" applyNumberFormat="1" applyFont="1" applyFill="1" applyBorder="1" applyAlignment="1">
      <alignment horizontal="center" wrapText="1"/>
    </xf>
    <xf numFmtId="3" fontId="29" fillId="10" borderId="5" xfId="4" applyNumberFormat="1" applyFont="1" applyFill="1" applyBorder="1" applyAlignment="1">
      <alignment horizontal="center" wrapText="1"/>
    </xf>
    <xf numFmtId="49" fontId="29" fillId="0" borderId="37" xfId="4" applyNumberFormat="1" applyFont="1" applyBorder="1" applyAlignment="1">
      <alignment wrapText="1"/>
    </xf>
    <xf numFmtId="3" fontId="29" fillId="0" borderId="48" xfId="4" quotePrefix="1" applyNumberFormat="1" applyFont="1" applyBorder="1" applyAlignment="1">
      <alignment horizontal="center" wrapText="1"/>
    </xf>
    <xf numFmtId="3" fontId="29" fillId="0" borderId="48" xfId="4" applyNumberFormat="1" applyFont="1" applyBorder="1" applyAlignment="1">
      <alignment horizontal="center" wrapText="1"/>
    </xf>
    <xf numFmtId="3" fontId="29" fillId="0" borderId="37" xfId="4" quotePrefix="1" applyNumberFormat="1" applyFont="1" applyBorder="1" applyAlignment="1">
      <alignment horizontal="center" wrapText="1"/>
    </xf>
    <xf numFmtId="3" fontId="29" fillId="0" borderId="49" xfId="4" quotePrefix="1" applyNumberFormat="1" applyFont="1" applyBorder="1" applyAlignment="1">
      <alignment horizontal="center" wrapText="1"/>
    </xf>
    <xf numFmtId="6" fontId="111" fillId="0" borderId="57" xfId="0" applyNumberFormat="1" applyFont="1" applyBorder="1" applyAlignment="1">
      <alignment horizontal="right" vertical="center" wrapText="1"/>
    </xf>
    <xf numFmtId="0" fontId="111" fillId="0" borderId="57" xfId="0" applyFont="1" applyBorder="1" applyAlignment="1">
      <alignment horizontal="right" vertical="center" wrapText="1" indent="1"/>
    </xf>
    <xf numFmtId="0" fontId="111" fillId="0" borderId="35" xfId="0" applyFont="1" applyBorder="1" applyAlignment="1">
      <alignment vertical="center" wrapText="1"/>
    </xf>
    <xf numFmtId="6" fontId="111" fillId="0" borderId="36" xfId="0" applyNumberFormat="1" applyFont="1" applyBorder="1" applyAlignment="1">
      <alignment horizontal="right" vertical="center" wrapText="1"/>
    </xf>
    <xf numFmtId="0" fontId="111" fillId="0" borderId="36" xfId="0" applyFont="1" applyBorder="1" applyAlignment="1">
      <alignment horizontal="right" vertical="center" wrapText="1" indent="1"/>
    </xf>
    <xf numFmtId="0" fontId="111" fillId="0" borderId="28" xfId="0" applyFont="1" applyBorder="1" applyAlignment="1">
      <alignment vertical="center" wrapText="1"/>
    </xf>
    <xf numFmtId="0" fontId="111" fillId="0" borderId="29" xfId="0" applyFont="1" applyBorder="1" applyAlignment="1">
      <alignment horizontal="right" vertical="center" wrapText="1"/>
    </xf>
    <xf numFmtId="0" fontId="111" fillId="0" borderId="30" xfId="0" applyFont="1" applyBorder="1" applyAlignment="1">
      <alignment horizontal="right" vertical="center" wrapText="1"/>
    </xf>
    <xf numFmtId="0" fontId="111" fillId="3" borderId="57"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29" fillId="0" borderId="2" xfId="4" applyFont="1" applyBorder="1" applyAlignment="1">
      <alignment horizontal="center"/>
    </xf>
    <xf numFmtId="0" fontId="29" fillId="0" borderId="0" xfId="4" applyFont="1" applyBorder="1" applyAlignment="1">
      <alignment horizontal="center"/>
    </xf>
    <xf numFmtId="0" fontId="29" fillId="0" borderId="25" xfId="4" applyFont="1" applyBorder="1" applyAlignment="1">
      <alignment horizontal="center"/>
    </xf>
    <xf numFmtId="0" fontId="29" fillId="0" borderId="26" xfId="4" applyFont="1" applyBorder="1" applyAlignment="1">
      <alignment horizontal="center"/>
    </xf>
    <xf numFmtId="0" fontId="29" fillId="0" borderId="27" xfId="4" applyFont="1" applyBorder="1" applyAlignment="1">
      <alignment horizontal="center"/>
    </xf>
    <xf numFmtId="3" fontId="29" fillId="0" borderId="46" xfId="4" applyNumberFormat="1" applyFont="1" applyBorder="1" applyAlignment="1">
      <alignment horizontal="center" wrapText="1"/>
    </xf>
    <xf numFmtId="0" fontId="29" fillId="0" borderId="50" xfId="4" applyFont="1" applyBorder="1" applyAlignment="1">
      <alignment horizontal="center"/>
    </xf>
    <xf numFmtId="3" fontId="29" fillId="0" borderId="69" xfId="4" quotePrefix="1" applyNumberFormat="1" applyFont="1" applyBorder="1" applyAlignment="1">
      <alignment horizontal="center" wrapText="1"/>
    </xf>
    <xf numFmtId="49" fontId="29" fillId="0" borderId="50" xfId="4" applyNumberFormat="1" applyFont="1" applyBorder="1" applyAlignment="1">
      <alignment horizontal="center" wrapText="1"/>
    </xf>
    <xf numFmtId="49" fontId="29" fillId="0" borderId="5" xfId="4" applyNumberFormat="1" applyFont="1" applyBorder="1" applyAlignment="1">
      <alignment horizontal="center" wrapText="1"/>
    </xf>
    <xf numFmtId="164" fontId="29" fillId="0" borderId="48" xfId="5" applyNumberFormat="1" applyFont="1" applyBorder="1" applyAlignment="1">
      <alignment horizontal="center"/>
    </xf>
    <xf numFmtId="164" fontId="29" fillId="0" borderId="4" xfId="5" applyNumberFormat="1" applyFont="1" applyBorder="1" applyAlignment="1">
      <alignment horizontal="center"/>
    </xf>
    <xf numFmtId="164" fontId="29" fillId="0" borderId="50" xfId="5" applyNumberFormat="1" applyFont="1" applyBorder="1" applyAlignment="1">
      <alignment horizontal="center"/>
    </xf>
    <xf numFmtId="164" fontId="29" fillId="0" borderId="5" xfId="5" applyNumberFormat="1" applyFont="1" applyBorder="1" applyAlignment="1">
      <alignment horizontal="center"/>
    </xf>
    <xf numFmtId="0" fontId="29" fillId="0" borderId="50" xfId="4" quotePrefix="1" applyFont="1" applyBorder="1" applyAlignment="1">
      <alignment horizontal="center"/>
    </xf>
    <xf numFmtId="0" fontId="29" fillId="0" borderId="5" xfId="4" quotePrefix="1" applyFont="1" applyBorder="1" applyAlignment="1">
      <alignment horizontal="center"/>
    </xf>
    <xf numFmtId="0" fontId="0" fillId="0" borderId="0" xfId="0" applyFill="1" applyAlignment="1"/>
    <xf numFmtId="164" fontId="53" fillId="0" borderId="57" xfId="21" applyNumberFormat="1" applyFont="1" applyFill="1" applyBorder="1" applyAlignment="1">
      <alignment horizontal="right" vertical="center"/>
    </xf>
    <xf numFmtId="0" fontId="50" fillId="4" borderId="57" xfId="6" applyFont="1" applyFill="1" applyBorder="1" applyAlignment="1">
      <alignment horizontal="right" wrapText="1"/>
    </xf>
    <xf numFmtId="0" fontId="18" fillId="4" borderId="57" xfId="6" applyFont="1" applyFill="1" applyBorder="1" applyAlignment="1">
      <alignment horizontal="right" wrapText="1"/>
    </xf>
    <xf numFmtId="0" fontId="16" fillId="0" borderId="57" xfId="6" applyFont="1" applyBorder="1" applyAlignment="1">
      <alignment horizontal="right" vertical="center"/>
    </xf>
    <xf numFmtId="0" fontId="16" fillId="0" borderId="23" xfId="6" applyFont="1" applyBorder="1" applyAlignment="1">
      <alignment horizontal="right" vertical="center"/>
    </xf>
    <xf numFmtId="0" fontId="16" fillId="0" borderId="35" xfId="6" applyFont="1" applyBorder="1" applyAlignment="1">
      <alignment horizontal="right" vertical="center"/>
    </xf>
    <xf numFmtId="1" fontId="16" fillId="0" borderId="57" xfId="6" applyNumberFormat="1" applyFont="1" applyBorder="1" applyAlignment="1">
      <alignment horizontal="right" vertical="center"/>
    </xf>
    <xf numFmtId="1" fontId="16" fillId="0" borderId="35" xfId="6" applyNumberFormat="1" applyFont="1" applyBorder="1" applyAlignment="1">
      <alignment horizontal="right" vertical="center"/>
    </xf>
    <xf numFmtId="173" fontId="16" fillId="0" borderId="57" xfId="6" applyNumberFormat="1" applyFont="1" applyBorder="1" applyAlignment="1">
      <alignment horizontal="right" vertical="center"/>
    </xf>
    <xf numFmtId="173" fontId="16" fillId="0" borderId="35" xfId="6" applyNumberFormat="1" applyFont="1" applyBorder="1" applyAlignment="1">
      <alignment horizontal="right" vertical="center"/>
    </xf>
    <xf numFmtId="0" fontId="117" fillId="5" borderId="57" xfId="6" applyFont="1" applyFill="1" applyBorder="1" applyAlignment="1">
      <alignment horizontal="right" vertical="center"/>
    </xf>
    <xf numFmtId="0" fontId="117" fillId="5" borderId="23" xfId="6" applyFont="1" applyFill="1" applyBorder="1" applyAlignment="1">
      <alignment horizontal="right" vertical="center"/>
    </xf>
    <xf numFmtId="3" fontId="24" fillId="0" borderId="57" xfId="0" applyNumberFormat="1" applyFont="1" applyFill="1" applyBorder="1" applyAlignment="1">
      <alignment horizontal="right" vertical="center" wrapText="1"/>
    </xf>
    <xf numFmtId="3" fontId="24" fillId="0" borderId="57" xfId="0" applyNumberFormat="1" applyFont="1" applyFill="1" applyBorder="1" applyAlignment="1">
      <alignment horizontal="right" vertical="center"/>
    </xf>
    <xf numFmtId="0" fontId="119" fillId="0" borderId="0" xfId="105" applyFont="1"/>
    <xf numFmtId="0" fontId="3" fillId="0" borderId="0" xfId="105"/>
    <xf numFmtId="0" fontId="55" fillId="0" borderId="57" xfId="105" applyFont="1" applyBorder="1"/>
    <xf numFmtId="0" fontId="55" fillId="0" borderId="0" xfId="105" applyFont="1" applyBorder="1" applyAlignment="1">
      <alignment wrapText="1"/>
    </xf>
    <xf numFmtId="0" fontId="55" fillId="0" borderId="0" xfId="105" applyFont="1" applyBorder="1"/>
    <xf numFmtId="10" fontId="55" fillId="0" borderId="57" xfId="104" applyNumberFormat="1" applyFont="1" applyFill="1" applyBorder="1"/>
    <xf numFmtId="10" fontId="55" fillId="0" borderId="57" xfId="104" applyNumberFormat="1" applyFont="1" applyBorder="1"/>
    <xf numFmtId="10" fontId="55" fillId="0" borderId="57" xfId="104" quotePrefix="1" applyNumberFormat="1" applyFont="1" applyBorder="1" applyAlignment="1">
      <alignment horizontal="center"/>
    </xf>
    <xf numFmtId="0" fontId="20" fillId="0" borderId="0" xfId="106" applyFont="1"/>
    <xf numFmtId="0" fontId="22" fillId="0" borderId="0" xfId="98" applyFont="1"/>
    <xf numFmtId="0" fontId="115" fillId="0" borderId="0" xfId="98" applyFont="1" applyAlignment="1">
      <alignment vertical="center"/>
    </xf>
    <xf numFmtId="0" fontId="111" fillId="0" borderId="0" xfId="98" applyFont="1"/>
    <xf numFmtId="0" fontId="15" fillId="0" borderId="0" xfId="1" applyFont="1" applyBorder="1" applyAlignment="1">
      <alignment vertical="center" wrapText="1"/>
    </xf>
    <xf numFmtId="0" fontId="15" fillId="0" borderId="19" xfId="1" applyFont="1" applyBorder="1" applyAlignment="1">
      <alignment vertical="center" wrapText="1"/>
    </xf>
    <xf numFmtId="0" fontId="15" fillId="0" borderId="27" xfId="1" applyFont="1" applyBorder="1" applyAlignment="1">
      <alignment horizontal="right" wrapText="1"/>
    </xf>
    <xf numFmtId="0" fontId="15" fillId="0" borderId="27" xfId="1" applyFont="1" applyFill="1" applyBorder="1" applyAlignment="1">
      <alignment horizontal="right" wrapText="1"/>
    </xf>
    <xf numFmtId="0" fontId="15" fillId="0" borderId="57" xfId="97" applyFont="1" applyFill="1" applyBorder="1" applyAlignment="1">
      <alignment horizontal="right" vertical="center" wrapText="1"/>
    </xf>
    <xf numFmtId="0" fontId="18" fillId="0" borderId="0" xfId="0" applyFont="1" applyAlignment="1">
      <alignment vertical="center"/>
    </xf>
    <xf numFmtId="0" fontId="120" fillId="0" borderId="35" xfId="98" applyFont="1" applyBorder="1" applyAlignment="1">
      <alignment wrapText="1"/>
    </xf>
    <xf numFmtId="10" fontId="55" fillId="0" borderId="36" xfId="104" applyNumberFormat="1" applyFont="1" applyBorder="1"/>
    <xf numFmtId="10" fontId="55" fillId="0" borderId="36" xfId="104" quotePrefix="1" applyNumberFormat="1" applyFont="1" applyBorder="1" applyAlignment="1">
      <alignment horizontal="center"/>
    </xf>
    <xf numFmtId="0" fontId="120" fillId="0" borderId="28" xfId="98" applyFont="1" applyBorder="1" applyAlignment="1">
      <alignment wrapText="1"/>
    </xf>
    <xf numFmtId="10" fontId="55" fillId="0" borderId="29" xfId="104" quotePrefix="1" applyNumberFormat="1" applyFont="1" applyBorder="1" applyAlignment="1">
      <alignment horizontal="center"/>
    </xf>
    <xf numFmtId="10" fontId="55" fillId="0" borderId="30" xfId="104" applyNumberFormat="1" applyFont="1" applyBorder="1"/>
    <xf numFmtId="3" fontId="120" fillId="9" borderId="35" xfId="106" applyNumberFormat="1" applyFont="1" applyFill="1" applyBorder="1" applyAlignment="1">
      <alignment horizontal="left" wrapText="1"/>
    </xf>
    <xf numFmtId="10" fontId="37" fillId="9" borderId="57" xfId="104" applyNumberFormat="1" applyFont="1" applyFill="1" applyBorder="1" applyAlignment="1">
      <alignment horizontal="center" vertical="top" wrapText="1"/>
    </xf>
    <xf numFmtId="10" fontId="55" fillId="9" borderId="36" xfId="104" applyNumberFormat="1" applyFont="1" applyFill="1" applyBorder="1"/>
    <xf numFmtId="3" fontId="37" fillId="9" borderId="57" xfId="106" applyNumberFormat="1" applyFont="1" applyFill="1" applyBorder="1" applyAlignment="1">
      <alignment horizontal="center" vertical="center" wrapText="1"/>
    </xf>
    <xf numFmtId="0" fontId="121" fillId="9" borderId="36" xfId="106" applyFont="1" applyFill="1" applyBorder="1" applyAlignment="1">
      <alignment horizontal="center" vertical="center"/>
    </xf>
    <xf numFmtId="0" fontId="111" fillId="9" borderId="53" xfId="98" applyFont="1" applyFill="1" applyBorder="1" applyAlignment="1">
      <alignment horizontal="center"/>
    </xf>
    <xf numFmtId="0" fontId="111" fillId="9" borderId="41" xfId="98" applyFont="1" applyFill="1" applyBorder="1" applyAlignment="1">
      <alignment horizontal="center"/>
    </xf>
    <xf numFmtId="0" fontId="88" fillId="9" borderId="71" xfId="98" applyFill="1" applyBorder="1"/>
    <xf numFmtId="0" fontId="111" fillId="0" borderId="51" xfId="98" applyFont="1" applyBorder="1"/>
    <xf numFmtId="0" fontId="111" fillId="0" borderId="72" xfId="98" applyFont="1" applyBorder="1"/>
    <xf numFmtId="0" fontId="111" fillId="9" borderId="36" xfId="98" applyFont="1" applyFill="1" applyBorder="1" applyAlignment="1">
      <alignment horizontal="center"/>
    </xf>
    <xf numFmtId="0" fontId="111" fillId="0" borderId="35" xfId="98" applyFont="1" applyBorder="1"/>
    <xf numFmtId="0" fontId="111" fillId="0" borderId="28" xfId="98" applyFont="1" applyBorder="1"/>
    <xf numFmtId="0" fontId="111" fillId="0" borderId="19" xfId="98" applyFont="1" applyBorder="1" applyAlignment="1">
      <alignment vertical="center"/>
    </xf>
    <xf numFmtId="0" fontId="111" fillId="0" borderId="31" xfId="98" applyFont="1" applyBorder="1" applyAlignment="1">
      <alignment vertical="center"/>
    </xf>
    <xf numFmtId="0" fontId="115" fillId="9" borderId="24" xfId="98" applyFont="1" applyFill="1" applyBorder="1" applyAlignment="1">
      <alignment vertical="center"/>
    </xf>
    <xf numFmtId="0" fontId="100" fillId="9" borderId="57" xfId="98" applyFont="1" applyFill="1" applyBorder="1" applyAlignment="1">
      <alignment horizontal="right" wrapText="1"/>
    </xf>
    <xf numFmtId="0" fontId="100" fillId="9" borderId="57" xfId="0" applyFont="1" applyFill="1" applyBorder="1" applyAlignment="1">
      <alignment horizontal="right"/>
    </xf>
    <xf numFmtId="0" fontId="100" fillId="9" borderId="57" xfId="0" applyFont="1" applyFill="1" applyBorder="1" applyAlignment="1">
      <alignment horizontal="right" wrapText="1"/>
    </xf>
    <xf numFmtId="0" fontId="100" fillId="9" borderId="36" xfId="0" applyFont="1" applyFill="1" applyBorder="1" applyAlignment="1">
      <alignment horizontal="right" wrapText="1"/>
    </xf>
    <xf numFmtId="0" fontId="100" fillId="0" borderId="0" xfId="98" applyFont="1" applyBorder="1" applyAlignment="1">
      <alignment horizontal="right"/>
    </xf>
    <xf numFmtId="0" fontId="100" fillId="0" borderId="27" xfId="98" applyFont="1" applyBorder="1" applyAlignment="1">
      <alignment horizontal="right"/>
    </xf>
    <xf numFmtId="0" fontId="100" fillId="0" borderId="46" xfId="98" applyFont="1" applyBorder="1" applyAlignment="1">
      <alignment horizontal="right"/>
    </xf>
    <xf numFmtId="0" fontId="100" fillId="0" borderId="32" xfId="98" applyFont="1" applyBorder="1" applyAlignment="1">
      <alignment horizontal="right"/>
    </xf>
    <xf numFmtId="0" fontId="111" fillId="9" borderId="35" xfId="98" applyFont="1" applyFill="1" applyBorder="1" applyAlignment="1">
      <alignment vertical="center"/>
    </xf>
    <xf numFmtId="171" fontId="22" fillId="0" borderId="0" xfId="2" applyNumberFormat="1" applyBorder="1" applyAlignment="1">
      <alignment vertical="center" wrapText="1"/>
    </xf>
    <xf numFmtId="177" fontId="22" fillId="0" borderId="0" xfId="2" applyNumberFormat="1" applyBorder="1" applyAlignment="1">
      <alignment horizontal="right" wrapText="1"/>
    </xf>
    <xf numFmtId="10" fontId="113" fillId="0" borderId="0" xfId="101" applyNumberFormat="1" applyFont="1" applyBorder="1" applyAlignment="1">
      <alignment horizontal="center"/>
    </xf>
    <xf numFmtId="43" fontId="39" fillId="9" borderId="57" xfId="6" applyNumberFormat="1" applyFont="1" applyFill="1" applyBorder="1" applyAlignment="1">
      <alignment horizontal="right"/>
    </xf>
    <xf numFmtId="171" fontId="31" fillId="0" borderId="1" xfId="9" applyNumberFormat="1" applyFont="1" applyFill="1" applyBorder="1" applyAlignment="1">
      <alignment horizontal="right" vertical="center" wrapText="1"/>
    </xf>
    <xf numFmtId="171" fontId="18" fillId="0" borderId="57" xfId="9" applyNumberFormat="1" applyFont="1" applyFill="1" applyBorder="1" applyAlignment="1">
      <alignment horizontal="right" vertical="center" wrapText="1"/>
    </xf>
    <xf numFmtId="168" fontId="18" fillId="8" borderId="20" xfId="9" applyNumberFormat="1" applyFont="1" applyFill="1" applyBorder="1" applyAlignment="1">
      <alignment horizontal="right" vertical="center" wrapText="1"/>
    </xf>
    <xf numFmtId="168" fontId="18" fillId="8" borderId="73" xfId="9" applyNumberFormat="1" applyFont="1" applyFill="1" applyBorder="1" applyAlignment="1">
      <alignment horizontal="right" wrapText="1"/>
    </xf>
    <xf numFmtId="49" fontId="50" fillId="8" borderId="74" xfId="9" applyNumberFormat="1" applyFont="1" applyFill="1" applyBorder="1" applyAlignment="1">
      <alignment horizontal="right" vertical="top" wrapText="1"/>
    </xf>
    <xf numFmtId="171" fontId="18" fillId="0" borderId="20" xfId="9" applyNumberFormat="1" applyFont="1" applyBorder="1" applyAlignment="1">
      <alignment horizontal="right" vertical="center" wrapText="1"/>
    </xf>
    <xf numFmtId="168" fontId="50" fillId="8" borderId="47" xfId="9" applyNumberFormat="1" applyFont="1" applyFill="1" applyBorder="1" applyAlignment="1">
      <alignment horizontal="center" vertical="center"/>
    </xf>
    <xf numFmtId="168" fontId="50" fillId="8" borderId="60" xfId="9" applyNumberFormat="1" applyFont="1" applyFill="1" applyBorder="1" applyAlignment="1">
      <alignment horizontal="right" wrapText="1"/>
    </xf>
    <xf numFmtId="49" fontId="50" fillId="8" borderId="34" xfId="9" applyNumberFormat="1" applyFont="1" applyFill="1" applyBorder="1" applyAlignment="1">
      <alignment horizontal="right" vertical="top" wrapText="1"/>
    </xf>
    <xf numFmtId="168" fontId="49" fillId="0" borderId="35" xfId="9" applyNumberFormat="1" applyFont="1" applyBorder="1" applyAlignment="1">
      <alignment horizontal="left" vertical="center" wrapText="1"/>
    </xf>
    <xf numFmtId="171" fontId="18" fillId="0" borderId="36" xfId="9" applyNumberFormat="1" applyFont="1" applyBorder="1" applyAlignment="1">
      <alignment horizontal="right" vertical="center" wrapText="1"/>
    </xf>
    <xf numFmtId="171" fontId="18" fillId="0" borderId="36" xfId="9" applyNumberFormat="1" applyFont="1" applyFill="1" applyBorder="1" applyAlignment="1">
      <alignment horizontal="right" vertical="center" wrapText="1"/>
    </xf>
    <xf numFmtId="168" fontId="51" fillId="8" borderId="51" xfId="9" applyNumberFormat="1" applyFont="1" applyFill="1" applyBorder="1" applyAlignment="1">
      <alignment horizontal="left" vertical="center" wrapText="1"/>
    </xf>
    <xf numFmtId="171" fontId="18" fillId="8" borderId="53" xfId="9" applyNumberFormat="1" applyFont="1" applyFill="1" applyBorder="1" applyAlignment="1">
      <alignment horizontal="right" vertical="center" wrapText="1"/>
    </xf>
    <xf numFmtId="168" fontId="51" fillId="8" borderId="28" xfId="9" applyNumberFormat="1" applyFont="1" applyFill="1" applyBorder="1" applyAlignment="1">
      <alignment horizontal="left" vertical="center" wrapText="1"/>
    </xf>
    <xf numFmtId="171" fontId="50" fillId="8" borderId="29" xfId="9" applyNumberFormat="1" applyFont="1" applyFill="1" applyBorder="1" applyAlignment="1">
      <alignment horizontal="right" vertical="center" wrapText="1"/>
    </xf>
    <xf numFmtId="171" fontId="50" fillId="8" borderId="30" xfId="9" applyNumberFormat="1" applyFont="1" applyFill="1" applyBorder="1" applyAlignment="1">
      <alignment horizontal="right" vertical="center" wrapText="1"/>
    </xf>
    <xf numFmtId="171" fontId="31" fillId="0" borderId="57" xfId="9" applyNumberFormat="1" applyFont="1" applyFill="1" applyBorder="1" applyAlignment="1">
      <alignment horizontal="right" vertical="center" wrapText="1"/>
    </xf>
    <xf numFmtId="171" fontId="29" fillId="0" borderId="57" xfId="9" applyNumberFormat="1" applyFont="1" applyFill="1" applyBorder="1" applyAlignment="1">
      <alignment horizontal="right" wrapText="1"/>
    </xf>
    <xf numFmtId="0" fontId="10" fillId="0" borderId="0" xfId="6" applyFill="1"/>
    <xf numFmtId="164" fontId="24" fillId="0" borderId="57" xfId="21" applyNumberFormat="1" applyFont="1" applyFill="1" applyBorder="1" applyAlignment="1">
      <alignment horizontal="right" vertical="center"/>
    </xf>
    <xf numFmtId="0" fontId="2" fillId="35" borderId="0" xfId="107" applyFill="1"/>
    <xf numFmtId="0" fontId="126" fillId="35" borderId="0" xfId="108" applyFont="1" applyFill="1"/>
    <xf numFmtId="0" fontId="35" fillId="35" borderId="0" xfId="107" applyFont="1" applyFill="1"/>
    <xf numFmtId="0" fontId="35" fillId="35" borderId="0" xfId="107" applyFont="1" applyFill="1" applyAlignment="1">
      <alignment horizontal="left" indent="1"/>
    </xf>
    <xf numFmtId="0" fontId="2" fillId="0" borderId="0" xfId="107"/>
    <xf numFmtId="0" fontId="126" fillId="35" borderId="0" xfId="109" applyFont="1" applyFill="1" applyAlignment="1">
      <alignment vertical="center"/>
    </xf>
    <xf numFmtId="0" fontId="13" fillId="35" borderId="0" xfId="109" applyFont="1" applyFill="1" applyAlignment="1">
      <alignment vertical="center"/>
    </xf>
    <xf numFmtId="0" fontId="127" fillId="35" borderId="0" xfId="109" applyFont="1" applyFill="1" applyAlignment="1">
      <alignment vertical="center"/>
    </xf>
    <xf numFmtId="0" fontId="119" fillId="35" borderId="0" xfId="109" applyFont="1" applyFill="1" applyAlignment="1">
      <alignment vertical="center"/>
    </xf>
    <xf numFmtId="0" fontId="35" fillId="35" borderId="0" xfId="107" applyFont="1" applyFill="1" applyAlignment="1">
      <alignment vertical="top" wrapText="1"/>
    </xf>
    <xf numFmtId="0" fontId="35" fillId="35" borderId="0" xfId="107" applyFont="1" applyFill="1" applyAlignment="1">
      <alignment horizontal="left" vertical="top" indent="1"/>
    </xf>
    <xf numFmtId="3" fontId="24" fillId="9" borderId="23" xfId="109" applyNumberFormat="1" applyFont="1" applyFill="1" applyBorder="1" applyAlignment="1">
      <alignment vertical="center" wrapText="1"/>
    </xf>
    <xf numFmtId="3" fontId="22" fillId="9" borderId="52" xfId="109" applyNumberFormat="1" applyFont="1" applyFill="1" applyBorder="1" applyAlignment="1">
      <alignment horizontal="center" vertical="top" wrapText="1"/>
    </xf>
    <xf numFmtId="3" fontId="24" fillId="9" borderId="52" xfId="109" applyNumberFormat="1" applyFont="1" applyFill="1" applyBorder="1" applyAlignment="1">
      <alignment horizontal="left" wrapText="1"/>
    </xf>
    <xf numFmtId="3" fontId="24" fillId="9" borderId="20" xfId="109" applyNumberFormat="1" applyFont="1" applyFill="1" applyBorder="1" applyAlignment="1">
      <alignment horizontal="left" wrapText="1" indent="1"/>
    </xf>
    <xf numFmtId="0" fontId="20" fillId="0" borderId="57" xfId="107" applyFont="1" applyBorder="1"/>
    <xf numFmtId="3" fontId="15" fillId="0" borderId="57" xfId="0" applyNumberFormat="1" applyFont="1" applyBorder="1"/>
    <xf numFmtId="181" fontId="15" fillId="0" borderId="57" xfId="0" applyNumberFormat="1" applyFont="1" applyBorder="1" applyAlignment="1">
      <alignment horizontal="left" indent="1"/>
    </xf>
    <xf numFmtId="3" fontId="2" fillId="35" borderId="0" xfId="107" applyNumberFormat="1" applyFill="1"/>
    <xf numFmtId="0" fontId="20" fillId="35" borderId="0" xfId="107" applyFont="1" applyFill="1" applyAlignment="1">
      <alignment horizontal="left" vertical="top"/>
    </xf>
    <xf numFmtId="0" fontId="20" fillId="35" borderId="0" xfId="107" applyFont="1" applyFill="1"/>
    <xf numFmtId="3" fontId="20" fillId="35" borderId="0" xfId="107" applyNumberFormat="1" applyFont="1" applyFill="1"/>
    <xf numFmtId="181" fontId="20" fillId="35" borderId="0" xfId="107" applyNumberFormat="1" applyFont="1" applyFill="1" applyAlignment="1">
      <alignment horizontal="left" indent="1"/>
    </xf>
    <xf numFmtId="0" fontId="20" fillId="0" borderId="57" xfId="107" applyFont="1" applyBorder="1" applyAlignment="1">
      <alignment vertical="top" wrapText="1"/>
    </xf>
    <xf numFmtId="0" fontId="24" fillId="36" borderId="23" xfId="107" applyFont="1" applyFill="1" applyBorder="1" applyAlignment="1">
      <alignment horizontal="left"/>
    </xf>
    <xf numFmtId="0" fontId="22" fillId="36" borderId="52" xfId="107" applyFont="1" applyFill="1" applyBorder="1"/>
    <xf numFmtId="181" fontId="22" fillId="36" borderId="20" xfId="107" applyNumberFormat="1" applyFont="1" applyFill="1" applyBorder="1" applyAlignment="1">
      <alignment horizontal="left" indent="1"/>
    </xf>
    <xf numFmtId="3" fontId="15" fillId="0" borderId="57" xfId="0" applyNumberFormat="1" applyFont="1" applyBorder="1" applyAlignment="1">
      <alignment horizontal="right"/>
    </xf>
    <xf numFmtId="0" fontId="35" fillId="0" borderId="0" xfId="107" applyFont="1"/>
    <xf numFmtId="0" fontId="35" fillId="0" borderId="0" xfId="107" applyFont="1" applyAlignment="1">
      <alignment horizontal="left" indent="1"/>
    </xf>
    <xf numFmtId="0" fontId="129" fillId="0" borderId="0" xfId="107" applyFont="1" applyAlignment="1">
      <alignment horizontal="left" vertical="center"/>
    </xf>
    <xf numFmtId="0" fontId="126" fillId="0" borderId="0" xfId="108" applyFont="1"/>
    <xf numFmtId="0" fontId="132" fillId="0" borderId="0" xfId="0" applyFont="1"/>
    <xf numFmtId="0" fontId="12" fillId="10" borderId="0" xfId="107" applyFont="1" applyFill="1"/>
    <xf numFmtId="0" fontId="133" fillId="0" borderId="0" xfId="109" applyFont="1" applyAlignment="1">
      <alignment vertical="center"/>
    </xf>
    <xf numFmtId="0" fontId="100" fillId="0" borderId="0" xfId="0" applyFont="1"/>
    <xf numFmtId="3" fontId="37" fillId="37" borderId="54" xfId="109" applyNumberFormat="1" applyFont="1" applyFill="1" applyBorder="1" applyAlignment="1">
      <alignment horizontal="left" wrapText="1"/>
    </xf>
    <xf numFmtId="3" fontId="37" fillId="37" borderId="55" xfId="109" applyNumberFormat="1" applyFont="1" applyFill="1" applyBorder="1" applyAlignment="1">
      <alignment horizontal="left" wrapText="1"/>
    </xf>
    <xf numFmtId="3" fontId="37" fillId="37" borderId="56" xfId="109" applyNumberFormat="1" applyFont="1" applyFill="1" applyBorder="1" applyAlignment="1">
      <alignment horizontal="right" wrapText="1"/>
    </xf>
    <xf numFmtId="0" fontId="55" fillId="0" borderId="19" xfId="0" applyFont="1" applyBorder="1"/>
    <xf numFmtId="0" fontId="120" fillId="0" borderId="57" xfId="0" applyFont="1" applyBorder="1" applyAlignment="1">
      <alignment vertical="center"/>
    </xf>
    <xf numFmtId="169" fontId="120" fillId="0" borderId="34" xfId="0" applyNumberFormat="1" applyFont="1" applyBorder="1" applyAlignment="1">
      <alignment vertical="center"/>
    </xf>
    <xf numFmtId="169" fontId="120" fillId="0" borderId="36" xfId="0" applyNumberFormat="1" applyFont="1" applyBorder="1" applyAlignment="1">
      <alignment vertical="center"/>
    </xf>
    <xf numFmtId="0" fontId="55" fillId="0" borderId="45" xfId="0" applyFont="1" applyBorder="1"/>
    <xf numFmtId="0" fontId="134" fillId="0" borderId="57" xfId="0" applyFont="1" applyBorder="1" applyAlignment="1">
      <alignment vertical="center"/>
    </xf>
    <xf numFmtId="0" fontId="55" fillId="0" borderId="35" xfId="0" applyFont="1" applyBorder="1"/>
    <xf numFmtId="6" fontId="120" fillId="0" borderId="36" xfId="0" applyNumberFormat="1" applyFont="1" applyBorder="1" applyAlignment="1">
      <alignment vertical="center" wrapText="1"/>
    </xf>
    <xf numFmtId="0" fontId="55" fillId="0" borderId="59" xfId="0" applyFont="1" applyBorder="1"/>
    <xf numFmtId="0" fontId="55" fillId="0" borderId="43" xfId="0" applyFont="1" applyBorder="1"/>
    <xf numFmtId="0" fontId="55" fillId="0" borderId="33" xfId="0" applyFont="1" applyBorder="1"/>
    <xf numFmtId="0" fontId="100" fillId="0" borderId="59" xfId="0" applyFont="1" applyBorder="1"/>
    <xf numFmtId="0" fontId="100" fillId="0" borderId="33" xfId="0" applyFont="1" applyBorder="1"/>
    <xf numFmtId="0" fontId="55" fillId="0" borderId="57" xfId="0" applyFont="1" applyBorder="1" applyAlignment="1">
      <alignment vertical="center"/>
    </xf>
    <xf numFmtId="6" fontId="55" fillId="0" borderId="36" xfId="0" applyNumberFormat="1" applyFont="1" applyBorder="1" applyAlignment="1">
      <alignment vertical="center" wrapText="1"/>
    </xf>
    <xf numFmtId="0" fontId="55" fillId="0" borderId="57" xfId="0" applyFont="1" applyBorder="1" applyAlignment="1">
      <alignment horizontal="left" vertical="center"/>
    </xf>
    <xf numFmtId="3" fontId="120" fillId="0" borderId="36" xfId="0" applyNumberFormat="1" applyFont="1" applyBorder="1" applyAlignment="1">
      <alignment vertical="center"/>
    </xf>
    <xf numFmtId="0" fontId="55" fillId="0" borderId="37" xfId="0" applyFont="1" applyBorder="1"/>
    <xf numFmtId="0" fontId="120" fillId="0" borderId="29" xfId="0" applyFont="1" applyBorder="1" applyAlignment="1">
      <alignment vertical="center" wrapText="1"/>
    </xf>
    <xf numFmtId="169" fontId="120" fillId="0" borderId="30" xfId="0" applyNumberFormat="1" applyFont="1" applyBorder="1" applyAlignment="1">
      <alignment vertical="center"/>
    </xf>
    <xf numFmtId="164" fontId="100" fillId="0" borderId="0" xfId="103" applyNumberFormat="1" applyFont="1" applyBorder="1"/>
    <xf numFmtId="164" fontId="0" fillId="0" borderId="0" xfId="103" applyNumberFormat="1" applyFont="1" applyBorder="1"/>
    <xf numFmtId="0" fontId="13" fillId="0" borderId="0" xfId="110" applyFont="1" applyAlignment="1">
      <alignment vertical="center"/>
    </xf>
    <xf numFmtId="0" fontId="20" fillId="0" borderId="0" xfId="110" applyFont="1" applyAlignment="1">
      <alignment horizontal="center"/>
    </xf>
    <xf numFmtId="0" fontId="11" fillId="0" borderId="0" xfId="110" applyFont="1" applyAlignment="1">
      <alignment horizontal="left" wrapText="1"/>
    </xf>
    <xf numFmtId="0" fontId="2" fillId="0" borderId="0" xfId="110" applyAlignment="1">
      <alignment horizontal="left"/>
    </xf>
    <xf numFmtId="0" fontId="2" fillId="0" borderId="0" xfId="110"/>
    <xf numFmtId="0" fontId="13" fillId="0" borderId="0" xfId="110" applyFont="1"/>
    <xf numFmtId="0" fontId="27" fillId="0" borderId="0" xfId="110" applyFont="1" applyAlignment="1">
      <alignment horizontal="left" vertical="top"/>
    </xf>
    <xf numFmtId="0" fontId="27" fillId="0" borderId="0" xfId="110" applyFont="1" applyAlignment="1">
      <alignment horizontal="center"/>
    </xf>
    <xf numFmtId="0" fontId="135" fillId="0" borderId="0" xfId="110" applyFont="1" applyAlignment="1">
      <alignment vertical="center"/>
    </xf>
    <xf numFmtId="0" fontId="20" fillId="0" borderId="0" xfId="110" applyFont="1"/>
    <xf numFmtId="0" fontId="136" fillId="0" borderId="0" xfId="110" applyFont="1" applyAlignment="1">
      <alignment horizontal="center"/>
    </xf>
    <xf numFmtId="169" fontId="31" fillId="9" borderId="47" xfId="110" quotePrefix="1" applyNumberFormat="1" applyFont="1" applyFill="1" applyBorder="1" applyAlignment="1">
      <alignment vertical="center" wrapText="1"/>
    </xf>
    <xf numFmtId="3" fontId="31" fillId="9" borderId="50" xfId="110" applyNumberFormat="1" applyFont="1" applyFill="1" applyBorder="1" applyAlignment="1">
      <alignment horizontal="center" vertical="center" wrapText="1"/>
    </xf>
    <xf numFmtId="3" fontId="31" fillId="9" borderId="50" xfId="110" applyNumberFormat="1" applyFont="1" applyFill="1" applyBorder="1" applyAlignment="1">
      <alignment horizontal="right" vertical="center" wrapText="1"/>
    </xf>
    <xf numFmtId="3" fontId="31" fillId="9" borderId="61" xfId="110" applyNumberFormat="1" applyFont="1" applyFill="1" applyBorder="1" applyAlignment="1">
      <alignment horizontal="right" vertical="center" wrapText="1"/>
    </xf>
    <xf numFmtId="3" fontId="31" fillId="9" borderId="33" xfId="110" applyNumberFormat="1" applyFont="1" applyFill="1" applyBorder="1" applyAlignment="1">
      <alignment vertical="top" wrapText="1"/>
    </xf>
    <xf numFmtId="3" fontId="31" fillId="9" borderId="1" xfId="110" applyNumberFormat="1" applyFont="1" applyFill="1" applyBorder="1" applyAlignment="1">
      <alignment horizontal="center" vertical="center" wrapText="1"/>
    </xf>
    <xf numFmtId="3" fontId="31" fillId="9" borderId="1" xfId="110" applyNumberFormat="1" applyFont="1" applyFill="1" applyBorder="1" applyAlignment="1">
      <alignment horizontal="right" vertical="center" wrapText="1"/>
    </xf>
    <xf numFmtId="3" fontId="31" fillId="9" borderId="34" xfId="110" applyNumberFormat="1" applyFont="1" applyFill="1" applyBorder="1" applyAlignment="1">
      <alignment horizontal="right" vertical="center" wrapText="1"/>
    </xf>
    <xf numFmtId="0" fontId="138" fillId="0" borderId="33" xfId="110" applyFont="1" applyBorder="1"/>
    <xf numFmtId="3" fontId="138" fillId="0" borderId="1" xfId="111" applyNumberFormat="1" applyFont="1" applyBorder="1" applyAlignment="1">
      <alignment horizontal="right"/>
    </xf>
    <xf numFmtId="3" fontId="29" fillId="35" borderId="42" xfId="9" applyNumberFormat="1" applyFont="1" applyFill="1" applyBorder="1" applyAlignment="1">
      <alignment horizontal="right" wrapText="1"/>
    </xf>
    <xf numFmtId="0" fontId="138" fillId="0" borderId="35" xfId="110" applyFont="1" applyBorder="1"/>
    <xf numFmtId="3" fontId="138" fillId="0" borderId="57" xfId="111" applyNumberFormat="1" applyFont="1" applyBorder="1" applyAlignment="1">
      <alignment horizontal="right"/>
    </xf>
    <xf numFmtId="3" fontId="29" fillId="35" borderId="53" xfId="9" applyNumberFormat="1" applyFont="1" applyFill="1" applyBorder="1" applyAlignment="1">
      <alignment horizontal="right" wrapText="1"/>
    </xf>
    <xf numFmtId="3" fontId="29" fillId="35" borderId="41" xfId="9" applyNumberFormat="1" applyFont="1" applyFill="1" applyBorder="1" applyAlignment="1">
      <alignment horizontal="right" wrapText="1"/>
    </xf>
    <xf numFmtId="3" fontId="138" fillId="0" borderId="57" xfId="111" applyNumberFormat="1" applyFont="1" applyFill="1" applyBorder="1" applyAlignment="1">
      <alignment horizontal="right"/>
    </xf>
    <xf numFmtId="3" fontId="2" fillId="0" borderId="0" xfId="110" applyNumberFormat="1"/>
    <xf numFmtId="3" fontId="138" fillId="0" borderId="58" xfId="111" applyNumberFormat="1" applyFont="1" applyBorder="1" applyAlignment="1">
      <alignment horizontal="right"/>
    </xf>
    <xf numFmtId="182" fontId="138" fillId="0" borderId="57" xfId="110" applyNumberFormat="1" applyFont="1" applyBorder="1" applyAlignment="1">
      <alignment horizontal="right"/>
    </xf>
    <xf numFmtId="182" fontId="138" fillId="0" borderId="53" xfId="110" applyNumberFormat="1" applyFont="1" applyBorder="1" applyAlignment="1">
      <alignment horizontal="right"/>
    </xf>
    <xf numFmtId="182" fontId="138" fillId="0" borderId="36" xfId="110" applyNumberFormat="1" applyFont="1" applyBorder="1" applyAlignment="1">
      <alignment horizontal="right"/>
    </xf>
    <xf numFmtId="0" fontId="137" fillId="36" borderId="28" xfId="110" applyFont="1" applyFill="1" applyBorder="1"/>
    <xf numFmtId="3" fontId="137" fillId="36" borderId="29" xfId="110" applyNumberFormat="1" applyFont="1" applyFill="1" applyBorder="1" applyAlignment="1">
      <alignment horizontal="right"/>
    </xf>
    <xf numFmtId="3" fontId="137" fillId="36" borderId="30" xfId="110" applyNumberFormat="1" applyFont="1" applyFill="1" applyBorder="1" applyAlignment="1">
      <alignment horizontal="right"/>
    </xf>
    <xf numFmtId="0" fontId="137" fillId="36" borderId="35" xfId="110" applyFont="1" applyFill="1" applyBorder="1"/>
    <xf numFmtId="0" fontId="137" fillId="36" borderId="57" xfId="110" applyFont="1" applyFill="1" applyBorder="1" applyAlignment="1">
      <alignment horizontal="right"/>
    </xf>
    <xf numFmtId="0" fontId="137" fillId="36" borderId="36" xfId="110" applyFont="1" applyFill="1" applyBorder="1" applyAlignment="1">
      <alignment horizontal="right"/>
    </xf>
    <xf numFmtId="3" fontId="137" fillId="36" borderId="57" xfId="110" applyNumberFormat="1" applyFont="1" applyFill="1" applyBorder="1" applyAlignment="1">
      <alignment horizontal="right"/>
    </xf>
    <xf numFmtId="3" fontId="137" fillId="36" borderId="36" xfId="110" applyNumberFormat="1" applyFont="1" applyFill="1" applyBorder="1" applyAlignment="1">
      <alignment horizontal="right"/>
    </xf>
    <xf numFmtId="0" fontId="137" fillId="9" borderId="28" xfId="110" applyFont="1" applyFill="1" applyBorder="1"/>
    <xf numFmtId="3" fontId="137" fillId="9" borderId="29" xfId="110" applyNumberFormat="1" applyFont="1" applyFill="1" applyBorder="1" applyAlignment="1">
      <alignment horizontal="right"/>
    </xf>
    <xf numFmtId="3" fontId="137" fillId="9" borderId="30" xfId="110" applyNumberFormat="1" applyFont="1" applyFill="1" applyBorder="1" applyAlignment="1">
      <alignment horizontal="right"/>
    </xf>
    <xf numFmtId="0" fontId="33" fillId="0" borderId="0" xfId="110" applyFont="1"/>
    <xf numFmtId="0" fontId="137" fillId="36" borderId="54" xfId="110" applyFont="1" applyFill="1" applyBorder="1"/>
    <xf numFmtId="0" fontId="137" fillId="36" borderId="55" xfId="110" applyFont="1" applyFill="1" applyBorder="1" applyAlignment="1">
      <alignment horizontal="right"/>
    </xf>
    <xf numFmtId="0" fontId="137" fillId="36" borderId="56" xfId="110" applyFont="1" applyFill="1" applyBorder="1" applyAlignment="1">
      <alignment horizontal="right"/>
    </xf>
    <xf numFmtId="0" fontId="138" fillId="36" borderId="57" xfId="110" applyFont="1" applyFill="1" applyBorder="1" applyAlignment="1">
      <alignment horizontal="right"/>
    </xf>
    <xf numFmtId="0" fontId="138" fillId="36" borderId="36" xfId="110" applyFont="1" applyFill="1" applyBorder="1" applyAlignment="1">
      <alignment horizontal="right"/>
    </xf>
    <xf numFmtId="0" fontId="137" fillId="9" borderId="35" xfId="110" applyFont="1" applyFill="1" applyBorder="1"/>
    <xf numFmtId="3" fontId="137" fillId="9" borderId="57" xfId="110" applyNumberFormat="1" applyFont="1" applyFill="1" applyBorder="1" applyAlignment="1">
      <alignment horizontal="right"/>
    </xf>
    <xf numFmtId="3" fontId="137" fillId="9" borderId="36" xfId="110" applyNumberFormat="1" applyFont="1" applyFill="1" applyBorder="1" applyAlignment="1">
      <alignment horizontal="right"/>
    </xf>
    <xf numFmtId="0" fontId="33" fillId="0" borderId="19" xfId="110" applyFont="1" applyBorder="1"/>
    <xf numFmtId="0" fontId="33" fillId="0" borderId="27" xfId="110" applyFont="1" applyBorder="1"/>
    <xf numFmtId="0" fontId="27" fillId="0" borderId="0" xfId="110" applyFont="1"/>
    <xf numFmtId="3" fontId="27" fillId="0" borderId="0" xfId="110" applyNumberFormat="1" applyFont="1" applyAlignment="1">
      <alignment horizontal="center"/>
    </xf>
    <xf numFmtId="0" fontId="127" fillId="0" borderId="0" xfId="110" applyFont="1" applyAlignment="1">
      <alignment horizontal="left"/>
    </xf>
    <xf numFmtId="3" fontId="127" fillId="0" borderId="0" xfId="110" applyNumberFormat="1" applyFont="1" applyAlignment="1">
      <alignment horizontal="left"/>
    </xf>
    <xf numFmtId="3" fontId="20" fillId="0" borderId="0" xfId="110" applyNumberFormat="1" applyFont="1" applyAlignment="1">
      <alignment horizontal="center"/>
    </xf>
    <xf numFmtId="169" fontId="31" fillId="9" borderId="24" xfId="110" quotePrefix="1" applyNumberFormat="1" applyFont="1" applyFill="1" applyBorder="1" applyAlignment="1">
      <alignment wrapText="1"/>
    </xf>
    <xf numFmtId="3" fontId="31" fillId="9" borderId="25" xfId="110" applyNumberFormat="1" applyFont="1" applyFill="1" applyBorder="1" applyAlignment="1">
      <alignment horizontal="center" wrapText="1"/>
    </xf>
    <xf numFmtId="3" fontId="31" fillId="9" borderId="25" xfId="110" applyNumberFormat="1" applyFont="1" applyFill="1" applyBorder="1" applyAlignment="1">
      <alignment horizontal="right" wrapText="1"/>
    </xf>
    <xf numFmtId="3" fontId="31" fillId="9" borderId="26" xfId="110" applyNumberFormat="1" applyFont="1" applyFill="1" applyBorder="1" applyAlignment="1">
      <alignment horizontal="right" wrapText="1"/>
    </xf>
    <xf numFmtId="3" fontId="31" fillId="9" borderId="45" xfId="110" applyNumberFormat="1" applyFont="1" applyFill="1" applyBorder="1" applyAlignment="1">
      <alignment wrapText="1"/>
    </xf>
    <xf numFmtId="3" fontId="31" fillId="9" borderId="3" xfId="110" applyNumberFormat="1" applyFont="1" applyFill="1" applyBorder="1" applyAlignment="1">
      <alignment horizontal="center" wrapText="1"/>
    </xf>
    <xf numFmtId="3" fontId="31" fillId="9" borderId="3" xfId="110" applyNumberFormat="1" applyFont="1" applyFill="1" applyBorder="1" applyAlignment="1">
      <alignment horizontal="right" wrapText="1"/>
    </xf>
    <xf numFmtId="3" fontId="31" fillId="9" borderId="42" xfId="110" applyNumberFormat="1" applyFont="1" applyFill="1" applyBorder="1" applyAlignment="1">
      <alignment horizontal="right" wrapText="1"/>
    </xf>
    <xf numFmtId="182" fontId="138" fillId="0" borderId="57" xfId="110" applyNumberFormat="1" applyFont="1" applyBorder="1" applyAlignment="1">
      <alignment horizontal="center"/>
    </xf>
    <xf numFmtId="3" fontId="137" fillId="36" borderId="29" xfId="110" applyNumberFormat="1" applyFont="1" applyFill="1" applyBorder="1" applyAlignment="1">
      <alignment horizontal="center"/>
    </xf>
    <xf numFmtId="0" fontId="2" fillId="0" borderId="0" xfId="107" applyAlignment="1">
      <alignment horizontal="center"/>
    </xf>
    <xf numFmtId="0" fontId="12" fillId="0" borderId="0" xfId="107" applyFont="1"/>
    <xf numFmtId="0" fontId="141" fillId="0" borderId="0" xfId="107" applyFont="1"/>
    <xf numFmtId="0" fontId="53" fillId="38" borderId="76" xfId="0" applyFont="1" applyFill="1" applyBorder="1" applyAlignment="1">
      <alignment horizontal="center"/>
    </xf>
    <xf numFmtId="0" fontId="53" fillId="39" borderId="77" xfId="0" applyFont="1" applyFill="1" applyBorder="1"/>
    <xf numFmtId="0" fontId="53" fillId="39" borderId="78" xfId="0" applyFont="1" applyFill="1" applyBorder="1" applyAlignment="1">
      <alignment horizontal="center"/>
    </xf>
    <xf numFmtId="0" fontId="53" fillId="39" borderId="78" xfId="0" applyFont="1" applyFill="1" applyBorder="1" applyAlignment="1">
      <alignment horizontal="right"/>
    </xf>
    <xf numFmtId="0" fontId="53" fillId="39" borderId="79" xfId="0" applyFont="1" applyFill="1" applyBorder="1" applyAlignment="1">
      <alignment horizontal="right"/>
    </xf>
    <xf numFmtId="0" fontId="53" fillId="39" borderId="77" xfId="0" applyFont="1" applyFill="1" applyBorder="1" applyAlignment="1">
      <alignment horizontal="right"/>
    </xf>
    <xf numFmtId="0" fontId="53" fillId="40" borderId="80" xfId="0" applyFont="1" applyFill="1" applyBorder="1"/>
    <xf numFmtId="0" fontId="15" fillId="40" borderId="81" xfId="0" applyFont="1" applyFill="1" applyBorder="1" applyAlignment="1">
      <alignment horizontal="center"/>
    </xf>
    <xf numFmtId="183" fontId="53" fillId="40" borderId="82" xfId="0" applyNumberFormat="1" applyFont="1" applyFill="1" applyBorder="1" applyAlignment="1">
      <alignment horizontal="right"/>
    </xf>
    <xf numFmtId="183" fontId="53" fillId="40" borderId="83" xfId="0" applyNumberFormat="1" applyFont="1" applyFill="1" applyBorder="1" applyAlignment="1">
      <alignment horizontal="right"/>
    </xf>
    <xf numFmtId="0" fontId="22" fillId="41" borderId="84" xfId="0" applyFont="1" applyFill="1" applyBorder="1" applyAlignment="1">
      <alignment horizontal="left" wrapText="1" indent="1"/>
    </xf>
    <xf numFmtId="0" fontId="22" fillId="41" borderId="85" xfId="0" applyFont="1" applyFill="1" applyBorder="1" applyAlignment="1">
      <alignment horizontal="center" wrapText="1"/>
    </xf>
    <xf numFmtId="3" fontId="24" fillId="41" borderId="85" xfId="0" applyNumberFormat="1" applyFont="1" applyFill="1" applyBorder="1" applyAlignment="1">
      <alignment horizontal="right" vertical="center"/>
    </xf>
    <xf numFmtId="3" fontId="24" fillId="41" borderId="86" xfId="0" applyNumberFormat="1" applyFont="1" applyFill="1" applyBorder="1" applyAlignment="1">
      <alignment horizontal="right" vertical="center"/>
    </xf>
    <xf numFmtId="0" fontId="22" fillId="41" borderId="87" xfId="0" applyFont="1" applyFill="1" applyBorder="1" applyAlignment="1">
      <alignment horizontal="left" wrapText="1" indent="1"/>
    </xf>
    <xf numFmtId="0" fontId="22" fillId="41" borderId="78" xfId="0" applyFont="1" applyFill="1" applyBorder="1" applyAlignment="1">
      <alignment horizontal="center" wrapText="1"/>
    </xf>
    <xf numFmtId="3" fontId="24" fillId="41" borderId="78" xfId="0" applyNumberFormat="1" applyFont="1" applyFill="1" applyBorder="1" applyAlignment="1">
      <alignment horizontal="right" vertical="center"/>
    </xf>
    <xf numFmtId="0" fontId="53" fillId="0" borderId="35" xfId="0" applyFont="1" applyBorder="1"/>
    <xf numFmtId="0" fontId="53" fillId="0" borderId="57" xfId="0" applyFont="1" applyBorder="1" applyAlignment="1">
      <alignment horizontal="center"/>
    </xf>
    <xf numFmtId="3" fontId="53" fillId="0" borderId="57" xfId="103" applyNumberFormat="1" applyFont="1" applyBorder="1" applyAlignment="1">
      <alignment horizontal="right"/>
    </xf>
    <xf numFmtId="3" fontId="53" fillId="0" borderId="88" xfId="103" applyNumberFormat="1" applyFont="1" applyBorder="1" applyAlignment="1">
      <alignment horizontal="right"/>
    </xf>
    <xf numFmtId="3" fontId="53" fillId="0" borderId="86" xfId="103" applyNumberFormat="1" applyFont="1" applyBorder="1" applyAlignment="1">
      <alignment horizontal="right"/>
    </xf>
    <xf numFmtId="0" fontId="22" fillId="0" borderId="35" xfId="0" applyFont="1" applyBorder="1"/>
    <xf numFmtId="0" fontId="15" fillId="0" borderId="57" xfId="0" applyFont="1" applyBorder="1" applyAlignment="1">
      <alignment horizontal="center"/>
    </xf>
    <xf numFmtId="3" fontId="15" fillId="0" borderId="57" xfId="103" applyNumberFormat="1" applyFont="1" applyBorder="1" applyAlignment="1">
      <alignment horizontal="right"/>
    </xf>
    <xf numFmtId="3" fontId="15" fillId="0" borderId="88" xfId="103" applyNumberFormat="1" applyFont="1" applyBorder="1" applyAlignment="1">
      <alignment horizontal="right"/>
    </xf>
    <xf numFmtId="3" fontId="15" fillId="0" borderId="86" xfId="103" applyNumberFormat="1" applyFont="1" applyBorder="1" applyAlignment="1">
      <alignment horizontal="right"/>
    </xf>
    <xf numFmtId="0" fontId="34" fillId="0" borderId="35" xfId="0" applyFont="1" applyBorder="1" applyAlignment="1">
      <alignment horizontal="left" indent="2"/>
    </xf>
    <xf numFmtId="0" fontId="143" fillId="0" borderId="57" xfId="0" applyFont="1" applyBorder="1" applyAlignment="1">
      <alignment horizontal="center"/>
    </xf>
    <xf numFmtId="3" fontId="143" fillId="0" borderId="57" xfId="103" applyNumberFormat="1" applyFont="1" applyBorder="1" applyAlignment="1">
      <alignment horizontal="right"/>
    </xf>
    <xf numFmtId="3" fontId="143" fillId="0" borderId="88" xfId="103" applyNumberFormat="1" applyFont="1" applyBorder="1" applyAlignment="1">
      <alignment horizontal="right"/>
    </xf>
    <xf numFmtId="3" fontId="143" fillId="0" borderId="86" xfId="103" applyNumberFormat="1" applyFont="1" applyBorder="1" applyAlignment="1">
      <alignment horizontal="right"/>
    </xf>
    <xf numFmtId="3" fontId="15" fillId="0" borderId="86" xfId="103" applyNumberFormat="1" applyFont="1" applyFill="1" applyBorder="1" applyAlignment="1">
      <alignment horizontal="right"/>
    </xf>
    <xf numFmtId="0" fontId="24" fillId="0" borderId="35" xfId="0" applyFont="1" applyBorder="1"/>
    <xf numFmtId="0" fontId="22" fillId="0" borderId="35" xfId="0" applyFont="1" applyBorder="1" applyAlignment="1">
      <alignment wrapText="1"/>
    </xf>
    <xf numFmtId="3" fontId="15" fillId="0" borderId="57" xfId="103" applyNumberFormat="1" applyFont="1" applyFill="1" applyBorder="1" applyAlignment="1">
      <alignment horizontal="right"/>
    </xf>
    <xf numFmtId="3" fontId="15" fillId="0" borderId="88" xfId="103" applyNumberFormat="1" applyFont="1" applyFill="1" applyBorder="1" applyAlignment="1">
      <alignment horizontal="right"/>
    </xf>
    <xf numFmtId="0" fontId="34" fillId="0" borderId="57" xfId="0" applyFont="1" applyBorder="1" applyAlignment="1">
      <alignment horizontal="center"/>
    </xf>
    <xf numFmtId="3" fontId="34" fillId="0" borderId="57" xfId="103" applyNumberFormat="1" applyFont="1" applyBorder="1" applyAlignment="1">
      <alignment horizontal="right"/>
    </xf>
    <xf numFmtId="3" fontId="34" fillId="0" borderId="88" xfId="103" applyNumberFormat="1" applyFont="1" applyBorder="1" applyAlignment="1">
      <alignment horizontal="right"/>
    </xf>
    <xf numFmtId="3" fontId="34" fillId="0" borderId="86" xfId="103" applyNumberFormat="1" applyFont="1" applyBorder="1" applyAlignment="1">
      <alignment horizontal="right"/>
    </xf>
    <xf numFmtId="0" fontId="15" fillId="0" borderId="35" xfId="0" applyFont="1" applyBorder="1"/>
    <xf numFmtId="3" fontId="15" fillId="0" borderId="88" xfId="0" applyNumberFormat="1" applyFont="1" applyBorder="1" applyAlignment="1">
      <alignment horizontal="right"/>
    </xf>
    <xf numFmtId="0" fontId="15" fillId="0" borderId="28" xfId="0" applyFont="1" applyBorder="1"/>
    <xf numFmtId="0" fontId="15" fillId="0" borderId="29" xfId="0" applyFont="1" applyBorder="1" applyAlignment="1">
      <alignment horizontal="center"/>
    </xf>
    <xf numFmtId="3" fontId="15" fillId="0" borderId="29" xfId="103" applyNumberFormat="1" applyFont="1" applyBorder="1" applyAlignment="1">
      <alignment horizontal="right"/>
    </xf>
    <xf numFmtId="3" fontId="15" fillId="0" borderId="89" xfId="103" applyNumberFormat="1" applyFont="1" applyBorder="1" applyAlignment="1">
      <alignment horizontal="right"/>
    </xf>
    <xf numFmtId="3" fontId="15" fillId="0" borderId="90" xfId="103" applyNumberFormat="1" applyFont="1" applyBorder="1" applyAlignment="1">
      <alignment horizontal="right"/>
    </xf>
    <xf numFmtId="0" fontId="133" fillId="0" borderId="0" xfId="108" applyFont="1"/>
    <xf numFmtId="0" fontId="109" fillId="9" borderId="91" xfId="0" applyFont="1" applyFill="1" applyBorder="1"/>
    <xf numFmtId="0" fontId="109" fillId="9" borderId="81" xfId="0" applyFont="1" applyFill="1" applyBorder="1"/>
    <xf numFmtId="0" fontId="109" fillId="9" borderId="81" xfId="0" applyFont="1" applyFill="1" applyBorder="1" applyAlignment="1">
      <alignment horizontal="right"/>
    </xf>
    <xf numFmtId="0" fontId="109" fillId="9" borderId="83" xfId="0" applyFont="1" applyFill="1" applyBorder="1" applyAlignment="1">
      <alignment horizontal="right"/>
    </xf>
    <xf numFmtId="0" fontId="100" fillId="0" borderId="92" xfId="0" applyFont="1" applyBorder="1" applyAlignment="1">
      <alignment horizontal="left" vertical="top"/>
    </xf>
    <xf numFmtId="0" fontId="100" fillId="0" borderId="85" xfId="0" applyFont="1" applyBorder="1" applyAlignment="1">
      <alignment wrapText="1"/>
    </xf>
    <xf numFmtId="183" fontId="100" fillId="0" borderId="85" xfId="103" applyNumberFormat="1" applyFont="1" applyBorder="1" applyAlignment="1">
      <alignment horizontal="right"/>
    </xf>
    <xf numFmtId="183" fontId="100" fillId="0" borderId="86" xfId="103" applyNumberFormat="1" applyFont="1" applyBorder="1" applyAlignment="1">
      <alignment horizontal="right"/>
    </xf>
    <xf numFmtId="0" fontId="100" fillId="0" borderId="85" xfId="0" applyFont="1" applyBorder="1"/>
    <xf numFmtId="0" fontId="100" fillId="0" borderId="19" xfId="0" applyFont="1" applyBorder="1"/>
    <xf numFmtId="0" fontId="100" fillId="0" borderId="0" xfId="0" applyFont="1" applyAlignment="1">
      <alignment horizontal="right"/>
    </xf>
    <xf numFmtId="0" fontId="100" fillId="0" borderId="27" xfId="0" applyFont="1" applyBorder="1" applyAlignment="1">
      <alignment horizontal="right"/>
    </xf>
    <xf numFmtId="0" fontId="109" fillId="9" borderId="92" xfId="0" applyFont="1" applyFill="1" applyBorder="1"/>
    <xf numFmtId="0" fontId="109" fillId="9" borderId="85" xfId="0" applyFont="1" applyFill="1" applyBorder="1"/>
    <xf numFmtId="0" fontId="109" fillId="9" borderId="85" xfId="0" applyFont="1" applyFill="1" applyBorder="1" applyAlignment="1">
      <alignment horizontal="right"/>
    </xf>
    <xf numFmtId="0" fontId="109" fillId="9" borderId="86" xfId="0" applyFont="1" applyFill="1" applyBorder="1" applyAlignment="1">
      <alignment horizontal="right"/>
    </xf>
    <xf numFmtId="1" fontId="100" fillId="0" borderId="85" xfId="103" applyNumberFormat="1" applyFont="1" applyBorder="1" applyAlignment="1">
      <alignment horizontal="right"/>
    </xf>
    <xf numFmtId="1" fontId="100" fillId="0" borderId="86" xfId="103" applyNumberFormat="1" applyFont="1" applyBorder="1" applyAlignment="1">
      <alignment horizontal="right"/>
    </xf>
    <xf numFmtId="1" fontId="100" fillId="0" borderId="85" xfId="0" applyNumberFormat="1" applyFont="1" applyBorder="1" applyAlignment="1">
      <alignment horizontal="right"/>
    </xf>
    <xf numFmtId="0" fontId="100" fillId="0" borderId="94" xfId="0" applyFont="1" applyBorder="1"/>
    <xf numFmtId="1" fontId="100" fillId="0" borderId="94" xfId="0" applyNumberFormat="1" applyFont="1" applyBorder="1" applyAlignment="1">
      <alignment horizontal="right"/>
    </xf>
    <xf numFmtId="1" fontId="100" fillId="0" borderId="90" xfId="103" applyNumberFormat="1" applyFont="1" applyBorder="1" applyAlignment="1">
      <alignment horizontal="right"/>
    </xf>
    <xf numFmtId="0" fontId="126" fillId="0" borderId="0" xfId="109" applyFont="1" applyAlignment="1">
      <alignment vertical="center"/>
    </xf>
    <xf numFmtId="0" fontId="55" fillId="9" borderId="58" xfId="112" applyFont="1" applyFill="1" applyBorder="1" applyAlignment="1">
      <alignment horizontal="right" wrapText="1"/>
    </xf>
    <xf numFmtId="0" fontId="55" fillId="9" borderId="60" xfId="112" applyFont="1" applyFill="1" applyBorder="1" applyAlignment="1">
      <alignment horizontal="right" wrapText="1"/>
    </xf>
    <xf numFmtId="0" fontId="55" fillId="9" borderId="1" xfId="112" quotePrefix="1" applyFont="1" applyFill="1" applyBorder="1" applyAlignment="1">
      <alignment horizontal="right" wrapText="1"/>
    </xf>
    <xf numFmtId="0" fontId="55" fillId="9" borderId="34" xfId="112" quotePrefix="1" applyFont="1" applyFill="1" applyBorder="1" applyAlignment="1">
      <alignment horizontal="right" wrapText="1"/>
    </xf>
    <xf numFmtId="0" fontId="55" fillId="35" borderId="35" xfId="112" applyFont="1" applyFill="1" applyBorder="1" applyAlignment="1">
      <alignment vertical="top" wrapText="1"/>
    </xf>
    <xf numFmtId="172" fontId="145" fillId="0" borderId="57" xfId="9" quotePrefix="1" applyNumberFormat="1" applyFont="1" applyBorder="1" applyAlignment="1">
      <alignment horizontal="right" wrapText="1"/>
    </xf>
    <xf numFmtId="3" fontId="145" fillId="0" borderId="57" xfId="9" quotePrefix="1" applyNumberFormat="1" applyFont="1" applyBorder="1" applyAlignment="1">
      <alignment horizontal="right" wrapText="1"/>
    </xf>
    <xf numFmtId="172" fontId="145" fillId="0" borderId="36" xfId="9" quotePrefix="1" applyNumberFormat="1" applyFont="1" applyBorder="1" applyAlignment="1">
      <alignment horizontal="right" wrapText="1"/>
    </xf>
    <xf numFmtId="0" fontId="121" fillId="9" borderId="28" xfId="112" applyFont="1" applyFill="1" applyBorder="1"/>
    <xf numFmtId="172" fontId="120" fillId="9" borderId="29" xfId="9" quotePrefix="1" applyNumberFormat="1" applyFont="1" applyFill="1" applyBorder="1" applyAlignment="1">
      <alignment horizontal="right" wrapText="1"/>
    </xf>
    <xf numFmtId="3" fontId="120" fillId="9" borderId="29" xfId="9" quotePrefix="1" applyNumberFormat="1" applyFont="1" applyFill="1" applyBorder="1" applyAlignment="1">
      <alignment horizontal="right" wrapText="1"/>
    </xf>
    <xf numFmtId="172" fontId="120" fillId="9" borderId="30" xfId="9" quotePrefix="1" applyNumberFormat="1" applyFont="1" applyFill="1" applyBorder="1" applyAlignment="1">
      <alignment horizontal="right" wrapText="1"/>
    </xf>
    <xf numFmtId="0" fontId="2" fillId="35" borderId="0" xfId="112" applyFill="1"/>
    <xf numFmtId="0" fontId="146" fillId="0" borderId="0" xfId="0" applyFont="1"/>
    <xf numFmtId="0" fontId="147" fillId="0" borderId="0" xfId="113"/>
    <xf numFmtId="172" fontId="29" fillId="42" borderId="0" xfId="9" applyNumberFormat="1" applyFont="1" applyFill="1" applyAlignment="1">
      <alignment horizontal="right"/>
    </xf>
    <xf numFmtId="184" fontId="29" fillId="42" borderId="0" xfId="9" applyNumberFormat="1" applyFont="1" applyFill="1" applyAlignment="1">
      <alignment horizontal="center"/>
    </xf>
    <xf numFmtId="172" fontId="31" fillId="42" borderId="0" xfId="9" applyNumberFormat="1" applyFont="1" applyFill="1" applyAlignment="1">
      <alignment horizontal="right" wrapText="1"/>
    </xf>
    <xf numFmtId="172" fontId="29" fillId="42" borderId="0" xfId="9" applyNumberFormat="1" applyFont="1" applyFill="1" applyAlignment="1">
      <alignment horizontal="right" wrapText="1"/>
    </xf>
    <xf numFmtId="172" fontId="31" fillId="42" borderId="0" xfId="9" applyNumberFormat="1" applyFont="1" applyFill="1" applyAlignment="1">
      <alignment horizontal="left" wrapText="1"/>
    </xf>
    <xf numFmtId="184" fontId="29" fillId="42" borderId="0" xfId="9" applyNumberFormat="1" applyFont="1" applyFill="1" applyAlignment="1">
      <alignment horizontal="center" wrapText="1"/>
    </xf>
    <xf numFmtId="172" fontId="31" fillId="42" borderId="3" xfId="9" quotePrefix="1" applyNumberFormat="1" applyFont="1" applyFill="1" applyBorder="1" applyAlignment="1">
      <alignment horizontal="right" wrapText="1"/>
    </xf>
    <xf numFmtId="172" fontId="29" fillId="42" borderId="0" xfId="9" quotePrefix="1" applyNumberFormat="1" applyFont="1" applyFill="1" applyAlignment="1">
      <alignment horizontal="right" wrapText="1"/>
    </xf>
    <xf numFmtId="172" fontId="52" fillId="0" borderId="57" xfId="9" applyNumberFormat="1" applyFont="1" applyBorder="1" applyAlignment="1">
      <alignment horizontal="left" wrapText="1"/>
    </xf>
    <xf numFmtId="1" fontId="52" fillId="0" borderId="57" xfId="9" quotePrefix="1" applyNumberFormat="1" applyFont="1" applyBorder="1" applyAlignment="1">
      <alignment horizontal="center" wrapText="1"/>
    </xf>
    <xf numFmtId="172" fontId="46" fillId="0" borderId="57" xfId="9" quotePrefix="1" applyNumberFormat="1" applyFont="1" applyBorder="1" applyAlignment="1">
      <alignment horizontal="right" wrapText="1"/>
    </xf>
    <xf numFmtId="172" fontId="52" fillId="0" borderId="57" xfId="9" quotePrefix="1" applyNumberFormat="1" applyFont="1" applyBorder="1" applyAlignment="1">
      <alignment horizontal="right" wrapText="1"/>
    </xf>
    <xf numFmtId="172" fontId="46" fillId="3" borderId="57" xfId="9" applyNumberFormat="1" applyFont="1" applyFill="1" applyBorder="1" applyAlignment="1">
      <alignment horizontal="left" wrapText="1"/>
    </xf>
    <xf numFmtId="184" fontId="46" fillId="3" borderId="57" xfId="9" applyNumberFormat="1" applyFont="1" applyFill="1" applyBorder="1" applyAlignment="1">
      <alignment horizontal="center" wrapText="1"/>
    </xf>
    <xf numFmtId="172" fontId="46" fillId="3" borderId="57" xfId="9" quotePrefix="1" applyNumberFormat="1" applyFont="1" applyFill="1" applyBorder="1" applyAlignment="1">
      <alignment horizontal="right" wrapText="1"/>
    </xf>
    <xf numFmtId="172" fontId="52" fillId="3" borderId="57" xfId="9" quotePrefix="1" applyNumberFormat="1" applyFont="1" applyFill="1" applyBorder="1" applyAlignment="1">
      <alignment horizontal="right" wrapText="1"/>
    </xf>
    <xf numFmtId="172" fontId="52" fillId="0" borderId="57" xfId="9" applyNumberFormat="1" applyFont="1" applyBorder="1" applyAlignment="1">
      <alignment wrapText="1"/>
    </xf>
    <xf numFmtId="184" fontId="52" fillId="0" borderId="57" xfId="9" quotePrefix="1" applyNumberFormat="1" applyFont="1" applyBorder="1" applyAlignment="1">
      <alignment horizontal="center" wrapText="1"/>
    </xf>
    <xf numFmtId="172" fontId="31" fillId="0" borderId="57" xfId="9" applyNumberFormat="1" applyFont="1" applyBorder="1" applyAlignment="1">
      <alignment horizontal="right"/>
    </xf>
    <xf numFmtId="172" fontId="29" fillId="0" borderId="57" xfId="9" applyNumberFormat="1" applyFont="1" applyBorder="1" applyAlignment="1">
      <alignment horizontal="right"/>
    </xf>
    <xf numFmtId="172" fontId="46" fillId="3" borderId="57" xfId="9" applyNumberFormat="1" applyFont="1" applyFill="1" applyBorder="1" applyAlignment="1">
      <alignment wrapText="1"/>
    </xf>
    <xf numFmtId="184" fontId="52" fillId="3" borderId="57" xfId="9" quotePrefix="1" applyNumberFormat="1" applyFont="1" applyFill="1" applyBorder="1" applyAlignment="1">
      <alignment horizontal="center" wrapText="1"/>
    </xf>
    <xf numFmtId="172" fontId="31" fillId="3" borderId="57" xfId="9" applyNumberFormat="1" applyFont="1" applyFill="1" applyBorder="1" applyAlignment="1">
      <alignment horizontal="right"/>
    </xf>
    <xf numFmtId="172" fontId="29" fillId="3" borderId="57" xfId="9" applyNumberFormat="1" applyFont="1" applyFill="1" applyBorder="1" applyAlignment="1">
      <alignment horizontal="right"/>
    </xf>
    <xf numFmtId="172" fontId="31" fillId="3" borderId="57" xfId="9" applyNumberFormat="1" applyFont="1" applyFill="1" applyBorder="1" applyAlignment="1">
      <alignment wrapText="1"/>
    </xf>
    <xf numFmtId="184" fontId="52" fillId="3" borderId="57" xfId="9" applyNumberFormat="1" applyFont="1" applyFill="1" applyBorder="1" applyAlignment="1">
      <alignment horizontal="center" wrapText="1"/>
    </xf>
    <xf numFmtId="172" fontId="29" fillId="0" borderId="57" xfId="9" applyNumberFormat="1" applyFont="1" applyBorder="1" applyAlignment="1">
      <alignment wrapText="1"/>
    </xf>
    <xf numFmtId="184" fontId="52" fillId="0" borderId="57" xfId="9" applyNumberFormat="1" applyFont="1" applyBorder="1" applyAlignment="1">
      <alignment horizontal="center" wrapText="1"/>
    </xf>
    <xf numFmtId="172" fontId="52" fillId="0" borderId="75" xfId="9" applyNumberFormat="1" applyFont="1" applyBorder="1" applyAlignment="1">
      <alignment horizontal="left"/>
    </xf>
    <xf numFmtId="172" fontId="46" fillId="0" borderId="3" xfId="9" applyNumberFormat="1" applyFont="1" applyBorder="1" applyAlignment="1">
      <alignment horizontal="left"/>
    </xf>
    <xf numFmtId="172" fontId="46" fillId="0" borderId="74" xfId="9" applyNumberFormat="1" applyFont="1" applyBorder="1" applyAlignment="1">
      <alignment horizontal="left"/>
    </xf>
    <xf numFmtId="184" fontId="52" fillId="0" borderId="57" xfId="9" applyNumberFormat="1" applyFont="1" applyBorder="1" applyAlignment="1">
      <alignment horizontal="center"/>
    </xf>
    <xf numFmtId="184" fontId="22" fillId="3" borderId="57" xfId="9" applyNumberFormat="1" applyFont="1" applyFill="1" applyBorder="1" applyAlignment="1">
      <alignment horizontal="center"/>
    </xf>
    <xf numFmtId="0" fontId="22" fillId="0" borderId="0" xfId="113" applyFont="1"/>
    <xf numFmtId="0" fontId="147" fillId="0" borderId="0" xfId="113" applyAlignment="1">
      <alignment horizontal="center"/>
    </xf>
    <xf numFmtId="0" fontId="29" fillId="0" borderId="0" xfId="113" applyFont="1"/>
    <xf numFmtId="0" fontId="29" fillId="42" borderId="0" xfId="113" applyFont="1" applyFill="1" applyAlignment="1">
      <alignment horizontal="left"/>
    </xf>
    <xf numFmtId="0" fontId="29" fillId="42" borderId="0" xfId="113" applyFont="1" applyFill="1" applyAlignment="1">
      <alignment horizontal="left" wrapText="1"/>
    </xf>
    <xf numFmtId="0" fontId="29" fillId="42" borderId="0" xfId="113" applyFont="1" applyFill="1" applyAlignment="1">
      <alignment horizontal="right" wrapText="1"/>
    </xf>
    <xf numFmtId="0" fontId="29" fillId="0" borderId="0" xfId="113" applyFont="1" applyAlignment="1">
      <alignment vertical="top"/>
    </xf>
    <xf numFmtId="0" fontId="29" fillId="42" borderId="0" xfId="113" applyFont="1" applyFill="1" applyAlignment="1">
      <alignment horizontal="center"/>
    </xf>
    <xf numFmtId="0" fontId="29" fillId="42" borderId="0" xfId="113" applyFont="1" applyFill="1" applyAlignment="1">
      <alignment horizontal="right"/>
    </xf>
    <xf numFmtId="0" fontId="31" fillId="0" borderId="57" xfId="113" applyFont="1" applyBorder="1"/>
    <xf numFmtId="0" fontId="29" fillId="0" borderId="57" xfId="113" applyFont="1" applyBorder="1" applyAlignment="1">
      <alignment horizontal="center"/>
    </xf>
    <xf numFmtId="172" fontId="31" fillId="0" borderId="57" xfId="9" applyNumberFormat="1" applyFont="1" applyBorder="1" applyAlignment="1">
      <alignment horizontal="center" vertical="center"/>
    </xf>
    <xf numFmtId="172" fontId="29" fillId="0" borderId="57" xfId="9" applyNumberFormat="1" applyFont="1" applyBorder="1" applyAlignment="1">
      <alignment horizontal="center" vertical="center"/>
    </xf>
    <xf numFmtId="0" fontId="29" fillId="0" borderId="57" xfId="113" applyFont="1" applyBorder="1"/>
    <xf numFmtId="0" fontId="31" fillId="3" borderId="57" xfId="113" applyFont="1" applyFill="1" applyBorder="1"/>
    <xf numFmtId="0" fontId="29" fillId="3" borderId="57" xfId="113" applyFont="1" applyFill="1" applyBorder="1" applyAlignment="1">
      <alignment horizontal="center"/>
    </xf>
    <xf numFmtId="172" fontId="46" fillId="3" borderId="57" xfId="9" applyNumberFormat="1" applyFont="1" applyFill="1" applyBorder="1" applyAlignment="1">
      <alignment horizontal="left" vertical="top" wrapText="1"/>
    </xf>
    <xf numFmtId="0" fontId="29" fillId="0" borderId="0" xfId="113" applyFont="1" applyAlignment="1">
      <alignment horizontal="left" vertical="top"/>
    </xf>
    <xf numFmtId="0" fontId="29" fillId="0" borderId="0" xfId="113" applyFont="1" applyAlignment="1">
      <alignment horizontal="center"/>
    </xf>
    <xf numFmtId="0" fontId="133" fillId="0" borderId="0" xfId="113" applyFont="1"/>
    <xf numFmtId="172" fontId="150" fillId="0" borderId="0" xfId="9" applyNumberFormat="1" applyFont="1" applyAlignment="1">
      <alignment horizontal="left" vertical="center"/>
    </xf>
    <xf numFmtId="172" fontId="29" fillId="0" borderId="0" xfId="9" applyNumberFormat="1" applyFont="1" applyAlignment="1">
      <alignment horizontal="center" vertical="center" wrapText="1"/>
    </xf>
    <xf numFmtId="0" fontId="22" fillId="42" borderId="0" xfId="113" applyFont="1" applyFill="1" applyAlignment="1">
      <alignment horizontal="center" vertical="top" wrapText="1"/>
    </xf>
    <xf numFmtId="0" fontId="24" fillId="42" borderId="0" xfId="113" applyFont="1" applyFill="1" applyAlignment="1">
      <alignment horizontal="right" wrapText="1"/>
    </xf>
    <xf numFmtId="0" fontId="22" fillId="42" borderId="0" xfId="113" applyFont="1" applyFill="1" applyAlignment="1">
      <alignment horizontal="right" wrapText="1"/>
    </xf>
    <xf numFmtId="0" fontId="24" fillId="42" borderId="3" xfId="113" applyFont="1" applyFill="1" applyBorder="1" applyAlignment="1">
      <alignment horizontal="right" vertical="top" wrapText="1"/>
    </xf>
    <xf numFmtId="0" fontId="22" fillId="42" borderId="0" xfId="113" applyFont="1" applyFill="1" applyAlignment="1">
      <alignment horizontal="right" vertical="top" wrapText="1"/>
    </xf>
    <xf numFmtId="172" fontId="31" fillId="0" borderId="57" xfId="9" applyNumberFormat="1" applyFont="1" applyBorder="1" applyAlignment="1">
      <alignment horizontal="left" wrapText="1"/>
    </xf>
    <xf numFmtId="172" fontId="29" fillId="0" borderId="57" xfId="9" quotePrefix="1" applyNumberFormat="1" applyFont="1" applyBorder="1" applyAlignment="1">
      <alignment horizontal="center" wrapText="1"/>
    </xf>
    <xf numFmtId="172" fontId="31" fillId="0" borderId="57" xfId="9" quotePrefix="1" applyNumberFormat="1" applyFont="1" applyBorder="1" applyAlignment="1">
      <alignment horizontal="center" wrapText="1"/>
    </xf>
    <xf numFmtId="172" fontId="29" fillId="0" borderId="57" xfId="9" applyNumberFormat="1" applyFont="1" applyBorder="1" applyAlignment="1">
      <alignment horizontal="left" wrapText="1"/>
    </xf>
    <xf numFmtId="172" fontId="29" fillId="0" borderId="57" xfId="9" applyNumberFormat="1" applyFont="1" applyBorder="1" applyAlignment="1">
      <alignment horizontal="center" wrapText="1"/>
    </xf>
    <xf numFmtId="172" fontId="31" fillId="0" borderId="57" xfId="9" applyNumberFormat="1" applyFont="1" applyBorder="1" applyAlignment="1">
      <alignment horizontal="right" wrapText="1"/>
    </xf>
    <xf numFmtId="172" fontId="29" fillId="0" borderId="57" xfId="9" applyNumberFormat="1" applyFont="1" applyBorder="1" applyAlignment="1">
      <alignment horizontal="right" wrapText="1"/>
    </xf>
    <xf numFmtId="172" fontId="31" fillId="3" borderId="57" xfId="9" applyNumberFormat="1" applyFont="1" applyFill="1" applyBorder="1" applyAlignment="1">
      <alignment horizontal="left" wrapText="1"/>
    </xf>
    <xf numFmtId="172" fontId="29" fillId="3" borderId="57" xfId="9" quotePrefix="1" applyNumberFormat="1" applyFont="1" applyFill="1" applyBorder="1" applyAlignment="1">
      <alignment horizontal="center" wrapText="1"/>
    </xf>
    <xf numFmtId="172" fontId="31" fillId="3" borderId="57" xfId="9" applyNumberFormat="1" applyFont="1" applyFill="1" applyBorder="1" applyAlignment="1">
      <alignment horizontal="right" wrapText="1"/>
    </xf>
    <xf numFmtId="172" fontId="29" fillId="3" borderId="57" xfId="9" applyNumberFormat="1" applyFont="1" applyFill="1" applyBorder="1" applyAlignment="1">
      <alignment horizontal="right" wrapText="1"/>
    </xf>
    <xf numFmtId="172" fontId="29" fillId="3" borderId="57" xfId="9" applyNumberFormat="1" applyFont="1" applyFill="1" applyBorder="1" applyAlignment="1">
      <alignment horizontal="center" wrapText="1"/>
    </xf>
    <xf numFmtId="3" fontId="29" fillId="3" borderId="57" xfId="9" applyNumberFormat="1" applyFont="1" applyFill="1" applyBorder="1" applyAlignment="1">
      <alignment horizontal="center" wrapText="1"/>
    </xf>
    <xf numFmtId="0" fontId="24" fillId="0" borderId="0" xfId="113" applyFont="1" applyAlignment="1">
      <alignment horizontal="center" wrapText="1"/>
    </xf>
    <xf numFmtId="0" fontId="24" fillId="42" borderId="0" xfId="113" applyFont="1" applyFill="1" applyAlignment="1">
      <alignment horizontal="center" wrapText="1"/>
    </xf>
    <xf numFmtId="0" fontId="24" fillId="42" borderId="0" xfId="113" applyFont="1" applyFill="1" applyAlignment="1">
      <alignment horizontal="right" vertical="top" wrapText="1"/>
    </xf>
    <xf numFmtId="0" fontId="24" fillId="42" borderId="0" xfId="113" applyFont="1" applyFill="1" applyAlignment="1">
      <alignment horizontal="center" vertical="top" wrapText="1"/>
    </xf>
    <xf numFmtId="0" fontId="22" fillId="42" borderId="0" xfId="113" applyFont="1" applyFill="1" applyAlignment="1">
      <alignment horizontal="center" wrapText="1"/>
    </xf>
    <xf numFmtId="0" fontId="24" fillId="42" borderId="3" xfId="113" applyFont="1" applyFill="1" applyBorder="1" applyAlignment="1">
      <alignment horizontal="right" wrapText="1"/>
    </xf>
    <xf numFmtId="0" fontId="23" fillId="0" borderId="0" xfId="113" applyFont="1" applyAlignment="1">
      <alignment horizontal="right" wrapText="1"/>
    </xf>
    <xf numFmtId="172" fontId="52" fillId="3" borderId="57" xfId="9" applyNumberFormat="1" applyFont="1" applyFill="1" applyBorder="1" applyAlignment="1">
      <alignment vertical="top" wrapText="1"/>
    </xf>
    <xf numFmtId="3" fontId="52" fillId="3" borderId="57" xfId="9" applyNumberFormat="1" applyFont="1" applyFill="1" applyBorder="1" applyAlignment="1">
      <alignment horizontal="center" vertical="top" wrapText="1"/>
    </xf>
    <xf numFmtId="172" fontId="29" fillId="3" borderId="57" xfId="9" applyNumberFormat="1" applyFont="1" applyFill="1" applyBorder="1" applyAlignment="1">
      <alignment horizontal="right" vertical="center" wrapText="1"/>
    </xf>
    <xf numFmtId="172" fontId="29" fillId="0" borderId="5" xfId="9" applyNumberFormat="1" applyFont="1" applyBorder="1" applyAlignment="1">
      <alignment horizontal="right" vertical="center" wrapText="1"/>
    </xf>
    <xf numFmtId="172" fontId="31" fillId="3" borderId="57" xfId="9" applyNumberFormat="1" applyFont="1" applyFill="1" applyBorder="1" applyAlignment="1">
      <alignment horizontal="right" vertical="center" wrapText="1"/>
    </xf>
    <xf numFmtId="172" fontId="52" fillId="0" borderId="57" xfId="9" applyNumberFormat="1" applyFont="1" applyBorder="1" applyAlignment="1">
      <alignment vertical="top" wrapText="1"/>
    </xf>
    <xf numFmtId="3" fontId="52" fillId="0" borderId="57" xfId="9" applyNumberFormat="1" applyFont="1" applyBorder="1" applyAlignment="1">
      <alignment horizontal="center" vertical="top" wrapText="1"/>
    </xf>
    <xf numFmtId="172" fontId="29" fillId="0" borderId="57" xfId="9" applyNumberFormat="1" applyFont="1" applyBorder="1" applyAlignment="1">
      <alignment horizontal="right" vertical="center" wrapText="1"/>
    </xf>
    <xf numFmtId="3" fontId="52" fillId="0" borderId="57" xfId="9" quotePrefix="1" applyNumberFormat="1" applyFont="1" applyBorder="1" applyAlignment="1">
      <alignment horizontal="center" vertical="top" wrapText="1"/>
    </xf>
    <xf numFmtId="172" fontId="52" fillId="0" borderId="58" xfId="9" applyNumberFormat="1" applyFont="1" applyBorder="1" applyAlignment="1">
      <alignment vertical="top" wrapText="1"/>
    </xf>
    <xf numFmtId="3" fontId="52" fillId="0" borderId="58" xfId="9" applyNumberFormat="1" applyFont="1" applyBorder="1" applyAlignment="1">
      <alignment horizontal="center" vertical="top" wrapText="1"/>
    </xf>
    <xf numFmtId="172" fontId="29" fillId="0" borderId="58" xfId="9" applyNumberFormat="1" applyFont="1" applyBorder="1" applyAlignment="1">
      <alignment horizontal="right" vertical="center" wrapText="1"/>
    </xf>
    <xf numFmtId="172" fontId="52" fillId="0" borderId="1" xfId="9" applyNumberFormat="1" applyFont="1" applyBorder="1" applyAlignment="1">
      <alignment vertical="top" wrapText="1"/>
    </xf>
    <xf numFmtId="3" fontId="52" fillId="0" borderId="1" xfId="9" applyNumberFormat="1" applyFont="1" applyBorder="1" applyAlignment="1">
      <alignment horizontal="center" vertical="top" wrapText="1"/>
    </xf>
    <xf numFmtId="172" fontId="29" fillId="0" borderId="1" xfId="9" applyNumberFormat="1" applyFont="1" applyBorder="1" applyAlignment="1">
      <alignment horizontal="right" vertical="center" wrapText="1"/>
    </xf>
    <xf numFmtId="172" fontId="52" fillId="0" borderId="57" xfId="9" applyNumberFormat="1" applyFont="1" applyBorder="1" applyAlignment="1">
      <alignment horizontal="left" wrapText="1" indent="2"/>
    </xf>
    <xf numFmtId="3" fontId="52" fillId="0" borderId="57" xfId="9" applyNumberFormat="1" applyFont="1" applyBorder="1" applyAlignment="1">
      <alignment horizontal="center" vertical="center" wrapText="1"/>
    </xf>
    <xf numFmtId="172" fontId="31" fillId="0" borderId="57" xfId="9" applyNumberFormat="1" applyFont="1" applyBorder="1" applyAlignment="1">
      <alignment horizontal="right" vertical="center" wrapText="1"/>
    </xf>
    <xf numFmtId="172" fontId="31" fillId="0" borderId="5" xfId="9" applyNumberFormat="1" applyFont="1" applyBorder="1" applyAlignment="1">
      <alignment horizontal="right" vertical="center" wrapText="1"/>
    </xf>
    <xf numFmtId="172" fontId="31" fillId="0" borderId="58" xfId="9" applyNumberFormat="1" applyFont="1" applyBorder="1" applyAlignment="1">
      <alignment horizontal="right" vertical="center" wrapText="1"/>
    </xf>
    <xf numFmtId="172" fontId="31" fillId="0" borderId="1" xfId="9" applyNumberFormat="1" applyFont="1" applyBorder="1" applyAlignment="1">
      <alignment horizontal="right" vertical="center" wrapText="1"/>
    </xf>
    <xf numFmtId="172" fontId="52" fillId="0" borderId="57" xfId="9" applyNumberFormat="1" applyFont="1" applyBorder="1" applyAlignment="1">
      <alignment horizontal="left" vertical="top" wrapText="1" indent="2"/>
    </xf>
    <xf numFmtId="172" fontId="46" fillId="3" borderId="57" xfId="9" applyNumberFormat="1" applyFont="1" applyFill="1" applyBorder="1" applyAlignment="1">
      <alignment vertical="top" wrapText="1"/>
    </xf>
    <xf numFmtId="0" fontId="22" fillId="42" borderId="0" xfId="113" applyFont="1" applyFill="1" applyAlignment="1">
      <alignment horizontal="left" vertical="top" wrapText="1"/>
    </xf>
    <xf numFmtId="172" fontId="22" fillId="0" borderId="0" xfId="114" applyNumberFormat="1" applyAlignment="1">
      <alignment horizontal="left" vertical="top" wrapText="1"/>
    </xf>
    <xf numFmtId="0" fontId="24" fillId="42" borderId="0" xfId="113" applyFont="1" applyFill="1" applyAlignment="1">
      <alignment horizontal="left" vertical="top" wrapText="1"/>
    </xf>
    <xf numFmtId="172" fontId="22" fillId="0" borderId="57" xfId="114" applyNumberFormat="1" applyBorder="1" applyAlignment="1">
      <alignment horizontal="left" wrapText="1"/>
    </xf>
    <xf numFmtId="172" fontId="24" fillId="0" borderId="57" xfId="9" applyNumberFormat="1" applyFont="1" applyBorder="1" applyAlignment="1">
      <alignment horizontal="right" vertical="center" wrapText="1"/>
    </xf>
    <xf numFmtId="172" fontId="22" fillId="0" borderId="57" xfId="9" applyNumberFormat="1" applyFont="1" applyBorder="1" applyAlignment="1">
      <alignment horizontal="right" vertical="center" wrapText="1"/>
    </xf>
    <xf numFmtId="172" fontId="22" fillId="3" borderId="57" xfId="114" applyNumberFormat="1" applyFill="1" applyBorder="1" applyAlignment="1">
      <alignment wrapText="1"/>
    </xf>
    <xf numFmtId="172" fontId="24" fillId="3" borderId="57" xfId="9" applyNumberFormat="1" applyFont="1" applyFill="1" applyBorder="1" applyAlignment="1">
      <alignment horizontal="right" wrapText="1"/>
    </xf>
    <xf numFmtId="172" fontId="22" fillId="3" borderId="57" xfId="9" applyNumberFormat="1" applyFont="1" applyFill="1" applyBorder="1" applyAlignment="1">
      <alignment horizontal="right" wrapText="1"/>
    </xf>
    <xf numFmtId="172" fontId="22" fillId="0" borderId="57" xfId="114" applyNumberFormat="1" applyBorder="1" applyAlignment="1">
      <alignment wrapText="1"/>
    </xf>
    <xf numFmtId="172" fontId="24" fillId="3" borderId="57" xfId="114" applyNumberFormat="1" applyFont="1" applyFill="1" applyBorder="1" applyAlignment="1">
      <alignment wrapText="1"/>
    </xf>
    <xf numFmtId="172" fontId="22" fillId="0" borderId="57" xfId="9" applyNumberFormat="1" applyFont="1" applyBorder="1" applyAlignment="1">
      <alignment horizontal="right" wrapText="1"/>
    </xf>
    <xf numFmtId="172" fontId="24" fillId="3" borderId="57" xfId="114" applyNumberFormat="1" applyFont="1" applyFill="1" applyBorder="1" applyAlignment="1">
      <alignment vertical="center" wrapText="1"/>
    </xf>
    <xf numFmtId="0" fontId="25" fillId="2" borderId="0" xfId="113" applyFont="1" applyFill="1" applyAlignment="1">
      <alignment horizontal="left" vertical="top" wrapText="1"/>
    </xf>
    <xf numFmtId="0" fontId="23" fillId="2" borderId="0" xfId="113" applyFont="1" applyFill="1" applyAlignment="1">
      <alignment horizontal="right" vertical="top" wrapText="1"/>
    </xf>
    <xf numFmtId="0" fontId="25" fillId="2" borderId="0" xfId="113" applyFont="1" applyFill="1" applyAlignment="1">
      <alignment horizontal="right" vertical="top" wrapText="1"/>
    </xf>
    <xf numFmtId="0" fontId="23" fillId="2" borderId="0" xfId="113" applyFont="1" applyFill="1" applyAlignment="1">
      <alignment horizontal="left" vertical="top" wrapText="1"/>
    </xf>
    <xf numFmtId="0" fontId="23" fillId="2" borderId="3" xfId="113" applyFont="1" applyFill="1" applyBorder="1" applyAlignment="1">
      <alignment horizontal="right" vertical="top" wrapText="1"/>
    </xf>
    <xf numFmtId="172" fontId="24" fillId="0" borderId="57" xfId="114" applyNumberFormat="1" applyFont="1" applyBorder="1" applyAlignment="1">
      <alignment wrapText="1"/>
    </xf>
    <xf numFmtId="0" fontId="147" fillId="0" borderId="57" xfId="113" applyBorder="1"/>
    <xf numFmtId="0" fontId="22" fillId="0" borderId="57" xfId="113" applyFont="1" applyBorder="1"/>
    <xf numFmtId="172" fontId="22" fillId="0" borderId="0" xfId="114" applyNumberFormat="1" applyAlignment="1">
      <alignment wrapText="1"/>
    </xf>
    <xf numFmtId="172" fontId="24" fillId="0" borderId="0" xfId="9" applyNumberFormat="1" applyFont="1" applyAlignment="1">
      <alignment horizontal="right" wrapText="1"/>
    </xf>
    <xf numFmtId="172" fontId="22" fillId="0" borderId="0" xfId="9" applyNumberFormat="1" applyFont="1" applyAlignment="1">
      <alignment horizontal="right" wrapText="1"/>
    </xf>
    <xf numFmtId="172" fontId="24" fillId="0" borderId="57" xfId="114" quotePrefix="1" applyNumberFormat="1" applyFont="1" applyBorder="1" applyAlignment="1">
      <alignment horizontal="right" wrapText="1"/>
    </xf>
    <xf numFmtId="172" fontId="22" fillId="0" borderId="57" xfId="114" quotePrefix="1" applyNumberFormat="1" applyBorder="1" applyAlignment="1">
      <alignment horizontal="right" wrapText="1"/>
    </xf>
    <xf numFmtId="172" fontId="52" fillId="0" borderId="57" xfId="9" applyNumberFormat="1" applyFont="1" applyBorder="1" applyAlignment="1">
      <alignment horizontal="left" vertical="top" wrapText="1"/>
    </xf>
    <xf numFmtId="172" fontId="31" fillId="0" borderId="57" xfId="9" applyNumberFormat="1" applyFont="1" applyBorder="1" applyAlignment="1">
      <alignment horizontal="right" vertical="center"/>
    </xf>
    <xf numFmtId="172" fontId="29" fillId="0" borderId="57" xfId="9" applyNumberFormat="1" applyFont="1" applyBorder="1" applyAlignment="1">
      <alignment horizontal="right" vertical="center"/>
    </xf>
    <xf numFmtId="172" fontId="52" fillId="3" borderId="57" xfId="9" applyNumberFormat="1" applyFont="1" applyFill="1" applyBorder="1" applyAlignment="1">
      <alignment horizontal="left" vertical="top" wrapText="1"/>
    </xf>
    <xf numFmtId="172" fontId="31" fillId="3" borderId="57" xfId="9" applyNumberFormat="1" applyFont="1" applyFill="1" applyBorder="1" applyAlignment="1">
      <alignment horizontal="right" vertical="center"/>
    </xf>
    <xf numFmtId="172" fontId="29" fillId="3" borderId="57" xfId="9" applyNumberFormat="1" applyFont="1" applyFill="1" applyBorder="1" applyAlignment="1">
      <alignment horizontal="right" vertical="center"/>
    </xf>
    <xf numFmtId="172" fontId="31" fillId="3" borderId="57" xfId="9" applyNumberFormat="1" applyFont="1" applyFill="1" applyBorder="1" applyAlignment="1">
      <alignment horizontal="justify" vertical="top" wrapText="1"/>
    </xf>
    <xf numFmtId="0" fontId="13" fillId="0" borderId="0" xfId="113" applyFont="1"/>
    <xf numFmtId="0" fontId="150" fillId="0" borderId="0" xfId="113" applyFont="1"/>
    <xf numFmtId="172" fontId="138" fillId="0" borderId="57" xfId="9" applyNumberFormat="1" applyFont="1" applyBorder="1" applyAlignment="1">
      <alignment vertical="top"/>
    </xf>
    <xf numFmtId="172" fontId="46" fillId="0" borderId="57" xfId="9" applyNumberFormat="1" applyFont="1" applyBorder="1" applyAlignment="1">
      <alignment horizontal="right" vertical="top" wrapText="1"/>
    </xf>
    <xf numFmtId="172" fontId="52" fillId="0" borderId="57" xfId="9" applyNumberFormat="1" applyFont="1" applyBorder="1" applyAlignment="1">
      <alignment vertical="top"/>
    </xf>
    <xf numFmtId="172" fontId="52" fillId="3" borderId="57" xfId="9" applyNumberFormat="1" applyFont="1" applyFill="1" applyBorder="1" applyAlignment="1">
      <alignment vertical="top"/>
    </xf>
    <xf numFmtId="172" fontId="29" fillId="0" borderId="57" xfId="9" applyNumberFormat="1" applyFont="1" applyBorder="1"/>
    <xf numFmtId="172" fontId="52" fillId="0" borderId="57" xfId="9" applyNumberFormat="1" applyFont="1" applyBorder="1" applyAlignment="1">
      <alignment horizontal="left" vertical="top"/>
    </xf>
    <xf numFmtId="172" fontId="13" fillId="0" borderId="57" xfId="9" applyNumberFormat="1" applyFont="1" applyBorder="1" applyAlignment="1">
      <alignment vertical="top" wrapText="1"/>
    </xf>
    <xf numFmtId="0" fontId="147" fillId="0" borderId="0" xfId="113" applyAlignment="1">
      <alignment wrapText="1"/>
    </xf>
    <xf numFmtId="172" fontId="48" fillId="43" borderId="57" xfId="9" applyNumberFormat="1" applyFont="1" applyFill="1" applyBorder="1" applyAlignment="1">
      <alignment vertical="top" wrapText="1"/>
    </xf>
    <xf numFmtId="172" fontId="29" fillId="43" borderId="57" xfId="9" applyNumberFormat="1" applyFont="1" applyFill="1" applyBorder="1" applyAlignment="1">
      <alignment horizontal="center" vertical="center"/>
    </xf>
    <xf numFmtId="0" fontId="22" fillId="43" borderId="57" xfId="113" applyFont="1" applyFill="1" applyBorder="1" applyAlignment="1">
      <alignment horizontal="center"/>
    </xf>
    <xf numFmtId="0" fontId="22" fillId="43" borderId="57" xfId="113" applyFont="1" applyFill="1" applyBorder="1"/>
    <xf numFmtId="172" fontId="22" fillId="0" borderId="57" xfId="9" applyNumberFormat="1" applyFont="1" applyBorder="1" applyAlignment="1">
      <alignment wrapText="1"/>
    </xf>
    <xf numFmtId="0" fontId="147" fillId="0" borderId="57" xfId="113" applyBorder="1" applyAlignment="1">
      <alignment wrapText="1"/>
    </xf>
    <xf numFmtId="0" fontId="147" fillId="3" borderId="57" xfId="113" applyFill="1" applyBorder="1" applyAlignment="1">
      <alignment wrapText="1"/>
    </xf>
    <xf numFmtId="172" fontId="24" fillId="3" borderId="57" xfId="9" applyNumberFormat="1" applyFont="1" applyFill="1" applyBorder="1" applyAlignment="1">
      <alignment horizontal="right"/>
    </xf>
    <xf numFmtId="172" fontId="22" fillId="3" borderId="57" xfId="9" applyNumberFormat="1" applyFont="1" applyFill="1" applyBorder="1" applyAlignment="1">
      <alignment horizontal="right"/>
    </xf>
    <xf numFmtId="0" fontId="152" fillId="0" borderId="0" xfId="113" applyFont="1"/>
    <xf numFmtId="0" fontId="22" fillId="3" borderId="57" xfId="113" applyFont="1" applyFill="1" applyBorder="1" applyAlignment="1">
      <alignment wrapText="1"/>
    </xf>
    <xf numFmtId="0" fontId="24" fillId="3" borderId="57" xfId="113" applyFont="1" applyFill="1" applyBorder="1" applyAlignment="1">
      <alignment wrapText="1"/>
    </xf>
    <xf numFmtId="0" fontId="22" fillId="0" borderId="0" xfId="113" applyFont="1" applyAlignment="1">
      <alignment wrapText="1"/>
    </xf>
    <xf numFmtId="172" fontId="13" fillId="0" borderId="0" xfId="9" applyNumberFormat="1" applyFont="1"/>
    <xf numFmtId="172" fontId="153" fillId="0" borderId="0" xfId="9" quotePrefix="1" applyNumberFormat="1" applyFont="1" applyAlignment="1">
      <alignment horizontal="right" vertical="center" wrapText="1"/>
    </xf>
    <xf numFmtId="172" fontId="154" fillId="0" borderId="0" xfId="9" quotePrefix="1" applyNumberFormat="1" applyFont="1" applyAlignment="1">
      <alignment horizontal="right" vertical="center" wrapText="1"/>
    </xf>
    <xf numFmtId="172" fontId="155" fillId="0" borderId="0" xfId="9" applyNumberFormat="1" applyFont="1" applyAlignment="1">
      <alignment horizontal="right"/>
    </xf>
    <xf numFmtId="0" fontId="155" fillId="0" borderId="0" xfId="113" applyFont="1"/>
    <xf numFmtId="172" fontId="45" fillId="0" borderId="0" xfId="9" applyNumberFormat="1" applyFont="1"/>
    <xf numFmtId="172" fontId="46" fillId="0" borderId="0" xfId="9" quotePrefix="1" applyNumberFormat="1" applyFont="1" applyAlignment="1">
      <alignment horizontal="right" vertical="center" wrapText="1"/>
    </xf>
    <xf numFmtId="172" fontId="52" fillId="0" borderId="0" xfId="9" quotePrefix="1" applyNumberFormat="1" applyFont="1" applyAlignment="1">
      <alignment horizontal="right" vertical="center" wrapText="1"/>
    </xf>
    <xf numFmtId="172" fontId="22" fillId="0" borderId="0" xfId="9" applyNumberFormat="1" applyFont="1" applyAlignment="1">
      <alignment horizontal="right"/>
    </xf>
    <xf numFmtId="172" fontId="22" fillId="0" borderId="0" xfId="9" applyNumberFormat="1" applyFont="1" applyAlignment="1">
      <alignment horizontal="center" vertical="top"/>
    </xf>
    <xf numFmtId="0" fontId="147" fillId="0" borderId="0" xfId="113" applyAlignment="1">
      <alignment horizontal="center" vertical="top"/>
    </xf>
    <xf numFmtId="172" fontId="29" fillId="0" borderId="0" xfId="9" applyNumberFormat="1" applyFont="1" applyAlignment="1">
      <alignment horizontal="right"/>
    </xf>
    <xf numFmtId="172" fontId="52" fillId="0" borderId="57" xfId="9" quotePrefix="1" applyNumberFormat="1" applyFont="1" applyBorder="1" applyAlignment="1">
      <alignment vertical="top" wrapText="1"/>
    </xf>
    <xf numFmtId="172" fontId="31" fillId="0" borderId="0" xfId="9" applyNumberFormat="1" applyFont="1" applyAlignment="1">
      <alignment horizontal="right" vertical="center"/>
    </xf>
    <xf numFmtId="170" fontId="31" fillId="0" borderId="0" xfId="9" applyNumberFormat="1" applyFont="1" applyAlignment="1">
      <alignment horizontal="right" vertical="center"/>
    </xf>
    <xf numFmtId="170" fontId="147" fillId="0" borderId="0" xfId="113" applyNumberFormat="1"/>
    <xf numFmtId="0" fontId="156" fillId="0" borderId="0" xfId="113" applyFont="1"/>
    <xf numFmtId="0" fontId="22" fillId="0" borderId="0" xfId="113" applyFont="1" applyAlignment="1">
      <alignment horizontal="left" vertical="top" wrapText="1"/>
    </xf>
    <xf numFmtId="0" fontId="24" fillId="0" borderId="0" xfId="113" applyFont="1" applyAlignment="1">
      <alignment horizontal="right" vertical="top" wrapText="1"/>
    </xf>
    <xf numFmtId="0" fontId="22" fillId="0" borderId="0" xfId="113" applyFont="1" applyAlignment="1">
      <alignment horizontal="right" vertical="top" wrapText="1"/>
    </xf>
    <xf numFmtId="172" fontId="52" fillId="0" borderId="57" xfId="9" quotePrefix="1" applyNumberFormat="1" applyFont="1" applyBorder="1" applyAlignment="1">
      <alignment horizontal="left" vertical="top" wrapText="1" indent="2"/>
    </xf>
    <xf numFmtId="172" fontId="46" fillId="0" borderId="57" xfId="9" quotePrefix="1" applyNumberFormat="1" applyFont="1" applyBorder="1" applyAlignment="1">
      <alignment horizontal="right" vertical="center" wrapText="1"/>
    </xf>
    <xf numFmtId="172" fontId="52" fillId="0" borderId="57" xfId="9" quotePrefix="1" applyNumberFormat="1" applyFont="1" applyBorder="1" applyAlignment="1">
      <alignment horizontal="right" vertical="center" wrapText="1"/>
    </xf>
    <xf numFmtId="172" fontId="46" fillId="3" borderId="57" xfId="9" quotePrefix="1" applyNumberFormat="1" applyFont="1" applyFill="1" applyBorder="1" applyAlignment="1">
      <alignment horizontal="right" vertical="center" wrapText="1"/>
    </xf>
    <xf numFmtId="172" fontId="156" fillId="0" borderId="0" xfId="9" applyNumberFormat="1" applyFont="1" applyAlignment="1">
      <alignment horizontal="left"/>
    </xf>
    <xf numFmtId="172" fontId="45" fillId="0" borderId="0" xfId="9" applyNumberFormat="1" applyFont="1" applyAlignment="1">
      <alignment horizontal="left"/>
    </xf>
    <xf numFmtId="0" fontId="22" fillId="0" borderId="57" xfId="113" applyFont="1" applyBorder="1" applyAlignment="1">
      <alignment horizontal="left" vertical="top" wrapText="1"/>
    </xf>
    <xf numFmtId="172" fontId="46" fillId="3" borderId="57" xfId="9" applyNumberFormat="1" applyFont="1" applyFill="1" applyBorder="1"/>
    <xf numFmtId="172" fontId="52" fillId="3" borderId="57" xfId="9" applyNumberFormat="1" applyFont="1" applyFill="1" applyBorder="1"/>
    <xf numFmtId="184" fontId="147" fillId="0" borderId="0" xfId="113" applyNumberFormat="1"/>
    <xf numFmtId="172" fontId="49" fillId="0" borderId="0" xfId="9" applyNumberFormat="1" applyFont="1"/>
    <xf numFmtId="0" fontId="157" fillId="0" borderId="0" xfId="113" applyFont="1"/>
    <xf numFmtId="172" fontId="52" fillId="0" borderId="0" xfId="9" applyNumberFormat="1" applyFont="1"/>
    <xf numFmtId="172" fontId="46" fillId="0" borderId="0" xfId="9" applyNumberFormat="1" applyFont="1" applyAlignment="1">
      <alignment horizontal="right"/>
    </xf>
    <xf numFmtId="172" fontId="46" fillId="0" borderId="57" xfId="9" applyNumberFormat="1" applyFont="1" applyBorder="1"/>
    <xf numFmtId="172" fontId="52" fillId="0" borderId="57" xfId="9" applyNumberFormat="1" applyFont="1" applyBorder="1"/>
    <xf numFmtId="172" fontId="52" fillId="0" borderId="57" xfId="9" applyNumberFormat="1" applyFont="1" applyBorder="1" applyAlignment="1">
      <alignment vertical="center" wrapText="1"/>
    </xf>
    <xf numFmtId="172" fontId="46" fillId="0" borderId="57" xfId="9" applyNumberFormat="1" applyFont="1" applyBorder="1" applyAlignment="1">
      <alignment vertical="center" wrapText="1"/>
    </xf>
    <xf numFmtId="172" fontId="52" fillId="0" borderId="52" xfId="9" applyNumberFormat="1" applyFont="1" applyBorder="1"/>
    <xf numFmtId="172" fontId="52" fillId="0" borderId="52" xfId="9" applyNumberFormat="1" applyFont="1" applyBorder="1" applyAlignment="1">
      <alignment vertical="center" wrapText="1"/>
    </xf>
    <xf numFmtId="172" fontId="52" fillId="0" borderId="0" xfId="9" applyNumberFormat="1" applyFont="1" applyAlignment="1">
      <alignment horizontal="center"/>
    </xf>
    <xf numFmtId="172" fontId="46" fillId="0" borderId="52" xfId="9" applyNumberFormat="1" applyFont="1" applyBorder="1"/>
    <xf numFmtId="0" fontId="23" fillId="2" borderId="0" xfId="113" applyFont="1" applyFill="1" applyAlignment="1">
      <alignment horizontal="left" wrapText="1"/>
    </xf>
    <xf numFmtId="0" fontId="23" fillId="2" borderId="0" xfId="113" applyFont="1" applyFill="1" applyAlignment="1">
      <alignment horizontal="right" wrapText="1"/>
    </xf>
    <xf numFmtId="172" fontId="52" fillId="0" borderId="57" xfId="9" applyNumberFormat="1" applyFont="1" applyBorder="1" applyAlignment="1">
      <alignment horizontal="right" vertical="center" wrapText="1"/>
    </xf>
    <xf numFmtId="172" fontId="52" fillId="9" borderId="57" xfId="9" applyNumberFormat="1" applyFont="1" applyFill="1" applyBorder="1" applyAlignment="1">
      <alignment horizontal="right" vertical="center" wrapText="1"/>
    </xf>
    <xf numFmtId="172" fontId="156" fillId="0" borderId="0" xfId="9" applyNumberFormat="1" applyFont="1" applyAlignment="1">
      <alignment horizontal="left" vertical="top"/>
    </xf>
    <xf numFmtId="172" fontId="47" fillId="0" borderId="0" xfId="9" applyNumberFormat="1" applyFont="1" applyAlignment="1">
      <alignment horizontal="left" vertical="top"/>
    </xf>
    <xf numFmtId="172" fontId="48" fillId="0" borderId="57" xfId="9" applyNumberFormat="1" applyFont="1" applyBorder="1" applyAlignment="1">
      <alignment wrapText="1"/>
    </xf>
    <xf numFmtId="172" fontId="46" fillId="0" borderId="57" xfId="9" applyNumberFormat="1" applyFont="1" applyBorder="1" applyAlignment="1">
      <alignment horizontal="right" vertical="center" wrapText="1"/>
    </xf>
    <xf numFmtId="172" fontId="45" fillId="3" borderId="57" xfId="9" applyNumberFormat="1" applyFont="1" applyFill="1" applyBorder="1"/>
    <xf numFmtId="172" fontId="46" fillId="3" borderId="57" xfId="9" applyNumberFormat="1" applyFont="1" applyFill="1" applyBorder="1" applyAlignment="1">
      <alignment horizontal="right" vertical="center" wrapText="1"/>
    </xf>
    <xf numFmtId="172" fontId="52" fillId="3" borderId="57" xfId="9" applyNumberFormat="1" applyFont="1" applyFill="1" applyBorder="1" applyAlignment="1">
      <alignment horizontal="right" vertical="center" wrapText="1"/>
    </xf>
    <xf numFmtId="172" fontId="46" fillId="0" borderId="0" xfId="9" applyNumberFormat="1" applyFont="1" applyAlignment="1">
      <alignment horizontal="right" vertical="center" wrapText="1"/>
    </xf>
    <xf numFmtId="172" fontId="158" fillId="0" borderId="0" xfId="9" applyNumberFormat="1" applyFont="1" applyAlignment="1">
      <alignment horizontal="left" vertical="top"/>
    </xf>
    <xf numFmtId="172" fontId="52" fillId="0" borderId="0" xfId="9" applyNumberFormat="1" applyFont="1" applyAlignment="1">
      <alignment horizontal="right" vertical="top"/>
    </xf>
    <xf numFmtId="172" fontId="46" fillId="0" borderId="0" xfId="9" applyNumberFormat="1" applyFont="1" applyAlignment="1">
      <alignment horizontal="right" vertical="center"/>
    </xf>
    <xf numFmtId="172" fontId="24" fillId="42" borderId="0" xfId="9" applyNumberFormat="1" applyFont="1" applyFill="1" applyAlignment="1">
      <alignment horizontal="center"/>
    </xf>
    <xf numFmtId="172" fontId="24" fillId="42" borderId="0" xfId="9" applyNumberFormat="1" applyFont="1" applyFill="1" applyAlignment="1">
      <alignment horizontal="right"/>
    </xf>
    <xf numFmtId="172" fontId="24" fillId="42" borderId="0" xfId="9" applyNumberFormat="1" applyFont="1" applyFill="1" applyAlignment="1">
      <alignment horizontal="right" wrapText="1"/>
    </xf>
    <xf numFmtId="172" fontId="24" fillId="42" borderId="0" xfId="9" applyNumberFormat="1" applyFont="1" applyFill="1" applyAlignment="1">
      <alignment horizontal="right" vertical="top"/>
    </xf>
    <xf numFmtId="172" fontId="24" fillId="42" borderId="3" xfId="9" applyNumberFormat="1" applyFont="1" applyFill="1" applyBorder="1" applyAlignment="1">
      <alignment horizontal="right" vertical="top" wrapText="1"/>
    </xf>
    <xf numFmtId="172" fontId="24" fillId="42" borderId="3" xfId="9" applyNumberFormat="1" applyFont="1" applyFill="1" applyBorder="1" applyAlignment="1">
      <alignment horizontal="right" vertical="top"/>
    </xf>
    <xf numFmtId="172" fontId="48" fillId="0" borderId="23" xfId="9" applyNumberFormat="1" applyFont="1" applyBorder="1" applyAlignment="1">
      <alignment vertical="top"/>
    </xf>
    <xf numFmtId="172" fontId="48" fillId="0" borderId="57" xfId="9" applyNumberFormat="1" applyFont="1" applyBorder="1" applyAlignment="1">
      <alignment horizontal="right" vertical="top"/>
    </xf>
    <xf numFmtId="172" fontId="22" fillId="0" borderId="20" xfId="9" applyNumberFormat="1" applyFont="1" applyBorder="1" applyAlignment="1">
      <alignment horizontal="right"/>
    </xf>
    <xf numFmtId="172" fontId="22" fillId="42" borderId="0" xfId="9" applyNumberFormat="1" applyFont="1" applyFill="1"/>
    <xf numFmtId="172" fontId="22" fillId="42" borderId="0" xfId="9" applyNumberFormat="1" applyFont="1" applyFill="1" applyAlignment="1">
      <alignment horizontal="right"/>
    </xf>
    <xf numFmtId="172" fontId="22" fillId="42" borderId="0" xfId="9" applyNumberFormat="1" applyFont="1" applyFill="1" applyAlignment="1">
      <alignment horizontal="right" wrapText="1"/>
    </xf>
    <xf numFmtId="172" fontId="22" fillId="42" borderId="0" xfId="9" applyNumberFormat="1" applyFont="1" applyFill="1" applyAlignment="1">
      <alignment horizontal="right" vertical="top"/>
    </xf>
    <xf numFmtId="172" fontId="22" fillId="42" borderId="0" xfId="9" applyNumberFormat="1" applyFont="1" applyFill="1" applyAlignment="1">
      <alignment horizontal="right" vertical="top" wrapText="1"/>
    </xf>
    <xf numFmtId="172" fontId="22" fillId="42" borderId="3" xfId="9" applyNumberFormat="1" applyFont="1" applyFill="1" applyBorder="1" applyAlignment="1">
      <alignment horizontal="right" vertical="top"/>
    </xf>
    <xf numFmtId="172" fontId="0" fillId="0" borderId="20" xfId="9" applyNumberFormat="1" applyFont="1" applyBorder="1" applyAlignment="1">
      <alignment horizontal="right"/>
    </xf>
    <xf numFmtId="172" fontId="51" fillId="0" borderId="0" xfId="9" applyNumberFormat="1" applyFont="1" applyAlignment="1">
      <alignment horizontal="left" vertical="center" wrapText="1"/>
    </xf>
    <xf numFmtId="172" fontId="51" fillId="0" borderId="0" xfId="9" applyNumberFormat="1" applyFont="1" applyAlignment="1">
      <alignment horizontal="right" vertical="center" wrapText="1"/>
    </xf>
    <xf numFmtId="0" fontId="22" fillId="0" borderId="0" xfId="16"/>
    <xf numFmtId="172" fontId="23" fillId="0" borderId="0" xfId="9" applyNumberFormat="1" applyFont="1"/>
    <xf numFmtId="0" fontId="22" fillId="0" borderId="0" xfId="16" applyAlignment="1">
      <alignment horizontal="center"/>
    </xf>
    <xf numFmtId="0" fontId="24" fillId="42" borderId="0" xfId="16" applyFont="1" applyFill="1" applyAlignment="1">
      <alignment horizontal="center" vertical="top" wrapText="1"/>
    </xf>
    <xf numFmtId="0" fontId="22" fillId="42" borderId="0" xfId="16" applyFill="1" applyAlignment="1">
      <alignment vertical="top"/>
    </xf>
    <xf numFmtId="0" fontId="24" fillId="42" borderId="0" xfId="16" applyFont="1" applyFill="1" applyAlignment="1">
      <alignment horizontal="right" vertical="top" wrapText="1"/>
    </xf>
    <xf numFmtId="0" fontId="24" fillId="42" borderId="0" xfId="16" applyFont="1" applyFill="1" applyAlignment="1">
      <alignment horizontal="right" wrapText="1"/>
    </xf>
    <xf numFmtId="0" fontId="22" fillId="42" borderId="0" xfId="16" applyFill="1" applyAlignment="1">
      <alignment horizontal="right" vertical="top" wrapText="1"/>
    </xf>
    <xf numFmtId="0" fontId="22" fillId="42" borderId="0" xfId="16" applyFill="1" applyAlignment="1">
      <alignment horizontal="right" wrapText="1"/>
    </xf>
    <xf numFmtId="0" fontId="22" fillId="0" borderId="0" xfId="16" applyAlignment="1">
      <alignment vertical="top"/>
    </xf>
    <xf numFmtId="0" fontId="22" fillId="42" borderId="0" xfId="16" applyFill="1"/>
    <xf numFmtId="0" fontId="24" fillId="42" borderId="3" xfId="16" applyFont="1" applyFill="1" applyBorder="1" applyAlignment="1">
      <alignment horizontal="right"/>
    </xf>
    <xf numFmtId="0" fontId="22" fillId="42" borderId="0" xfId="16" applyFill="1" applyAlignment="1">
      <alignment horizontal="right"/>
    </xf>
    <xf numFmtId="0" fontId="24" fillId="0" borderId="57" xfId="16" applyFont="1" applyBorder="1"/>
    <xf numFmtId="0" fontId="22" fillId="0" borderId="57" xfId="16" applyBorder="1"/>
    <xf numFmtId="0" fontId="22" fillId="0" borderId="58" xfId="16" applyBorder="1" applyAlignment="1">
      <alignment wrapText="1"/>
    </xf>
    <xf numFmtId="0" fontId="22" fillId="3" borderId="57" xfId="16" applyFill="1" applyBorder="1"/>
    <xf numFmtId="170" fontId="22" fillId="0" borderId="0" xfId="16" applyNumberFormat="1"/>
    <xf numFmtId="0" fontId="22" fillId="0" borderId="57" xfId="16" applyBorder="1" applyAlignment="1">
      <alignment wrapText="1"/>
    </xf>
    <xf numFmtId="0" fontId="24" fillId="42" borderId="4" xfId="16" applyFont="1" applyFill="1" applyBorder="1" applyAlignment="1">
      <alignment horizontal="right" wrapText="1"/>
    </xf>
    <xf numFmtId="0" fontId="24" fillId="42" borderId="74" xfId="16" applyFont="1" applyFill="1" applyBorder="1" applyAlignment="1">
      <alignment horizontal="right"/>
    </xf>
    <xf numFmtId="172" fontId="158" fillId="0" borderId="0" xfId="115" applyNumberFormat="1" applyFont="1"/>
    <xf numFmtId="172" fontId="55" fillId="0" borderId="0" xfId="115" applyNumberFormat="1" applyFont="1"/>
    <xf numFmtId="171" fontId="137" fillId="0" borderId="57" xfId="115" applyNumberFormat="1" applyFont="1" applyBorder="1"/>
    <xf numFmtId="171" fontId="138" fillId="0" borderId="57" xfId="115" applyNumberFormat="1" applyFont="1" applyBorder="1"/>
    <xf numFmtId="0" fontId="161" fillId="0" borderId="0" xfId="16" applyFont="1" applyAlignment="1">
      <alignment horizontal="left" wrapText="1"/>
    </xf>
    <xf numFmtId="172" fontId="138" fillId="0" borderId="0" xfId="115" applyNumberFormat="1" applyFont="1"/>
    <xf numFmtId="172" fontId="138" fillId="0" borderId="0" xfId="115" applyNumberFormat="1" applyFont="1" applyAlignment="1">
      <alignment wrapText="1"/>
    </xf>
    <xf numFmtId="172" fontId="24" fillId="42" borderId="3" xfId="115" quotePrefix="1" applyNumberFormat="1" applyFont="1" applyFill="1" applyBorder="1" applyAlignment="1">
      <alignment horizontal="right"/>
    </xf>
    <xf numFmtId="172" fontId="24" fillId="42" borderId="3" xfId="115" applyNumberFormat="1" applyFont="1" applyFill="1" applyBorder="1" applyAlignment="1">
      <alignment horizontal="right"/>
    </xf>
    <xf numFmtId="172" fontId="22" fillId="42" borderId="3" xfId="115" applyNumberFormat="1" applyFont="1" applyFill="1" applyBorder="1" applyAlignment="1">
      <alignment horizontal="right"/>
    </xf>
    <xf numFmtId="172" fontId="31" fillId="0" borderId="57" xfId="20" applyNumberFormat="1" applyFont="1" applyBorder="1" applyAlignment="1">
      <alignment horizontal="right" vertical="center" wrapText="1"/>
    </xf>
    <xf numFmtId="172" fontId="29" fillId="0" borderId="57" xfId="20" applyNumberFormat="1" applyFont="1" applyBorder="1" applyAlignment="1">
      <alignment horizontal="right" vertical="center" wrapText="1"/>
    </xf>
    <xf numFmtId="172" fontId="29" fillId="0" borderId="58" xfId="20" applyNumberFormat="1" applyFont="1" applyBorder="1" applyAlignment="1">
      <alignment horizontal="right" vertical="center" wrapText="1"/>
    </xf>
    <xf numFmtId="172" fontId="31" fillId="3" borderId="58" xfId="20" applyNumberFormat="1" applyFont="1" applyFill="1" applyBorder="1" applyAlignment="1">
      <alignment horizontal="right" vertical="center" wrapText="1"/>
    </xf>
    <xf numFmtId="172" fontId="29" fillId="3" borderId="58" xfId="20" applyNumberFormat="1" applyFont="1" applyFill="1" applyBorder="1" applyAlignment="1">
      <alignment horizontal="right" vertical="center" wrapText="1"/>
    </xf>
    <xf numFmtId="172" fontId="31" fillId="42" borderId="1" xfId="115" applyNumberFormat="1" applyFont="1" applyFill="1" applyBorder="1" applyAlignment="1">
      <alignment horizontal="right"/>
    </xf>
    <xf numFmtId="172" fontId="29" fillId="42" borderId="1" xfId="115" applyNumberFormat="1" applyFont="1" applyFill="1" applyBorder="1" applyAlignment="1">
      <alignment horizontal="right"/>
    </xf>
    <xf numFmtId="172" fontId="31" fillId="3" borderId="57" xfId="20" applyNumberFormat="1" applyFont="1" applyFill="1" applyBorder="1" applyAlignment="1">
      <alignment horizontal="right" vertical="center" wrapText="1"/>
    </xf>
    <xf numFmtId="172" fontId="29" fillId="3" borderId="57" xfId="20" applyNumberFormat="1" applyFont="1" applyFill="1" applyBorder="1" applyAlignment="1">
      <alignment horizontal="right" vertical="center" wrapText="1"/>
    </xf>
    <xf numFmtId="172" fontId="138" fillId="0" borderId="0" xfId="115" applyNumberFormat="1" applyFont="1" applyAlignment="1" applyProtection="1">
      <alignment readingOrder="1"/>
      <protection locked="0"/>
    </xf>
    <xf numFmtId="172" fontId="138" fillId="10" borderId="0" xfId="115" applyNumberFormat="1" applyFont="1" applyFill="1" applyAlignment="1" applyProtection="1">
      <alignment readingOrder="1"/>
      <protection locked="0"/>
    </xf>
    <xf numFmtId="172" fontId="138" fillId="0" borderId="0" xfId="116" applyNumberFormat="1" applyFont="1"/>
    <xf numFmtId="172" fontId="138" fillId="0" borderId="0" xfId="116" applyNumberFormat="1" applyFont="1" applyAlignment="1" applyProtection="1">
      <alignment readingOrder="1"/>
      <protection locked="0"/>
    </xf>
    <xf numFmtId="172" fontId="138" fillId="10" borderId="0" xfId="116" applyNumberFormat="1" applyFont="1" applyFill="1" applyAlignment="1" applyProtection="1">
      <alignment readingOrder="1"/>
      <protection locked="0"/>
    </xf>
    <xf numFmtId="172" fontId="29" fillId="0" borderId="57" xfId="20" quotePrefix="1" applyNumberFormat="1" applyFont="1" applyBorder="1" applyAlignment="1">
      <alignment horizontal="right" vertical="center" wrapText="1"/>
    </xf>
    <xf numFmtId="172" fontId="19" fillId="0" borderId="0" xfId="116" applyNumberFormat="1" applyFont="1" applyAlignment="1" applyProtection="1">
      <alignment readingOrder="1"/>
      <protection locked="0"/>
    </xf>
    <xf numFmtId="172" fontId="156" fillId="0" borderId="0" xfId="116" applyNumberFormat="1" applyFont="1" applyAlignment="1">
      <alignment wrapText="1"/>
    </xf>
    <xf numFmtId="172" fontId="162" fillId="0" borderId="0" xfId="116" applyNumberFormat="1" applyFont="1" applyAlignment="1">
      <alignment wrapText="1"/>
    </xf>
    <xf numFmtId="172" fontId="121" fillId="0" borderId="0" xfId="116" applyNumberFormat="1" applyFont="1"/>
    <xf numFmtId="172" fontId="55" fillId="0" borderId="0" xfId="116" applyNumberFormat="1" applyFont="1"/>
    <xf numFmtId="172" fontId="24" fillId="42" borderId="3" xfId="116" applyNumberFormat="1" applyFont="1" applyFill="1" applyBorder="1" applyAlignment="1">
      <alignment horizontal="right" wrapText="1"/>
    </xf>
    <xf numFmtId="172" fontId="22" fillId="42" borderId="3" xfId="116" applyNumberFormat="1" applyFont="1" applyFill="1" applyBorder="1" applyAlignment="1">
      <alignment horizontal="right" wrapText="1"/>
    </xf>
    <xf numFmtId="171" fontId="137" fillId="0" borderId="1" xfId="116" applyNumberFormat="1" applyFont="1" applyBorder="1"/>
    <xf numFmtId="171" fontId="138" fillId="0" borderId="1" xfId="116" applyNumberFormat="1" applyFont="1" applyBorder="1"/>
    <xf numFmtId="172" fontId="55" fillId="0" borderId="0" xfId="116" applyNumberFormat="1" applyFont="1" applyAlignment="1">
      <alignment horizontal="right" wrapText="1"/>
    </xf>
    <xf numFmtId="172" fontId="55" fillId="0" borderId="0" xfId="116" applyNumberFormat="1" applyFont="1" applyAlignment="1">
      <alignment wrapText="1"/>
    </xf>
    <xf numFmtId="0" fontId="22" fillId="0" borderId="0" xfId="16" applyAlignment="1">
      <alignment wrapText="1"/>
    </xf>
    <xf numFmtId="172" fontId="45" fillId="0" borderId="0" xfId="9" applyNumberFormat="1" applyFont="1" applyAlignment="1">
      <alignment vertical="top"/>
    </xf>
    <xf numFmtId="172" fontId="164" fillId="0" borderId="0" xfId="9" applyNumberFormat="1" applyFont="1" applyAlignment="1">
      <alignment vertical="top"/>
    </xf>
    <xf numFmtId="0" fontId="156" fillId="0" borderId="0" xfId="16" applyFont="1" applyAlignment="1">
      <alignment horizontal="left"/>
    </xf>
    <xf numFmtId="0" fontId="165" fillId="0" borderId="0" xfId="16" applyFont="1" applyAlignment="1">
      <alignment horizontal="left"/>
    </xf>
    <xf numFmtId="172" fontId="12" fillId="0" borderId="0" xfId="117" applyNumberFormat="1" applyFont="1"/>
    <xf numFmtId="172" fontId="31" fillId="0" borderId="57" xfId="9" quotePrefix="1" applyNumberFormat="1" applyFont="1" applyBorder="1" applyAlignment="1">
      <alignment horizontal="right" vertical="center" wrapText="1"/>
    </xf>
    <xf numFmtId="172" fontId="152" fillId="0" borderId="0" xfId="9" applyNumberFormat="1" applyFont="1" applyAlignment="1">
      <alignment horizontal="left" wrapText="1"/>
    </xf>
    <xf numFmtId="172" fontId="0" fillId="0" borderId="0" xfId="9" applyNumberFormat="1" applyFont="1" applyAlignment="1">
      <alignment horizontal="left"/>
    </xf>
    <xf numFmtId="172" fontId="52" fillId="0" borderId="0" xfId="9" applyNumberFormat="1" applyFont="1" applyAlignment="1">
      <alignment horizontal="left" vertical="top"/>
    </xf>
    <xf numFmtId="172" fontId="45" fillId="0" borderId="0" xfId="9" applyNumberFormat="1" applyFont="1" applyAlignment="1">
      <alignment horizontal="left" wrapText="1"/>
    </xf>
    <xf numFmtId="172" fontId="166" fillId="0" borderId="0" xfId="9" applyNumberFormat="1" applyFont="1" applyAlignment="1">
      <alignment horizontal="left"/>
    </xf>
    <xf numFmtId="172" fontId="52" fillId="0" borderId="0" xfId="9" applyNumberFormat="1" applyFont="1" applyAlignment="1">
      <alignment horizontal="right"/>
    </xf>
    <xf numFmtId="172" fontId="52" fillId="0" borderId="0" xfId="9" applyNumberFormat="1" applyFont="1" applyAlignment="1">
      <alignment horizontal="left"/>
    </xf>
    <xf numFmtId="172" fontId="31" fillId="42" borderId="3" xfId="9" applyNumberFormat="1" applyFont="1" applyFill="1" applyBorder="1" applyAlignment="1">
      <alignment horizontal="right" wrapText="1"/>
    </xf>
    <xf numFmtId="172" fontId="46" fillId="0" borderId="58" xfId="9" applyNumberFormat="1" applyFont="1" applyBorder="1"/>
    <xf numFmtId="172" fontId="46" fillId="0" borderId="1" xfId="9" applyNumberFormat="1" applyFont="1" applyBorder="1" applyAlignment="1">
      <alignment horizontal="right" wrapText="1"/>
    </xf>
    <xf numFmtId="172" fontId="46" fillId="0" borderId="57" xfId="9" applyNumberFormat="1" applyFont="1" applyBorder="1" applyAlignment="1">
      <alignment horizontal="right" wrapText="1"/>
    </xf>
    <xf numFmtId="172" fontId="46" fillId="3" borderId="57" xfId="9" applyNumberFormat="1" applyFont="1" applyFill="1" applyBorder="1" applyAlignment="1">
      <alignment horizontal="right" wrapText="1"/>
    </xf>
    <xf numFmtId="172" fontId="52" fillId="0" borderId="0" xfId="9" applyNumberFormat="1" applyFont="1" applyAlignment="1">
      <alignment wrapText="1"/>
    </xf>
    <xf numFmtId="172" fontId="46" fillId="0" borderId="0" xfId="9" applyNumberFormat="1" applyFont="1" applyAlignment="1">
      <alignment horizontal="left" vertical="center"/>
    </xf>
    <xf numFmtId="172" fontId="167" fillId="0" borderId="0" xfId="9" applyNumberFormat="1" applyFont="1" applyAlignment="1">
      <alignment horizontal="left"/>
    </xf>
    <xf numFmtId="172" fontId="166" fillId="0" borderId="0" xfId="9" applyNumberFormat="1" applyFont="1" applyAlignment="1">
      <alignment horizontal="right"/>
    </xf>
    <xf numFmtId="172" fontId="46" fillId="0" borderId="5" xfId="9" applyNumberFormat="1" applyFont="1" applyBorder="1"/>
    <xf numFmtId="172" fontId="52" fillId="0" borderId="0" xfId="9" applyNumberFormat="1" applyFont="1" applyAlignment="1">
      <alignment horizontal="left" vertical="center"/>
    </xf>
    <xf numFmtId="172" fontId="52" fillId="0" borderId="0" xfId="9" applyNumberFormat="1" applyFont="1" applyAlignment="1">
      <alignment horizontal="right" vertical="center"/>
    </xf>
    <xf numFmtId="172" fontId="52" fillId="10" borderId="0" xfId="9" applyNumberFormat="1" applyFont="1" applyFill="1"/>
    <xf numFmtId="172" fontId="24" fillId="0" borderId="0" xfId="118" applyNumberFormat="1" applyFont="1"/>
    <xf numFmtId="172" fontId="22" fillId="0" borderId="0" xfId="118" applyNumberFormat="1"/>
    <xf numFmtId="172" fontId="29" fillId="0" borderId="0" xfId="118" applyNumberFormat="1" applyFont="1" applyAlignment="1">
      <alignment wrapText="1"/>
    </xf>
    <xf numFmtId="172" fontId="24" fillId="42" borderId="95" xfId="118" applyNumberFormat="1" applyFont="1" applyFill="1" applyBorder="1" applyAlignment="1">
      <alignment wrapText="1"/>
    </xf>
    <xf numFmtId="172" fontId="24" fillId="42" borderId="96" xfId="118" applyNumberFormat="1" applyFont="1" applyFill="1" applyBorder="1" applyAlignment="1">
      <alignment horizontal="right" wrapText="1"/>
    </xf>
    <xf numFmtId="172" fontId="24" fillId="42" borderId="62" xfId="118" applyNumberFormat="1" applyFont="1" applyFill="1" applyBorder="1" applyAlignment="1">
      <alignment horizontal="right" wrapText="1"/>
    </xf>
    <xf numFmtId="172" fontId="29" fillId="0" borderId="35" xfId="118" applyNumberFormat="1" applyFont="1" applyBorder="1" applyAlignment="1">
      <alignment wrapText="1"/>
    </xf>
    <xf numFmtId="17" fontId="29" fillId="0" borderId="57" xfId="118" applyNumberFormat="1" applyFont="1" applyBorder="1" applyAlignment="1">
      <alignment horizontal="right" wrapText="1"/>
    </xf>
    <xf numFmtId="17" fontId="29" fillId="0" borderId="36" xfId="118" applyNumberFormat="1" applyFont="1" applyBorder="1" applyAlignment="1">
      <alignment horizontal="right" wrapText="1"/>
    </xf>
    <xf numFmtId="17" fontId="22" fillId="0" borderId="0" xfId="118" applyNumberFormat="1"/>
    <xf numFmtId="172" fontId="29" fillId="0" borderId="33" xfId="118" applyNumberFormat="1" applyFont="1" applyBorder="1" applyAlignment="1">
      <alignment wrapText="1"/>
    </xf>
    <xf numFmtId="172" fontId="29" fillId="0" borderId="45" xfId="118" applyNumberFormat="1" applyFont="1" applyBorder="1" applyAlignment="1">
      <alignment wrapText="1"/>
    </xf>
    <xf numFmtId="17" fontId="29" fillId="0" borderId="1" xfId="118" applyNumberFormat="1" applyFont="1" applyBorder="1" applyAlignment="1">
      <alignment horizontal="right" wrapText="1"/>
    </xf>
    <xf numFmtId="17" fontId="29" fillId="0" borderId="34" xfId="118" applyNumberFormat="1" applyFont="1" applyBorder="1" applyAlignment="1">
      <alignment horizontal="right" wrapText="1"/>
    </xf>
    <xf numFmtId="172" fontId="29" fillId="0" borderId="51" xfId="118" applyNumberFormat="1" applyFont="1" applyBorder="1" applyAlignment="1">
      <alignment wrapText="1"/>
    </xf>
    <xf numFmtId="172" fontId="29" fillId="0" borderId="28" xfId="118" applyNumberFormat="1" applyFont="1" applyBorder="1" applyAlignment="1">
      <alignment wrapText="1"/>
    </xf>
    <xf numFmtId="17" fontId="29" fillId="0" borderId="29" xfId="118" applyNumberFormat="1" applyFont="1" applyBorder="1" applyAlignment="1">
      <alignment horizontal="right" wrapText="1"/>
    </xf>
    <xf numFmtId="17" fontId="29" fillId="0" borderId="30" xfId="118" applyNumberFormat="1" applyFont="1" applyBorder="1" applyAlignment="1">
      <alignment horizontal="right" wrapText="1"/>
    </xf>
    <xf numFmtId="172" fontId="22" fillId="10" borderId="0" xfId="118" applyNumberFormat="1" applyFill="1"/>
    <xf numFmtId="172" fontId="152" fillId="0" borderId="0" xfId="9" applyNumberFormat="1" applyFont="1" applyAlignment="1">
      <alignment horizontal="left" vertical="top"/>
    </xf>
    <xf numFmtId="172" fontId="45" fillId="0" borderId="0" xfId="9" applyNumberFormat="1" applyFont="1" applyAlignment="1">
      <alignment horizontal="left" vertical="top"/>
    </xf>
    <xf numFmtId="172" fontId="46" fillId="0" borderId="57" xfId="9" applyNumberFormat="1" applyFont="1" applyBorder="1" applyAlignment="1">
      <alignment horizontal="left" vertical="top" wrapText="1"/>
    </xf>
    <xf numFmtId="172" fontId="0" fillId="0" borderId="0" xfId="9" applyNumberFormat="1" applyFont="1"/>
    <xf numFmtId="172" fontId="22" fillId="0" borderId="0" xfId="9" applyNumberFormat="1" applyFont="1"/>
    <xf numFmtId="172" fontId="90" fillId="0" borderId="0" xfId="9" applyNumberFormat="1" applyFont="1" applyAlignment="1">
      <alignment horizontal="justify"/>
    </xf>
    <xf numFmtId="172" fontId="156" fillId="0" borderId="0" xfId="9" applyNumberFormat="1" applyFont="1" applyAlignment="1">
      <alignment horizontal="justify"/>
    </xf>
    <xf numFmtId="172" fontId="120" fillId="0" borderId="0" xfId="9" applyNumberFormat="1" applyFont="1"/>
    <xf numFmtId="172" fontId="22" fillId="0" borderId="58" xfId="9" applyNumberFormat="1" applyFont="1" applyBorder="1" applyAlignment="1">
      <alignment horizontal="right" wrapText="1"/>
    </xf>
    <xf numFmtId="172" fontId="22" fillId="0" borderId="1" xfId="9" applyNumberFormat="1" applyFont="1" applyBorder="1" applyAlignment="1">
      <alignment horizontal="right" wrapText="1"/>
    </xf>
    <xf numFmtId="172" fontId="120" fillId="0" borderId="0" xfId="9" applyNumberFormat="1" applyFont="1" applyAlignment="1">
      <alignment horizontal="left" vertical="top" wrapText="1"/>
    </xf>
    <xf numFmtId="172" fontId="29" fillId="0" borderId="0" xfId="9" applyNumberFormat="1" applyFont="1" applyAlignment="1">
      <alignment horizontal="left" wrapText="1"/>
    </xf>
    <xf numFmtId="172" fontId="18" fillId="0" borderId="0" xfId="9" applyNumberFormat="1" applyFont="1" applyAlignment="1">
      <alignment horizontal="justify" wrapText="1"/>
    </xf>
    <xf numFmtId="172" fontId="18" fillId="0" borderId="0" xfId="9" applyNumberFormat="1" applyFont="1" applyAlignment="1">
      <alignment horizontal="justify" vertical="top" wrapText="1"/>
    </xf>
    <xf numFmtId="172" fontId="120" fillId="0" borderId="0" xfId="9" applyNumberFormat="1" applyFont="1" applyAlignment="1">
      <alignment horizontal="justify" vertical="top" wrapText="1"/>
    </xf>
    <xf numFmtId="172" fontId="37" fillId="0" borderId="0" xfId="9" applyNumberFormat="1" applyFont="1"/>
    <xf numFmtId="172" fontId="120" fillId="0" borderId="0" xfId="9" applyNumberFormat="1" applyFont="1" applyAlignment="1">
      <alignment horizontal="left" wrapText="1"/>
    </xf>
    <xf numFmtId="172" fontId="120" fillId="0" borderId="0" xfId="9" applyNumberFormat="1" applyFont="1" applyAlignment="1">
      <alignment wrapText="1"/>
    </xf>
    <xf numFmtId="172" fontId="120" fillId="0" borderId="0" xfId="9" applyNumberFormat="1" applyFont="1" applyAlignment="1">
      <alignment horizontal="justify"/>
    </xf>
    <xf numFmtId="172" fontId="37" fillId="0" borderId="0" xfId="9" applyNumberFormat="1" applyFont="1" applyAlignment="1">
      <alignment horizontal="justify" vertical="top" wrapText="1"/>
    </xf>
    <xf numFmtId="172" fontId="29" fillId="42" borderId="3" xfId="9" quotePrefix="1" applyNumberFormat="1" applyFont="1" applyFill="1" applyBorder="1" applyAlignment="1">
      <alignment horizontal="right" wrapText="1"/>
    </xf>
    <xf numFmtId="0" fontId="22" fillId="0" borderId="0" xfId="84" applyAlignment="1">
      <alignment vertical="center" wrapText="1"/>
    </xf>
    <xf numFmtId="172" fontId="52" fillId="0" borderId="0" xfId="9" applyNumberFormat="1" applyFont="1" applyAlignment="1">
      <alignment horizontal="left" vertical="top" wrapText="1"/>
    </xf>
    <xf numFmtId="0" fontId="147" fillId="0" borderId="0" xfId="113"/>
    <xf numFmtId="0" fontId="22" fillId="42" borderId="0" xfId="113" applyFont="1" applyFill="1" applyAlignment="1">
      <alignment horizontal="right" wrapText="1"/>
    </xf>
    <xf numFmtId="0" fontId="22" fillId="0" borderId="0" xfId="16" applyAlignment="1">
      <alignment wrapText="1"/>
    </xf>
    <xf numFmtId="49" fontId="31" fillId="0" borderId="57" xfId="4" applyNumberFormat="1" applyFont="1" applyBorder="1" applyAlignment="1">
      <alignment wrapText="1"/>
    </xf>
    <xf numFmtId="3" fontId="29" fillId="0" borderId="57" xfId="4" applyNumberFormat="1" applyFont="1" applyFill="1" applyBorder="1" applyAlignment="1">
      <alignment horizontal="center" wrapText="1"/>
    </xf>
    <xf numFmtId="0" fontId="29" fillId="0" borderId="57" xfId="4" applyFont="1" applyFill="1" applyBorder="1" applyAlignment="1">
      <alignment horizontal="center"/>
    </xf>
    <xf numFmtId="3" fontId="22" fillId="0" borderId="4" xfId="4" quotePrefix="1" applyNumberFormat="1" applyFont="1" applyBorder="1" applyAlignment="1">
      <alignment horizontal="right" vertical="top" wrapText="1"/>
    </xf>
    <xf numFmtId="0" fontId="111" fillId="0" borderId="0" xfId="0" applyFont="1" applyFill="1" applyAlignment="1">
      <alignment horizontal="center" vertical="center" wrapText="1"/>
    </xf>
    <xf numFmtId="0" fontId="0" fillId="0" borderId="0" xfId="0" applyFill="1"/>
    <xf numFmtId="0" fontId="22" fillId="0" borderId="0" xfId="84" applyAlignment="1">
      <alignment vertical="center"/>
    </xf>
    <xf numFmtId="0" fontId="22" fillId="0" borderId="0" xfId="84" applyAlignment="1"/>
    <xf numFmtId="172" fontId="51" fillId="0" borderId="0" xfId="9" applyNumberFormat="1" applyFont="1" applyBorder="1" applyAlignment="1">
      <alignment horizontal="left" vertical="top" wrapText="1"/>
    </xf>
    <xf numFmtId="172" fontId="51" fillId="0" borderId="0" xfId="9" applyNumberFormat="1" applyFont="1" applyBorder="1" applyAlignment="1">
      <alignment horizontal="right" wrapText="1"/>
    </xf>
    <xf numFmtId="0" fontId="24" fillId="42" borderId="24" xfId="113" applyFont="1" applyFill="1" applyBorder="1" applyAlignment="1">
      <alignment horizontal="left" wrapText="1"/>
    </xf>
    <xf numFmtId="0" fontId="24" fillId="42" borderId="25" xfId="113" applyFont="1" applyFill="1" applyBorder="1" applyAlignment="1">
      <alignment horizontal="right" wrapText="1"/>
    </xf>
    <xf numFmtId="0" fontId="24" fillId="42" borderId="26" xfId="113" applyFont="1" applyFill="1" applyBorder="1" applyAlignment="1">
      <alignment horizontal="right" wrapText="1"/>
    </xf>
    <xf numFmtId="0" fontId="24" fillId="42" borderId="19" xfId="113" applyFont="1" applyFill="1" applyBorder="1" applyAlignment="1">
      <alignment horizontal="left" wrapText="1"/>
    </xf>
    <xf numFmtId="0" fontId="24" fillId="42" borderId="0" xfId="113" applyFont="1" applyFill="1" applyBorder="1" applyAlignment="1">
      <alignment horizontal="right" wrapText="1"/>
    </xf>
    <xf numFmtId="0" fontId="24" fillId="42" borderId="27" xfId="113" applyFont="1" applyFill="1" applyBorder="1" applyAlignment="1">
      <alignment horizontal="right" wrapText="1"/>
    </xf>
    <xf numFmtId="172" fontId="52" fillId="0" borderId="35" xfId="9" applyNumberFormat="1" applyFont="1" applyBorder="1" applyAlignment="1">
      <alignment horizontal="left" vertical="top" wrapText="1"/>
    </xf>
    <xf numFmtId="172" fontId="52" fillId="0" borderId="36" xfId="9" applyNumberFormat="1" applyFont="1" applyBorder="1" applyAlignment="1">
      <alignment horizontal="right" vertical="center" wrapText="1"/>
    </xf>
    <xf numFmtId="172" fontId="52" fillId="3" borderId="35" xfId="9" applyNumberFormat="1" applyFont="1" applyFill="1" applyBorder="1" applyAlignment="1">
      <alignment horizontal="left" vertical="center" wrapText="1"/>
    </xf>
    <xf numFmtId="172" fontId="52" fillId="3" borderId="36" xfId="9" applyNumberFormat="1" applyFont="1" applyFill="1" applyBorder="1" applyAlignment="1">
      <alignment horizontal="right" vertical="center" wrapText="1"/>
    </xf>
    <xf numFmtId="172" fontId="46" fillId="0" borderId="36" xfId="9" applyNumberFormat="1" applyFont="1" applyBorder="1" applyAlignment="1">
      <alignment horizontal="right" vertical="center" wrapText="1"/>
    </xf>
    <xf numFmtId="172" fontId="46" fillId="3" borderId="28" xfId="9" applyNumberFormat="1" applyFont="1" applyFill="1" applyBorder="1" applyAlignment="1">
      <alignment horizontal="left" vertical="center" wrapText="1"/>
    </xf>
    <xf numFmtId="172" fontId="46" fillId="3" borderId="29" xfId="9" applyNumberFormat="1" applyFont="1" applyFill="1" applyBorder="1" applyAlignment="1">
      <alignment horizontal="right" vertical="center" wrapText="1"/>
    </xf>
    <xf numFmtId="172" fontId="46" fillId="3" borderId="30" xfId="9" applyNumberFormat="1" applyFont="1" applyFill="1" applyBorder="1" applyAlignment="1">
      <alignment horizontal="right" vertical="center" wrapText="1"/>
    </xf>
    <xf numFmtId="172" fontId="51" fillId="0" borderId="0" xfId="9" applyNumberFormat="1" applyFont="1" applyBorder="1" applyAlignment="1">
      <alignment horizontal="right" vertical="center" wrapText="1"/>
    </xf>
    <xf numFmtId="0" fontId="24" fillId="42" borderId="19" xfId="113" applyFont="1" applyFill="1" applyBorder="1" applyAlignment="1">
      <alignment horizontal="right" wrapText="1"/>
    </xf>
    <xf numFmtId="172" fontId="46" fillId="3" borderId="28" xfId="9" applyNumberFormat="1" applyFont="1" applyFill="1" applyBorder="1" applyAlignment="1">
      <alignment horizontal="left" vertical="top" wrapText="1"/>
    </xf>
    <xf numFmtId="172" fontId="46" fillId="0" borderId="0" xfId="9" applyNumberFormat="1" applyFont="1" applyBorder="1" applyAlignment="1">
      <alignment horizontal="left" vertical="top" wrapText="1"/>
    </xf>
    <xf numFmtId="172" fontId="46" fillId="0" borderId="0" xfId="9" applyNumberFormat="1" applyFont="1" applyBorder="1" applyAlignment="1">
      <alignment horizontal="right" vertical="center" wrapText="1"/>
    </xf>
    <xf numFmtId="172" fontId="52" fillId="0" borderId="35" xfId="9" applyNumberFormat="1" applyFont="1" applyBorder="1"/>
    <xf numFmtId="172" fontId="46" fillId="3" borderId="28" xfId="9" applyNumberFormat="1" applyFont="1" applyFill="1" applyBorder="1"/>
    <xf numFmtId="0" fontId="22" fillId="42" borderId="24" xfId="113" applyFont="1" applyFill="1" applyBorder="1" applyAlignment="1">
      <alignment horizontal="center" vertical="top" wrapText="1"/>
    </xf>
    <xf numFmtId="0" fontId="22" fillId="42" borderId="19" xfId="113" applyFont="1" applyFill="1" applyBorder="1" applyAlignment="1">
      <alignment horizontal="center" vertical="top" wrapText="1"/>
    </xf>
    <xf numFmtId="0" fontId="24" fillId="42" borderId="0" xfId="113" applyFont="1" applyFill="1" applyBorder="1" applyAlignment="1">
      <alignment horizontal="center" wrapText="1"/>
    </xf>
    <xf numFmtId="0" fontId="22" fillId="42" borderId="0" xfId="113" applyFont="1" applyFill="1" applyBorder="1" applyAlignment="1">
      <alignment horizontal="center" wrapText="1"/>
    </xf>
    <xf numFmtId="0" fontId="22" fillId="42" borderId="27" xfId="113" applyFont="1" applyFill="1" applyBorder="1" applyAlignment="1">
      <alignment horizontal="center" wrapText="1"/>
    </xf>
    <xf numFmtId="172" fontId="138" fillId="0" borderId="33" xfId="115" applyNumberFormat="1" applyFont="1" applyBorder="1"/>
    <xf numFmtId="171" fontId="138" fillId="0" borderId="36" xfId="115" applyNumberFormat="1" applyFont="1" applyBorder="1"/>
    <xf numFmtId="172" fontId="138" fillId="0" borderId="35" xfId="115" applyNumberFormat="1" applyFont="1" applyBorder="1"/>
    <xf numFmtId="172" fontId="138" fillId="0" borderId="28" xfId="115" applyNumberFormat="1" applyFont="1" applyBorder="1"/>
    <xf numFmtId="171" fontId="137" fillId="0" borderId="29" xfId="115" applyNumberFormat="1" applyFont="1" applyBorder="1"/>
    <xf numFmtId="171" fontId="138" fillId="0" borderId="29" xfId="115" applyNumberFormat="1" applyFont="1" applyBorder="1"/>
    <xf numFmtId="171" fontId="138" fillId="0" borderId="30" xfId="115" applyNumberFormat="1" applyFont="1" applyBorder="1"/>
    <xf numFmtId="172" fontId="22" fillId="0" borderId="0" xfId="16" applyNumberFormat="1"/>
    <xf numFmtId="0" fontId="161" fillId="0" borderId="0" xfId="16" applyFont="1" applyAlignment="1">
      <alignment horizontal="left" vertical="top" wrapText="1"/>
    </xf>
    <xf numFmtId="0" fontId="24" fillId="42" borderId="0" xfId="16" applyFont="1" applyFill="1"/>
    <xf numFmtId="172" fontId="48" fillId="0" borderId="57" xfId="9" applyNumberFormat="1" applyFont="1" applyBorder="1"/>
    <xf numFmtId="172" fontId="22" fillId="0" borderId="0" xfId="20" applyNumberFormat="1" applyAlignment="1">
      <alignment wrapText="1"/>
    </xf>
    <xf numFmtId="172" fontId="22" fillId="0" borderId="57" xfId="20" applyNumberFormat="1" applyBorder="1" applyAlignment="1">
      <alignment wrapText="1"/>
    </xf>
    <xf numFmtId="172" fontId="22" fillId="0" borderId="0" xfId="20" applyNumberFormat="1" applyAlignment="1">
      <alignment horizontal="left" wrapText="1"/>
    </xf>
    <xf numFmtId="0" fontId="22" fillId="0" borderId="0" xfId="16" applyAlignment="1">
      <alignment horizontal="left" wrapText="1"/>
    </xf>
    <xf numFmtId="172" fontId="22" fillId="0" borderId="0" xfId="20" applyNumberFormat="1" applyAlignment="1">
      <alignment vertical="top" wrapText="1"/>
    </xf>
    <xf numFmtId="172" fontId="22" fillId="0" borderId="0" xfId="20" applyNumberFormat="1" applyAlignment="1">
      <alignment horizontal="right" vertical="top" wrapText="1"/>
    </xf>
    <xf numFmtId="0" fontId="24" fillId="42" borderId="3" xfId="16" applyFont="1" applyFill="1" applyBorder="1" applyAlignment="1">
      <alignment wrapText="1"/>
    </xf>
    <xf numFmtId="0" fontId="24" fillId="42" borderId="3" xfId="16" applyFont="1" applyFill="1" applyBorder="1" applyAlignment="1">
      <alignment horizontal="right" wrapText="1"/>
    </xf>
    <xf numFmtId="172" fontId="22" fillId="0" borderId="57" xfId="20" applyNumberFormat="1" applyBorder="1" applyAlignment="1">
      <alignment vertical="top" wrapText="1"/>
    </xf>
    <xf numFmtId="172" fontId="22" fillId="0" borderId="57" xfId="20" applyNumberFormat="1" applyBorder="1" applyAlignment="1">
      <alignment horizontal="right" vertical="top" wrapText="1"/>
    </xf>
    <xf numFmtId="172" fontId="22" fillId="0" borderId="57" xfId="20" quotePrefix="1" applyNumberFormat="1" applyBorder="1" applyAlignment="1">
      <alignment horizontal="right" vertical="top" wrapText="1"/>
    </xf>
    <xf numFmtId="172" fontId="170" fillId="0" borderId="0" xfId="16" applyNumberFormat="1" applyFont="1"/>
    <xf numFmtId="172" fontId="22" fillId="0" borderId="57" xfId="16" applyNumberFormat="1" applyBorder="1" applyAlignment="1">
      <alignment horizontal="left"/>
    </xf>
    <xf numFmtId="172" fontId="22" fillId="0" borderId="57" xfId="16" applyNumberFormat="1" applyBorder="1" applyAlignment="1">
      <alignment horizontal="right"/>
    </xf>
    <xf numFmtId="3" fontId="22" fillId="0" borderId="57" xfId="16" applyNumberFormat="1" applyBorder="1"/>
    <xf numFmtId="172" fontId="22" fillId="10" borderId="0" xfId="16" applyNumberFormat="1" applyFill="1"/>
    <xf numFmtId="172" fontId="52" fillId="0" borderId="0" xfId="9" applyNumberFormat="1" applyFont="1" applyAlignment="1">
      <alignment horizontal="right" wrapText="1"/>
    </xf>
    <xf numFmtId="172" fontId="46" fillId="0" borderId="57" xfId="9" applyNumberFormat="1" applyFont="1" applyBorder="1" applyAlignment="1">
      <alignment horizontal="justify" vertical="top" wrapText="1"/>
    </xf>
    <xf numFmtId="172" fontId="46" fillId="0" borderId="57" xfId="9" applyNumberFormat="1" applyFont="1" applyBorder="1" applyAlignment="1">
      <alignment vertical="top" wrapText="1"/>
    </xf>
    <xf numFmtId="172" fontId="52" fillId="3" borderId="57" xfId="9" applyNumberFormat="1" applyFont="1" applyFill="1" applyBorder="1" applyAlignment="1">
      <alignment horizontal="right" vertical="top" wrapText="1"/>
    </xf>
    <xf numFmtId="172" fontId="46" fillId="3" borderId="57" xfId="9" applyNumberFormat="1" applyFont="1" applyFill="1" applyBorder="1" applyAlignment="1">
      <alignment vertical="center" wrapText="1"/>
    </xf>
    <xf numFmtId="172" fontId="52" fillId="3" borderId="57" xfId="9" applyNumberFormat="1" applyFont="1" applyFill="1" applyBorder="1" applyAlignment="1">
      <alignment vertical="center" wrapText="1"/>
    </xf>
    <xf numFmtId="172" fontId="46" fillId="3" borderId="57" xfId="9" applyNumberFormat="1" applyFont="1" applyFill="1" applyBorder="1" applyAlignment="1">
      <alignment horizontal="justify" vertical="top" wrapText="1"/>
    </xf>
    <xf numFmtId="172" fontId="46" fillId="0" borderId="0" xfId="9" applyNumberFormat="1" applyFont="1" applyAlignment="1">
      <alignment horizontal="left" vertical="top" wrapText="1"/>
    </xf>
    <xf numFmtId="172" fontId="29" fillId="0" borderId="0" xfId="9" applyNumberFormat="1" applyFont="1" applyAlignment="1">
      <alignment wrapText="1"/>
    </xf>
    <xf numFmtId="0" fontId="24" fillId="0" borderId="0" xfId="113" applyFont="1"/>
    <xf numFmtId="172" fontId="52" fillId="0" borderId="0" xfId="9" applyNumberFormat="1" applyFont="1" applyAlignment="1">
      <alignment horizontal="justify" vertical="top" wrapText="1"/>
    </xf>
    <xf numFmtId="172" fontId="31" fillId="0" borderId="0" xfId="9" applyNumberFormat="1" applyFont="1" applyAlignment="1">
      <alignment horizontal="right" vertical="center" wrapText="1"/>
    </xf>
    <xf numFmtId="172" fontId="52" fillId="0" borderId="0" xfId="9" applyNumberFormat="1" applyFont="1" applyAlignment="1">
      <alignment horizontal="justify"/>
    </xf>
    <xf numFmtId="172" fontId="52" fillId="0" borderId="52" xfId="9" applyNumberFormat="1" applyFont="1" applyBorder="1" applyAlignment="1">
      <alignment horizontal="right" vertical="top" wrapText="1"/>
    </xf>
    <xf numFmtId="172" fontId="46" fillId="0" borderId="0" xfId="9" applyNumberFormat="1" applyFont="1" applyAlignment="1">
      <alignment horizontal="justify" vertical="top" wrapText="1"/>
    </xf>
    <xf numFmtId="172" fontId="171" fillId="0" borderId="0" xfId="9" applyNumberFormat="1" applyFont="1" applyAlignment="1">
      <alignment vertical="top"/>
    </xf>
    <xf numFmtId="172" fontId="47" fillId="0" borderId="0" xfId="9" applyNumberFormat="1" applyFont="1" applyAlignment="1">
      <alignment vertical="top"/>
    </xf>
    <xf numFmtId="172" fontId="171" fillId="0" borderId="0" xfId="9" applyNumberFormat="1" applyFont="1" applyAlignment="1">
      <alignment horizontal="left" vertical="top"/>
    </xf>
    <xf numFmtId="172" fontId="121" fillId="0" borderId="0" xfId="119" applyNumberFormat="1" applyFont="1" applyAlignment="1">
      <alignment horizontal="right"/>
    </xf>
    <xf numFmtId="172" fontId="121" fillId="0" borderId="0" xfId="119" applyNumberFormat="1" applyFont="1"/>
    <xf numFmtId="172" fontId="55" fillId="0" borderId="0" xfId="119" applyNumberFormat="1" applyFont="1" applyAlignment="1">
      <alignment wrapText="1"/>
    </xf>
    <xf numFmtId="172" fontId="55" fillId="0" borderId="0" xfId="119" applyNumberFormat="1" applyFont="1"/>
    <xf numFmtId="172" fontId="55" fillId="0" borderId="0" xfId="119" applyNumberFormat="1" applyFont="1" applyAlignment="1">
      <alignment horizontal="right"/>
    </xf>
    <xf numFmtId="10" fontId="31" fillId="0" borderId="57" xfId="16" applyNumberFormat="1" applyFont="1" applyBorder="1" applyAlignment="1">
      <alignment horizontal="right"/>
    </xf>
    <xf numFmtId="0" fontId="22" fillId="42" borderId="24" xfId="113" applyFont="1" applyFill="1" applyBorder="1" applyAlignment="1">
      <alignment horizontal="left" wrapText="1"/>
    </xf>
    <xf numFmtId="0" fontId="24" fillId="42" borderId="25" xfId="113" quotePrefix="1" applyFont="1" applyFill="1" applyBorder="1" applyAlignment="1">
      <alignment horizontal="right" wrapText="1"/>
    </xf>
    <xf numFmtId="0" fontId="22" fillId="42" borderId="26" xfId="113" applyFont="1" applyFill="1" applyBorder="1" applyAlignment="1">
      <alignment horizontal="right" wrapText="1"/>
    </xf>
    <xf numFmtId="0" fontId="22" fillId="42" borderId="19" xfId="113" applyFont="1" applyFill="1" applyBorder="1" applyAlignment="1">
      <alignment horizontal="left" vertical="top" wrapText="1"/>
    </xf>
    <xf numFmtId="0" fontId="24" fillId="42" borderId="0" xfId="113" applyFont="1" applyFill="1" applyBorder="1" applyAlignment="1">
      <alignment horizontal="right" vertical="top" wrapText="1"/>
    </xf>
    <xf numFmtId="0" fontId="22" fillId="42" borderId="27" xfId="113" applyFont="1" applyFill="1" applyBorder="1" applyAlignment="1">
      <alignment horizontal="right" vertical="top" wrapText="1"/>
    </xf>
    <xf numFmtId="172" fontId="52" fillId="0" borderId="35" xfId="9" applyNumberFormat="1" applyFont="1" applyBorder="1" applyAlignment="1">
      <alignment horizontal="left" wrapText="1"/>
    </xf>
    <xf numFmtId="172" fontId="52" fillId="0" borderId="36" xfId="9" applyNumberFormat="1" applyFont="1" applyBorder="1" applyAlignment="1">
      <alignment horizontal="right" wrapText="1"/>
    </xf>
    <xf numFmtId="172" fontId="52" fillId="3" borderId="35" xfId="9" applyNumberFormat="1" applyFont="1" applyFill="1" applyBorder="1" applyAlignment="1">
      <alignment horizontal="left" wrapText="1"/>
    </xf>
    <xf numFmtId="172" fontId="52" fillId="3" borderId="36" xfId="9" applyNumberFormat="1" applyFont="1" applyFill="1" applyBorder="1" applyAlignment="1">
      <alignment horizontal="right" wrapText="1"/>
    </xf>
    <xf numFmtId="172" fontId="52" fillId="3" borderId="28" xfId="9" applyNumberFormat="1" applyFont="1" applyFill="1" applyBorder="1" applyAlignment="1">
      <alignment horizontal="left" vertical="top" wrapText="1"/>
    </xf>
    <xf numFmtId="172" fontId="46" fillId="3" borderId="29" xfId="9" applyNumberFormat="1" applyFont="1" applyFill="1" applyBorder="1" applyAlignment="1">
      <alignment horizontal="right" wrapText="1"/>
    </xf>
    <xf numFmtId="172" fontId="52" fillId="3" borderId="30" xfId="9" applyNumberFormat="1" applyFont="1" applyFill="1" applyBorder="1" applyAlignment="1">
      <alignment horizontal="right" wrapText="1"/>
    </xf>
    <xf numFmtId="0" fontId="22" fillId="42" borderId="24" xfId="113" applyFont="1" applyFill="1" applyBorder="1" applyAlignment="1">
      <alignment horizontal="right" vertical="top" wrapText="1"/>
    </xf>
    <xf numFmtId="0" fontId="22" fillId="42" borderId="19" xfId="113" applyFont="1" applyFill="1" applyBorder="1" applyAlignment="1">
      <alignment horizontal="right" vertical="top" wrapText="1"/>
    </xf>
    <xf numFmtId="0" fontId="22" fillId="42" borderId="0" xfId="113" applyFont="1" applyFill="1" applyBorder="1" applyAlignment="1">
      <alignment horizontal="right" vertical="top" wrapText="1"/>
    </xf>
    <xf numFmtId="0" fontId="22" fillId="42" borderId="27" xfId="113" applyFont="1" applyFill="1" applyBorder="1" applyAlignment="1">
      <alignment horizontal="right" wrapText="1"/>
    </xf>
    <xf numFmtId="172" fontId="52" fillId="0" borderId="35" xfId="9" quotePrefix="1" applyNumberFormat="1" applyFont="1" applyBorder="1" applyAlignment="1">
      <alignment horizontal="justify" vertical="top" wrapText="1"/>
    </xf>
    <xf numFmtId="172" fontId="52" fillId="0" borderId="35" xfId="9" applyNumberFormat="1" applyFont="1" applyBorder="1" applyAlignment="1">
      <alignment vertical="top" wrapText="1"/>
    </xf>
    <xf numFmtId="172" fontId="46" fillId="3" borderId="28" xfId="9" quotePrefix="1" applyNumberFormat="1" applyFont="1" applyFill="1" applyBorder="1" applyAlignment="1">
      <alignment horizontal="justify" vertical="top" wrapText="1"/>
    </xf>
    <xf numFmtId="172" fontId="46" fillId="3" borderId="29" xfId="9" applyNumberFormat="1" applyFont="1" applyFill="1" applyBorder="1" applyAlignment="1">
      <alignment horizontal="right" vertical="top" wrapText="1"/>
    </xf>
    <xf numFmtId="172" fontId="52" fillId="3" borderId="29" xfId="9" applyNumberFormat="1" applyFont="1" applyFill="1" applyBorder="1" applyAlignment="1">
      <alignment horizontal="right" vertical="top" wrapText="1"/>
    </xf>
    <xf numFmtId="172" fontId="52" fillId="3" borderId="30" xfId="9" applyNumberFormat="1" applyFont="1" applyFill="1" applyBorder="1" applyAlignment="1">
      <alignment horizontal="right" vertical="top" wrapText="1"/>
    </xf>
    <xf numFmtId="172" fontId="52" fillId="0" borderId="51" xfId="9" applyNumberFormat="1" applyFont="1" applyBorder="1" applyAlignment="1">
      <alignment horizontal="justify" vertical="top" wrapText="1"/>
    </xf>
    <xf numFmtId="172" fontId="52" fillId="0" borderId="53" xfId="9" applyNumberFormat="1" applyFont="1" applyBorder="1" applyAlignment="1">
      <alignment horizontal="right" vertical="top" wrapText="1"/>
    </xf>
    <xf numFmtId="172" fontId="29" fillId="0" borderId="36" xfId="9" applyNumberFormat="1" applyFont="1" applyBorder="1" applyAlignment="1">
      <alignment horizontal="right" vertical="center" wrapText="1"/>
    </xf>
    <xf numFmtId="172" fontId="46" fillId="3" borderId="28" xfId="9" applyNumberFormat="1" applyFont="1" applyFill="1" applyBorder="1" applyAlignment="1">
      <alignment horizontal="justify" vertical="top" wrapText="1"/>
    </xf>
    <xf numFmtId="0" fontId="22" fillId="42" borderId="24" xfId="113" applyFont="1" applyFill="1" applyBorder="1" applyAlignment="1">
      <alignment horizontal="center" wrapText="1"/>
    </xf>
    <xf numFmtId="172" fontId="46" fillId="0" borderId="35" xfId="9" applyNumberFormat="1" applyFont="1" applyBorder="1" applyAlignment="1">
      <alignment horizontal="justify" vertical="top" wrapText="1"/>
    </xf>
    <xf numFmtId="172" fontId="52" fillId="0" borderId="36" xfId="9" applyNumberFormat="1" applyFont="1" applyBorder="1" applyAlignment="1">
      <alignment horizontal="right" vertical="top" wrapText="1"/>
    </xf>
    <xf numFmtId="172" fontId="29" fillId="0" borderId="35" xfId="9" applyNumberFormat="1" applyFont="1" applyBorder="1" applyAlignment="1">
      <alignment vertical="top" wrapText="1"/>
    </xf>
    <xf numFmtId="172" fontId="29" fillId="0" borderId="36" xfId="9" applyNumberFormat="1" applyFont="1" applyBorder="1" applyAlignment="1">
      <alignment horizontal="right" vertical="center"/>
    </xf>
    <xf numFmtId="172" fontId="46" fillId="3" borderId="35" xfId="9" applyNumberFormat="1" applyFont="1" applyFill="1" applyBorder="1" applyAlignment="1">
      <alignment horizontal="right" vertical="top" wrapText="1"/>
    </xf>
    <xf numFmtId="172" fontId="29" fillId="3" borderId="36" xfId="9" applyNumberFormat="1" applyFont="1" applyFill="1" applyBorder="1" applyAlignment="1">
      <alignment horizontal="right" vertical="center"/>
    </xf>
    <xf numFmtId="172" fontId="29" fillId="0" borderId="35" xfId="9" applyNumberFormat="1" applyFont="1" applyBorder="1" applyAlignment="1">
      <alignment horizontal="justify" vertical="top" wrapText="1"/>
    </xf>
    <xf numFmtId="172" fontId="29" fillId="0" borderId="35" xfId="9" applyNumberFormat="1" applyFont="1" applyBorder="1" applyAlignment="1">
      <alignment horizontal="left" vertical="top" wrapText="1"/>
    </xf>
    <xf numFmtId="172" fontId="52" fillId="3" borderId="35" xfId="9" applyNumberFormat="1" applyFont="1" applyFill="1" applyBorder="1" applyAlignment="1">
      <alignment horizontal="right" vertical="top" wrapText="1"/>
    </xf>
    <xf numFmtId="172" fontId="31" fillId="3" borderId="29" xfId="9" applyNumberFormat="1" applyFont="1" applyFill="1" applyBorder="1" applyAlignment="1">
      <alignment horizontal="right" vertical="center"/>
    </xf>
    <xf numFmtId="172" fontId="29" fillId="3" borderId="29" xfId="9" applyNumberFormat="1" applyFont="1" applyFill="1" applyBorder="1" applyAlignment="1">
      <alignment horizontal="right" vertical="center"/>
    </xf>
    <xf numFmtId="172" fontId="29" fillId="3" borderId="30" xfId="9" applyNumberFormat="1" applyFont="1" applyFill="1" applyBorder="1" applyAlignment="1">
      <alignment horizontal="right" vertical="center"/>
    </xf>
    <xf numFmtId="0" fontId="24" fillId="42" borderId="24" xfId="113" applyFont="1" applyFill="1" applyBorder="1" applyAlignment="1">
      <alignment horizontal="left" vertical="top" wrapText="1"/>
    </xf>
    <xf numFmtId="0" fontId="24" fillId="42" borderId="19" xfId="113" applyFont="1" applyFill="1" applyBorder="1" applyAlignment="1">
      <alignment horizontal="left" vertical="top" wrapText="1"/>
    </xf>
    <xf numFmtId="0" fontId="24" fillId="42" borderId="27" xfId="113" applyFont="1" applyFill="1" applyBorder="1" applyAlignment="1">
      <alignment horizontal="right" vertical="top" wrapText="1"/>
    </xf>
    <xf numFmtId="172" fontId="29" fillId="0" borderId="35" xfId="9" quotePrefix="1" applyNumberFormat="1" applyFont="1" applyBorder="1" applyAlignment="1">
      <alignment vertical="top" wrapText="1"/>
    </xf>
    <xf numFmtId="172" fontId="29" fillId="3" borderId="35" xfId="9" quotePrefix="1" applyNumberFormat="1" applyFont="1" applyFill="1" applyBorder="1" applyAlignment="1">
      <alignment vertical="top" wrapText="1"/>
    </xf>
    <xf numFmtId="172" fontId="29" fillId="3" borderId="36" xfId="9" applyNumberFormat="1" applyFont="1" applyFill="1" applyBorder="1" applyAlignment="1">
      <alignment horizontal="right" vertical="center" wrapText="1"/>
    </xf>
    <xf numFmtId="172" fontId="31" fillId="0" borderId="36" xfId="9" applyNumberFormat="1" applyFont="1" applyBorder="1" applyAlignment="1">
      <alignment horizontal="right" vertical="center" wrapText="1"/>
    </xf>
    <xf numFmtId="172" fontId="31" fillId="3" borderId="28" xfId="9" applyNumberFormat="1" applyFont="1" applyFill="1" applyBorder="1" applyAlignment="1">
      <alignment vertical="top" wrapText="1"/>
    </xf>
    <xf numFmtId="172" fontId="31" fillId="3" borderId="29" xfId="9" applyNumberFormat="1" applyFont="1" applyFill="1" applyBorder="1" applyAlignment="1">
      <alignment horizontal="right" vertical="center" wrapText="1"/>
    </xf>
    <xf numFmtId="172" fontId="31" fillId="3" borderId="30" xfId="9" applyNumberFormat="1" applyFont="1" applyFill="1" applyBorder="1" applyAlignment="1">
      <alignment horizontal="right" vertical="center" wrapText="1"/>
    </xf>
    <xf numFmtId="172" fontId="29" fillId="0" borderId="0" xfId="9" applyNumberFormat="1" applyFont="1" applyBorder="1" applyAlignment="1">
      <alignment horizontal="left" vertical="top"/>
    </xf>
    <xf numFmtId="172" fontId="147" fillId="0" borderId="0" xfId="113" applyNumberFormat="1" applyBorder="1" applyAlignment="1">
      <alignment horizontal="right"/>
    </xf>
    <xf numFmtId="0" fontId="24" fillId="42" borderId="24" xfId="113" applyFont="1" applyFill="1" applyBorder="1" applyAlignment="1">
      <alignment horizontal="center" wrapText="1"/>
    </xf>
    <xf numFmtId="0" fontId="24" fillId="42" borderId="19" xfId="113" applyFont="1" applyFill="1" applyBorder="1" applyAlignment="1">
      <alignment horizontal="center" vertical="top" wrapText="1"/>
    </xf>
    <xf numFmtId="172" fontId="29" fillId="0" borderId="35" xfId="9" applyNumberFormat="1" applyFont="1" applyBorder="1" applyAlignment="1">
      <alignment horizontal="left" wrapText="1"/>
    </xf>
    <xf numFmtId="172" fontId="29" fillId="0" borderId="36" xfId="9" applyNumberFormat="1" applyFont="1" applyBorder="1" applyAlignment="1">
      <alignment horizontal="right" wrapText="1"/>
    </xf>
    <xf numFmtId="172" fontId="31" fillId="3" borderId="28" xfId="9" quotePrefix="1" applyNumberFormat="1" applyFont="1" applyFill="1" applyBorder="1" applyAlignment="1">
      <alignment vertical="top" wrapText="1"/>
    </xf>
    <xf numFmtId="172" fontId="31" fillId="3" borderId="29" xfId="9" applyNumberFormat="1" applyFont="1" applyFill="1" applyBorder="1" applyAlignment="1">
      <alignment horizontal="right" vertical="top" wrapText="1"/>
    </xf>
    <xf numFmtId="172" fontId="31" fillId="3" borderId="30" xfId="9" applyNumberFormat="1" applyFont="1" applyFill="1" applyBorder="1" applyAlignment="1">
      <alignment horizontal="right" vertical="top" wrapText="1"/>
    </xf>
    <xf numFmtId="0" fontId="22" fillId="42" borderId="0" xfId="113" applyFont="1" applyFill="1" applyBorder="1" applyAlignment="1">
      <alignment horizontal="right" wrapText="1"/>
    </xf>
    <xf numFmtId="172" fontId="138" fillId="0" borderId="35" xfId="119" applyNumberFormat="1" applyFont="1" applyBorder="1" applyAlignment="1">
      <alignment horizontal="right" wrapText="1"/>
    </xf>
    <xf numFmtId="172" fontId="137" fillId="3" borderId="28" xfId="119" applyNumberFormat="1" applyFont="1" applyFill="1" applyBorder="1" applyAlignment="1">
      <alignment horizontal="right" wrapText="1"/>
    </xf>
    <xf numFmtId="172" fontId="52" fillId="3" borderId="29" xfId="9" applyNumberFormat="1" applyFont="1" applyFill="1" applyBorder="1" applyAlignment="1">
      <alignment horizontal="right" vertical="center" wrapText="1"/>
    </xf>
    <xf numFmtId="172" fontId="52" fillId="3" borderId="30" xfId="9" applyNumberFormat="1" applyFont="1" applyFill="1" applyBorder="1" applyAlignment="1">
      <alignment horizontal="right" vertical="center" wrapText="1"/>
    </xf>
    <xf numFmtId="0" fontId="22" fillId="0" borderId="31" xfId="16" applyBorder="1"/>
    <xf numFmtId="0" fontId="22" fillId="0" borderId="37" xfId="16" applyBorder="1" applyAlignment="1">
      <alignment horizontal="right"/>
    </xf>
    <xf numFmtId="0" fontId="22" fillId="0" borderId="39" xfId="16" applyBorder="1" applyAlignment="1">
      <alignment horizontal="right"/>
    </xf>
    <xf numFmtId="0" fontId="24" fillId="42" borderId="25" xfId="113" quotePrefix="1" applyFont="1" applyFill="1" applyBorder="1" applyAlignment="1">
      <alignment horizontal="right" vertical="top" wrapText="1"/>
    </xf>
    <xf numFmtId="0" fontId="22" fillId="42" borderId="26" xfId="113" quotePrefix="1" applyFont="1" applyFill="1" applyBorder="1" applyAlignment="1">
      <alignment horizontal="right" vertical="top" wrapText="1"/>
    </xf>
    <xf numFmtId="0" fontId="29" fillId="0" borderId="35" xfId="16" applyFont="1" applyBorder="1"/>
    <xf numFmtId="10" fontId="29" fillId="0" borderId="36" xfId="16" applyNumberFormat="1" applyFont="1" applyBorder="1" applyAlignment="1">
      <alignment horizontal="right"/>
    </xf>
    <xf numFmtId="0" fontId="29" fillId="0" borderId="28" xfId="16" applyFont="1" applyBorder="1"/>
    <xf numFmtId="10" fontId="31" fillId="0" borderId="29" xfId="16" applyNumberFormat="1" applyFont="1" applyBorder="1" applyAlignment="1">
      <alignment horizontal="right"/>
    </xf>
    <xf numFmtId="10" fontId="29" fillId="0" borderId="30" xfId="16" applyNumberFormat="1" applyFont="1" applyBorder="1" applyAlignment="1">
      <alignment horizontal="right"/>
    </xf>
    <xf numFmtId="172" fontId="22" fillId="42" borderId="24" xfId="115" applyNumberFormat="1" applyFont="1" applyFill="1" applyBorder="1"/>
    <xf numFmtId="172" fontId="22" fillId="42" borderId="19" xfId="115" applyNumberFormat="1" applyFont="1" applyFill="1" applyBorder="1"/>
    <xf numFmtId="172" fontId="24" fillId="42" borderId="0" xfId="115" applyNumberFormat="1" applyFont="1" applyFill="1" applyBorder="1" applyAlignment="1">
      <alignment horizontal="right" wrapText="1"/>
    </xf>
    <xf numFmtId="172" fontId="22" fillId="42" borderId="0" xfId="115" applyNumberFormat="1" applyFont="1" applyFill="1" applyBorder="1" applyAlignment="1">
      <alignment horizontal="right" wrapText="1"/>
    </xf>
    <xf numFmtId="172" fontId="22" fillId="42" borderId="27" xfId="115" applyNumberFormat="1" applyFont="1" applyFill="1" applyBorder="1" applyAlignment="1">
      <alignment horizontal="right" wrapText="1"/>
    </xf>
    <xf numFmtId="172" fontId="24" fillId="42" borderId="45" xfId="16" applyNumberFormat="1" applyFont="1" applyFill="1" applyBorder="1" applyAlignment="1">
      <alignment horizontal="left"/>
    </xf>
    <xf numFmtId="172" fontId="22" fillId="42" borderId="42" xfId="115" applyNumberFormat="1" applyFont="1" applyFill="1" applyBorder="1" applyAlignment="1">
      <alignment horizontal="right"/>
    </xf>
    <xf numFmtId="172" fontId="138" fillId="0" borderId="51" xfId="16" applyNumberFormat="1" applyFont="1" applyBorder="1" applyAlignment="1">
      <alignment horizontal="left"/>
    </xf>
    <xf numFmtId="172" fontId="29" fillId="0" borderId="36" xfId="20" applyNumberFormat="1" applyFont="1" applyBorder="1" applyAlignment="1">
      <alignment horizontal="right" vertical="center" wrapText="1"/>
    </xf>
    <xf numFmtId="172" fontId="138" fillId="0" borderId="40" xfId="16" applyNumberFormat="1" applyFont="1" applyBorder="1" applyAlignment="1">
      <alignment horizontal="left"/>
    </xf>
    <xf numFmtId="172" fontId="138" fillId="0" borderId="40" xfId="16" applyNumberFormat="1" applyFont="1" applyBorder="1" applyAlignment="1">
      <alignment horizontal="left" wrapText="1"/>
    </xf>
    <xf numFmtId="172" fontId="138" fillId="3" borderId="40" xfId="16" applyNumberFormat="1" applyFont="1" applyFill="1" applyBorder="1" applyAlignment="1">
      <alignment horizontal="left"/>
    </xf>
    <xf numFmtId="172" fontId="29" fillId="3" borderId="60" xfId="20" applyNumberFormat="1" applyFont="1" applyFill="1" applyBorder="1" applyAlignment="1">
      <alignment horizontal="right" vertical="center" wrapText="1"/>
    </xf>
    <xf numFmtId="172" fontId="31" fillId="42" borderId="33" xfId="16" applyNumberFormat="1" applyFont="1" applyFill="1" applyBorder="1" applyAlignment="1">
      <alignment horizontal="left"/>
    </xf>
    <xf numFmtId="172" fontId="29" fillId="42" borderId="34" xfId="115" applyNumberFormat="1" applyFont="1" applyFill="1" applyBorder="1" applyAlignment="1">
      <alignment horizontal="right"/>
    </xf>
    <xf numFmtId="172" fontId="138" fillId="0" borderId="35" xfId="16" applyNumberFormat="1" applyFont="1" applyBorder="1" applyAlignment="1">
      <alignment horizontal="left"/>
    </xf>
    <xf numFmtId="172" fontId="138" fillId="3" borderId="35" xfId="16" applyNumberFormat="1" applyFont="1" applyFill="1" applyBorder="1" applyAlignment="1">
      <alignment horizontal="left"/>
    </xf>
    <xf numFmtId="172" fontId="29" fillId="3" borderId="36" xfId="20" applyNumberFormat="1" applyFont="1" applyFill="1" applyBorder="1" applyAlignment="1">
      <alignment horizontal="right" vertical="center" wrapText="1"/>
    </xf>
    <xf numFmtId="172" fontId="137" fillId="3" borderId="28" xfId="16" applyNumberFormat="1" applyFont="1" applyFill="1" applyBorder="1" applyAlignment="1">
      <alignment horizontal="left"/>
    </xf>
    <xf numFmtId="172" fontId="137" fillId="3" borderId="29" xfId="115" applyNumberFormat="1" applyFont="1" applyFill="1" applyBorder="1" applyAlignment="1">
      <alignment horizontal="right"/>
    </xf>
    <xf numFmtId="172" fontId="138" fillId="3" borderId="29" xfId="115" applyNumberFormat="1" applyFont="1" applyFill="1" applyBorder="1" applyAlignment="1">
      <alignment horizontal="right"/>
    </xf>
    <xf numFmtId="172" fontId="138" fillId="3" borderId="30" xfId="115" applyNumberFormat="1" applyFont="1" applyFill="1" applyBorder="1" applyAlignment="1">
      <alignment horizontal="right"/>
    </xf>
    <xf numFmtId="172" fontId="22" fillId="42" borderId="24" xfId="116" applyNumberFormat="1" applyFont="1" applyFill="1" applyBorder="1"/>
    <xf numFmtId="172" fontId="24" fillId="42" borderId="26" xfId="116" applyNumberFormat="1" applyFont="1" applyFill="1" applyBorder="1" applyAlignment="1">
      <alignment horizontal="right" wrapText="1"/>
    </xf>
    <xf numFmtId="3" fontId="29" fillId="0" borderId="36" xfId="20" quotePrefix="1" applyNumberFormat="1" applyFont="1" applyBorder="1" applyAlignment="1">
      <alignment horizontal="right" vertical="center" wrapText="1"/>
    </xf>
    <xf numFmtId="172" fontId="137" fillId="9" borderId="28" xfId="16" applyNumberFormat="1" applyFont="1" applyFill="1" applyBorder="1" applyAlignment="1">
      <alignment horizontal="left"/>
    </xf>
    <xf numFmtId="3" fontId="31" fillId="9" borderId="30" xfId="20" quotePrefix="1" applyNumberFormat="1" applyFont="1" applyFill="1" applyBorder="1" applyAlignment="1">
      <alignment horizontal="right" vertical="center" wrapText="1"/>
    </xf>
    <xf numFmtId="172" fontId="22" fillId="42" borderId="19" xfId="116" applyNumberFormat="1" applyFont="1" applyFill="1" applyBorder="1"/>
    <xf numFmtId="172" fontId="24" fillId="42" borderId="0" xfId="116" applyNumberFormat="1" applyFont="1" applyFill="1" applyBorder="1" applyAlignment="1">
      <alignment horizontal="right" wrapText="1"/>
    </xf>
    <xf numFmtId="172" fontId="24" fillId="42" borderId="27" xfId="116" applyNumberFormat="1" applyFont="1" applyFill="1" applyBorder="1" applyAlignment="1">
      <alignment horizontal="right" wrapText="1"/>
    </xf>
    <xf numFmtId="172" fontId="29" fillId="0" borderId="36" xfId="20" quotePrefix="1" applyNumberFormat="1" applyFont="1" applyBorder="1" applyAlignment="1">
      <alignment horizontal="right" vertical="center" wrapText="1"/>
    </xf>
    <xf numFmtId="172" fontId="138" fillId="0" borderId="28" xfId="16" applyNumberFormat="1" applyFont="1" applyBorder="1" applyAlignment="1">
      <alignment horizontal="left"/>
    </xf>
    <xf numFmtId="172" fontId="29" fillId="0" borderId="29" xfId="20" quotePrefix="1" applyNumberFormat="1" applyFont="1" applyBorder="1" applyAlignment="1">
      <alignment horizontal="right" vertical="center" wrapText="1"/>
    </xf>
    <xf numFmtId="172" fontId="29" fillId="0" borderId="30" xfId="20" quotePrefix="1" applyNumberFormat="1" applyFont="1" applyBorder="1" applyAlignment="1">
      <alignment horizontal="right" vertical="center" wrapText="1"/>
    </xf>
    <xf numFmtId="172" fontId="22" fillId="42" borderId="45" xfId="116" applyNumberFormat="1" applyFont="1" applyFill="1" applyBorder="1" applyAlignment="1">
      <alignment wrapText="1"/>
    </xf>
    <xf numFmtId="172" fontId="22" fillId="42" borderId="42" xfId="116" applyNumberFormat="1" applyFont="1" applyFill="1" applyBorder="1" applyAlignment="1">
      <alignment horizontal="right" wrapText="1"/>
    </xf>
    <xf numFmtId="172" fontId="138" fillId="0" borderId="19" xfId="116" applyNumberFormat="1" applyFont="1" applyBorder="1" applyAlignment="1">
      <alignment wrapText="1"/>
    </xf>
    <xf numFmtId="171" fontId="138" fillId="0" borderId="34" xfId="116" applyNumberFormat="1" applyFont="1" applyBorder="1"/>
    <xf numFmtId="172" fontId="138" fillId="0" borderId="35" xfId="116" applyNumberFormat="1" applyFont="1" applyBorder="1" applyAlignment="1">
      <alignment wrapText="1"/>
    </xf>
    <xf numFmtId="172" fontId="138" fillId="0" borderId="28" xfId="116" applyNumberFormat="1" applyFont="1" applyBorder="1" applyAlignment="1">
      <alignment wrapText="1"/>
    </xf>
    <xf numFmtId="171" fontId="137" fillId="0" borderId="38" xfId="116" applyNumberFormat="1" applyFont="1" applyBorder="1"/>
    <xf numFmtId="171" fontId="138" fillId="0" borderId="38" xfId="116" applyNumberFormat="1" applyFont="1" applyBorder="1"/>
    <xf numFmtId="171" fontId="138" fillId="0" borderId="39" xfId="116" applyNumberFormat="1" applyFont="1" applyBorder="1"/>
    <xf numFmtId="172" fontId="52" fillId="0" borderId="51" xfId="9" applyNumberFormat="1" applyFont="1" applyBorder="1" applyAlignment="1">
      <alignment horizontal="left" vertical="top" wrapText="1"/>
    </xf>
    <xf numFmtId="172" fontId="52" fillId="0" borderId="40" xfId="9" applyNumberFormat="1" applyFont="1" applyBorder="1" applyAlignment="1">
      <alignment horizontal="left" vertical="top" wrapText="1"/>
    </xf>
    <xf numFmtId="172" fontId="46" fillId="3" borderId="72" xfId="9" applyNumberFormat="1" applyFont="1" applyFill="1" applyBorder="1" applyAlignment="1">
      <alignment horizontal="left" vertical="top" wrapText="1"/>
    </xf>
    <xf numFmtId="172" fontId="18" fillId="0" borderId="0" xfId="117" applyNumberFormat="1" applyFont="1" applyBorder="1" applyAlignment="1">
      <alignment wrapText="1"/>
    </xf>
    <xf numFmtId="0" fontId="18" fillId="0" borderId="0" xfId="113" applyFont="1" applyBorder="1" applyAlignment="1">
      <alignment wrapText="1"/>
    </xf>
    <xf numFmtId="0" fontId="22" fillId="42" borderId="24" xfId="113" applyFont="1" applyFill="1" applyBorder="1" applyAlignment="1">
      <alignment horizontal="left" vertical="top" wrapText="1"/>
    </xf>
    <xf numFmtId="0" fontId="22" fillId="42" borderId="26" xfId="113" quotePrefix="1" applyFont="1" applyFill="1" applyBorder="1" applyAlignment="1">
      <alignment horizontal="right" wrapText="1"/>
    </xf>
    <xf numFmtId="172" fontId="138" fillId="0" borderId="35" xfId="117" applyNumberFormat="1" applyFont="1" applyBorder="1"/>
    <xf numFmtId="172" fontId="29" fillId="0" borderId="36" xfId="9" quotePrefix="1" applyNumberFormat="1" applyFont="1" applyBorder="1" applyAlignment="1">
      <alignment horizontal="right" vertical="center" wrapText="1"/>
    </xf>
    <xf numFmtId="172" fontId="138" fillId="0" borderId="35" xfId="117" applyNumberFormat="1" applyFont="1" applyBorder="1" applyAlignment="1">
      <alignment wrapText="1"/>
    </xf>
    <xf numFmtId="172" fontId="138" fillId="3" borderId="28" xfId="117" applyNumberFormat="1" applyFont="1" applyFill="1" applyBorder="1"/>
    <xf numFmtId="172" fontId="31" fillId="3" borderId="29" xfId="9" quotePrefix="1" applyNumberFormat="1" applyFont="1" applyFill="1" applyBorder="1" applyAlignment="1">
      <alignment horizontal="right" vertical="center" wrapText="1"/>
    </xf>
    <xf numFmtId="172" fontId="29" fillId="3" borderId="30" xfId="9" quotePrefix="1" applyNumberFormat="1" applyFont="1" applyFill="1" applyBorder="1" applyAlignment="1">
      <alignment horizontal="right" vertical="center" wrapText="1"/>
    </xf>
    <xf numFmtId="172" fontId="29" fillId="42" borderId="24" xfId="9" applyNumberFormat="1" applyFont="1" applyFill="1" applyBorder="1" applyAlignment="1">
      <alignment horizontal="right" wrapText="1"/>
    </xf>
    <xf numFmtId="172" fontId="31" fillId="42" borderId="25" xfId="9" quotePrefix="1" applyNumberFormat="1" applyFont="1" applyFill="1" applyBorder="1" applyAlignment="1">
      <alignment horizontal="right" wrapText="1"/>
    </xf>
    <xf numFmtId="172" fontId="29" fillId="42" borderId="26" xfId="9" quotePrefix="1" applyNumberFormat="1" applyFont="1" applyFill="1" applyBorder="1" applyAlignment="1">
      <alignment horizontal="right" wrapText="1"/>
    </xf>
    <xf numFmtId="172" fontId="29" fillId="42" borderId="45" xfId="9" applyNumberFormat="1" applyFont="1" applyFill="1" applyBorder="1" applyAlignment="1">
      <alignment horizontal="right" wrapText="1"/>
    </xf>
    <xf numFmtId="172" fontId="29" fillId="42" borderId="42" xfId="9" applyNumberFormat="1" applyFont="1" applyFill="1" applyBorder="1" applyAlignment="1">
      <alignment horizontal="right" wrapText="1"/>
    </xf>
    <xf numFmtId="172" fontId="52" fillId="0" borderId="40" xfId="9" applyNumberFormat="1" applyFont="1" applyBorder="1" applyAlignment="1">
      <alignment horizontal="left" wrapText="1"/>
    </xf>
    <xf numFmtId="172" fontId="52" fillId="0" borderId="41" xfId="9" applyNumberFormat="1" applyFont="1" applyBorder="1"/>
    <xf numFmtId="172" fontId="46" fillId="0" borderId="45" xfId="9" applyNumberFormat="1" applyFont="1" applyBorder="1" applyAlignment="1">
      <alignment horizontal="justify" wrapText="1"/>
    </xf>
    <xf numFmtId="172" fontId="52" fillId="0" borderId="42" xfId="9" applyNumberFormat="1" applyFont="1" applyBorder="1" applyAlignment="1">
      <alignment horizontal="right" wrapText="1"/>
    </xf>
    <xf numFmtId="172" fontId="52" fillId="0" borderId="51" xfId="9" applyNumberFormat="1" applyFont="1" applyBorder="1" applyAlignment="1">
      <alignment wrapText="1"/>
    </xf>
    <xf numFmtId="172" fontId="52" fillId="3" borderId="51" xfId="9" applyNumberFormat="1" applyFont="1" applyFill="1" applyBorder="1" applyAlignment="1">
      <alignment wrapText="1"/>
    </xf>
    <xf numFmtId="172" fontId="52" fillId="3" borderId="53" xfId="9" applyNumberFormat="1" applyFont="1" applyFill="1" applyBorder="1" applyAlignment="1">
      <alignment horizontal="right" wrapText="1"/>
    </xf>
    <xf numFmtId="172" fontId="46" fillId="0" borderId="51" xfId="9" applyNumberFormat="1" applyFont="1" applyBorder="1" applyAlignment="1">
      <alignment horizontal="justify" wrapText="1"/>
    </xf>
    <xf numFmtId="172" fontId="52" fillId="0" borderId="53" xfId="9" applyNumberFormat="1" applyFont="1" applyBorder="1" applyAlignment="1">
      <alignment horizontal="right" wrapText="1"/>
    </xf>
    <xf numFmtId="172" fontId="52" fillId="3" borderId="72" xfId="9" applyNumberFormat="1" applyFont="1" applyFill="1" applyBorder="1" applyAlignment="1">
      <alignment wrapText="1"/>
    </xf>
    <xf numFmtId="172" fontId="52" fillId="3" borderId="97" xfId="9" applyNumberFormat="1" applyFont="1" applyFill="1" applyBorder="1" applyAlignment="1">
      <alignment horizontal="right" wrapText="1"/>
    </xf>
    <xf numFmtId="172" fontId="52" fillId="0" borderId="60" xfId="9" applyNumberFormat="1" applyFont="1" applyBorder="1"/>
    <xf numFmtId="172" fontId="52" fillId="0" borderId="34" xfId="9" applyNumberFormat="1" applyFont="1" applyBorder="1" applyAlignment="1">
      <alignment horizontal="right" wrapText="1"/>
    </xf>
    <xf numFmtId="172" fontId="52" fillId="0" borderId="19" xfId="9" applyNumberFormat="1" applyFont="1" applyBorder="1" applyAlignment="1">
      <alignment horizontal="justify" wrapText="1"/>
    </xf>
    <xf numFmtId="172" fontId="52" fillId="3" borderId="35" xfId="9" applyNumberFormat="1" applyFont="1" applyFill="1" applyBorder="1" applyAlignment="1">
      <alignment wrapText="1"/>
    </xf>
    <xf numFmtId="172" fontId="52" fillId="3" borderId="28" xfId="9" applyNumberFormat="1" applyFont="1" applyFill="1" applyBorder="1" applyAlignment="1">
      <alignment wrapText="1"/>
    </xf>
    <xf numFmtId="172" fontId="46" fillId="0" borderId="51" xfId="9" applyNumberFormat="1" applyFont="1" applyBorder="1" applyAlignment="1">
      <alignment horizontal="left" vertical="top" wrapText="1"/>
    </xf>
    <xf numFmtId="172" fontId="46" fillId="0" borderId="36" xfId="9" applyNumberFormat="1" applyFont="1" applyBorder="1" applyAlignment="1">
      <alignment horizontal="left" vertical="top" wrapText="1"/>
    </xf>
    <xf numFmtId="172" fontId="46" fillId="3" borderId="35" xfId="9" applyNumberFormat="1" applyFont="1" applyFill="1" applyBorder="1"/>
    <xf numFmtId="172" fontId="46" fillId="3" borderId="36" xfId="9" applyNumberFormat="1" applyFont="1" applyFill="1" applyBorder="1" applyAlignment="1">
      <alignment horizontal="right" vertical="center" wrapText="1"/>
    </xf>
    <xf numFmtId="172" fontId="46" fillId="3" borderId="28" xfId="9" applyNumberFormat="1" applyFont="1" applyFill="1" applyBorder="1" applyAlignment="1">
      <alignment vertical="top" wrapText="1"/>
    </xf>
    <xf numFmtId="0" fontId="24" fillId="42" borderId="24" xfId="113" applyFont="1" applyFill="1" applyBorder="1" applyAlignment="1">
      <alignment wrapText="1"/>
    </xf>
    <xf numFmtId="0" fontId="24" fillId="42" borderId="26" xfId="113" quotePrefix="1" applyFont="1" applyFill="1" applyBorder="1" applyAlignment="1">
      <alignment horizontal="right" wrapText="1"/>
    </xf>
    <xf numFmtId="0" fontId="53" fillId="0" borderId="59" xfId="113" applyFont="1" applyBorder="1" applyAlignment="1">
      <alignment wrapText="1"/>
    </xf>
    <xf numFmtId="172" fontId="22" fillId="0" borderId="60" xfId="9" applyNumberFormat="1" applyFont="1" applyBorder="1" applyAlignment="1">
      <alignment horizontal="right" wrapText="1"/>
    </xf>
    <xf numFmtId="0" fontId="15" fillId="0" borderId="33" xfId="113" applyFont="1" applyBorder="1" applyAlignment="1">
      <alignment wrapText="1"/>
    </xf>
    <xf numFmtId="172" fontId="22" fillId="0" borderId="34" xfId="9" applyNumberFormat="1" applyFont="1" applyBorder="1" applyAlignment="1">
      <alignment horizontal="right" wrapText="1"/>
    </xf>
    <xf numFmtId="0" fontId="22" fillId="0" borderId="33" xfId="113" applyFont="1" applyBorder="1" applyAlignment="1">
      <alignment wrapText="1"/>
    </xf>
    <xf numFmtId="0" fontId="53" fillId="3" borderId="28" xfId="113" applyFont="1" applyFill="1" applyBorder="1" applyAlignment="1">
      <alignment vertical="center" wrapText="1"/>
    </xf>
    <xf numFmtId="172" fontId="24" fillId="3" borderId="38" xfId="9" applyNumberFormat="1" applyFont="1" applyFill="1" applyBorder="1" applyAlignment="1">
      <alignment horizontal="right" wrapText="1"/>
    </xf>
    <xf numFmtId="172" fontId="24" fillId="3" borderId="39" xfId="9" applyNumberFormat="1" applyFont="1" applyFill="1" applyBorder="1" applyAlignment="1">
      <alignment horizontal="right" wrapText="1"/>
    </xf>
    <xf numFmtId="172" fontId="90" fillId="42" borderId="70" xfId="9" applyNumberFormat="1" applyFont="1" applyFill="1" applyBorder="1" applyAlignment="1">
      <alignment horizontal="left"/>
    </xf>
    <xf numFmtId="172" fontId="120" fillId="0" borderId="98" xfId="9" applyNumberFormat="1" applyFont="1" applyBorder="1" applyAlignment="1">
      <alignment horizontal="left"/>
    </xf>
    <xf numFmtId="172" fontId="120" fillId="0" borderId="98" xfId="9" applyNumberFormat="1" applyFont="1" applyBorder="1" applyAlignment="1">
      <alignment horizontal="left" vertical="top" wrapText="1"/>
    </xf>
    <xf numFmtId="172" fontId="90" fillId="42" borderId="98" xfId="9" applyNumberFormat="1" applyFont="1" applyFill="1" applyBorder="1" applyAlignment="1">
      <alignment horizontal="left" vertical="top" wrapText="1"/>
    </xf>
    <xf numFmtId="172" fontId="120" fillId="0" borderId="63" xfId="9" applyNumberFormat="1" applyFont="1" applyBorder="1" applyAlignment="1">
      <alignment horizontal="left" vertical="top" wrapText="1"/>
    </xf>
    <xf numFmtId="0" fontId="31" fillId="42" borderId="24" xfId="113" applyFont="1" applyFill="1" applyBorder="1" applyAlignment="1">
      <alignment horizontal="left" wrapText="1"/>
    </xf>
    <xf numFmtId="172" fontId="29" fillId="42" borderId="25" xfId="9" applyNumberFormat="1" applyFont="1" applyFill="1" applyBorder="1" applyAlignment="1">
      <alignment horizontal="right" wrapText="1"/>
    </xf>
    <xf numFmtId="0" fontId="29" fillId="42" borderId="26" xfId="113" applyFont="1" applyFill="1" applyBorder="1" applyAlignment="1">
      <alignment horizontal="right" wrapText="1"/>
    </xf>
    <xf numFmtId="0" fontId="29" fillId="42" borderId="19" xfId="113" applyFont="1" applyFill="1" applyBorder="1" applyAlignment="1">
      <alignment horizontal="left"/>
    </xf>
    <xf numFmtId="0" fontId="29" fillId="42" borderId="27" xfId="113" applyFont="1" applyFill="1" applyBorder="1" applyAlignment="1">
      <alignment horizontal="right"/>
    </xf>
    <xf numFmtId="0" fontId="31" fillId="0" borderId="35" xfId="113" applyFont="1" applyBorder="1"/>
    <xf numFmtId="172" fontId="31" fillId="0" borderId="36" xfId="9" applyNumberFormat="1" applyFont="1" applyBorder="1" applyAlignment="1">
      <alignment horizontal="center" vertical="center"/>
    </xf>
    <xf numFmtId="0" fontId="29" fillId="0" borderId="35" xfId="113" applyFont="1" applyBorder="1"/>
    <xf numFmtId="172" fontId="31" fillId="0" borderId="36" xfId="9" applyNumberFormat="1" applyFont="1" applyBorder="1" applyAlignment="1">
      <alignment horizontal="right"/>
    </xf>
    <xf numFmtId="0" fontId="31" fillId="3" borderId="35" xfId="113" applyFont="1" applyFill="1" applyBorder="1"/>
    <xf numFmtId="172" fontId="29" fillId="3" borderId="36" xfId="9" applyNumberFormat="1" applyFont="1" applyFill="1" applyBorder="1" applyAlignment="1">
      <alignment horizontal="right"/>
    </xf>
    <xf numFmtId="172" fontId="31" fillId="43" borderId="36" xfId="9" applyNumberFormat="1" applyFont="1" applyFill="1" applyBorder="1" applyAlignment="1">
      <alignment horizontal="right"/>
    </xf>
    <xf numFmtId="172" fontId="46" fillId="3" borderId="35" xfId="9" applyNumberFormat="1" applyFont="1" applyFill="1" applyBorder="1" applyAlignment="1">
      <alignment horizontal="left" vertical="top" wrapText="1"/>
    </xf>
    <xf numFmtId="0" fontId="31" fillId="3" borderId="28" xfId="113" applyFont="1" applyFill="1" applyBorder="1"/>
    <xf numFmtId="172" fontId="29" fillId="3" borderId="29" xfId="9" applyNumberFormat="1" applyFont="1" applyFill="1" applyBorder="1" applyAlignment="1">
      <alignment horizontal="right"/>
    </xf>
    <xf numFmtId="172" fontId="31" fillId="43" borderId="30" xfId="9" applyNumberFormat="1" applyFont="1" applyFill="1" applyBorder="1" applyAlignment="1">
      <alignment horizontal="right"/>
    </xf>
    <xf numFmtId="164" fontId="22" fillId="0" borderId="57" xfId="120" applyNumberFormat="1" applyFont="1" applyBorder="1" applyAlignment="1">
      <alignment horizontal="right" vertical="center" wrapText="1"/>
    </xf>
    <xf numFmtId="3" fontId="29" fillId="0" borderId="5" xfId="4" quotePrefix="1" applyNumberFormat="1" applyFont="1" applyBorder="1" applyAlignment="1">
      <alignment horizontal="right" wrapText="1"/>
    </xf>
    <xf numFmtId="3" fontId="29" fillId="0" borderId="47" xfId="4" quotePrefix="1" applyNumberFormat="1" applyFont="1" applyBorder="1" applyAlignment="1">
      <alignment horizontal="right" wrapText="1"/>
    </xf>
    <xf numFmtId="3" fontId="29" fillId="0" borderId="50" xfId="4" quotePrefix="1" applyNumberFormat="1" applyFont="1" applyBorder="1" applyAlignment="1">
      <alignment horizontal="right" wrapText="1"/>
    </xf>
    <xf numFmtId="3" fontId="29" fillId="0" borderId="38" xfId="4" quotePrefix="1" applyNumberFormat="1" applyFont="1" applyBorder="1" applyAlignment="1">
      <alignment horizontal="right" wrapText="1"/>
    </xf>
    <xf numFmtId="3" fontId="29" fillId="0" borderId="5" xfId="4" applyNumberFormat="1" applyFont="1" applyBorder="1" applyAlignment="1">
      <alignment horizontal="right" wrapText="1"/>
    </xf>
    <xf numFmtId="3" fontId="29" fillId="0" borderId="50" xfId="4" applyNumberFormat="1" applyFont="1" applyBorder="1" applyAlignment="1">
      <alignment horizontal="right" wrapText="1"/>
    </xf>
    <xf numFmtId="49" fontId="22" fillId="0" borderId="5" xfId="1" applyNumberFormat="1" applyFont="1" applyBorder="1" applyAlignment="1">
      <alignment horizontal="right"/>
    </xf>
    <xf numFmtId="3" fontId="29" fillId="0" borderId="2" xfId="4" quotePrefix="1" applyNumberFormat="1" applyFont="1" applyBorder="1" applyAlignment="1">
      <alignment horizontal="right" wrapText="1"/>
    </xf>
    <xf numFmtId="3" fontId="29" fillId="0" borderId="57" xfId="4" quotePrefix="1" applyNumberFormat="1" applyFont="1" applyFill="1" applyBorder="1" applyAlignment="1">
      <alignment horizontal="right" wrapText="1"/>
    </xf>
    <xf numFmtId="3" fontId="29" fillId="0" borderId="1" xfId="4" quotePrefix="1" applyNumberFormat="1" applyFont="1" applyBorder="1" applyAlignment="1">
      <alignment horizontal="right" wrapText="1"/>
    </xf>
    <xf numFmtId="3" fontId="29" fillId="0" borderId="57" xfId="4" applyNumberFormat="1" applyFont="1" applyBorder="1" applyAlignment="1">
      <alignment horizontal="right"/>
    </xf>
    <xf numFmtId="3" fontId="29" fillId="0" borderId="57" xfId="4" quotePrefix="1" applyNumberFormat="1" applyFont="1" applyBorder="1" applyAlignment="1">
      <alignment horizontal="right" wrapText="1"/>
    </xf>
    <xf numFmtId="49" fontId="29" fillId="0" borderId="5" xfId="4" applyNumberFormat="1" applyFont="1" applyBorder="1" applyAlignment="1">
      <alignment horizontal="right" wrapText="1"/>
    </xf>
    <xf numFmtId="3" fontId="29" fillId="0" borderId="49" xfId="4" quotePrefix="1" applyNumberFormat="1" applyFont="1" applyBorder="1" applyAlignment="1">
      <alignment horizontal="right" wrapText="1"/>
    </xf>
    <xf numFmtId="3" fontId="29" fillId="0" borderId="32" xfId="4" quotePrefix="1" applyNumberFormat="1" applyFont="1" applyBorder="1" applyAlignment="1">
      <alignment horizontal="right" wrapText="1"/>
    </xf>
    <xf numFmtId="3" fontId="29" fillId="0" borderId="2" xfId="4" applyNumberFormat="1" applyFont="1" applyBorder="1" applyAlignment="1">
      <alignment horizontal="right" wrapText="1"/>
    </xf>
    <xf numFmtId="3" fontId="29" fillId="0" borderId="44" xfId="4" applyNumberFormat="1" applyFont="1" applyBorder="1" applyAlignment="1">
      <alignment horizontal="right" wrapText="1"/>
    </xf>
    <xf numFmtId="3" fontId="29" fillId="0" borderId="4" xfId="4" applyNumberFormat="1" applyFont="1" applyBorder="1" applyAlignment="1">
      <alignment horizontal="right" wrapText="1"/>
    </xf>
    <xf numFmtId="3" fontId="29" fillId="0" borderId="38" xfId="4" applyNumberFormat="1" applyFont="1" applyBorder="1" applyAlignment="1">
      <alignment horizontal="right" wrapText="1"/>
    </xf>
    <xf numFmtId="3" fontId="29" fillId="0" borderId="46" xfId="4" applyNumberFormat="1" applyFont="1" applyBorder="1" applyAlignment="1">
      <alignment horizontal="right" wrapText="1"/>
    </xf>
    <xf numFmtId="3" fontId="29" fillId="0" borderId="46" xfId="4" quotePrefix="1" applyNumberFormat="1" applyFont="1" applyBorder="1" applyAlignment="1">
      <alignment horizontal="right" wrapText="1"/>
    </xf>
    <xf numFmtId="17" fontId="29" fillId="0" borderId="5" xfId="4" quotePrefix="1" applyNumberFormat="1" applyFont="1" applyBorder="1" applyAlignment="1">
      <alignment horizontal="right"/>
    </xf>
    <xf numFmtId="3" fontId="29" fillId="0" borderId="4" xfId="4" quotePrefix="1" applyNumberFormat="1" applyFont="1" applyBorder="1" applyAlignment="1">
      <alignment horizontal="right" wrapText="1"/>
    </xf>
    <xf numFmtId="3" fontId="29" fillId="0" borderId="27" xfId="4" quotePrefix="1" applyNumberFormat="1" applyFont="1" applyBorder="1" applyAlignment="1">
      <alignment horizontal="right" wrapText="1"/>
    </xf>
    <xf numFmtId="3" fontId="32" fillId="0" borderId="57" xfId="4" applyNumberFormat="1" applyFont="1" applyBorder="1" applyAlignment="1">
      <alignment horizontal="right" wrapText="1"/>
    </xf>
    <xf numFmtId="3" fontId="32" fillId="0" borderId="57" xfId="4" applyNumberFormat="1" applyFont="1" applyFill="1" applyBorder="1" applyAlignment="1">
      <alignment horizontal="right" wrapText="1"/>
    </xf>
    <xf numFmtId="3" fontId="29" fillId="0" borderId="36" xfId="4" applyNumberFormat="1" applyFont="1" applyBorder="1" applyAlignment="1">
      <alignment horizontal="right"/>
    </xf>
    <xf numFmtId="3" fontId="32" fillId="0" borderId="36" xfId="4" applyNumberFormat="1" applyFont="1" applyBorder="1" applyAlignment="1">
      <alignment horizontal="right" wrapText="1"/>
    </xf>
    <xf numFmtId="0" fontId="22" fillId="0" borderId="43" xfId="4" applyFont="1" applyBorder="1" applyAlignment="1">
      <alignment wrapText="1"/>
    </xf>
    <xf numFmtId="49" fontId="22" fillId="0" borderId="43" xfId="4" applyNumberFormat="1" applyFont="1" applyBorder="1" applyAlignment="1">
      <alignment wrapText="1"/>
    </xf>
    <xf numFmtId="0" fontId="27" fillId="0" borderId="48" xfId="1" applyFont="1" applyBorder="1" applyAlignment="1">
      <alignment horizontal="right" wrapText="1"/>
    </xf>
    <xf numFmtId="3" fontId="22" fillId="0" borderId="5" xfId="4" quotePrefix="1" applyNumberFormat="1" applyFont="1" applyBorder="1" applyAlignment="1">
      <alignment horizontal="right" vertical="top" wrapText="1"/>
    </xf>
    <xf numFmtId="3" fontId="22" fillId="0" borderId="5" xfId="4" applyNumberFormat="1" applyFont="1" applyBorder="1" applyAlignment="1">
      <alignment horizontal="right" vertical="top" wrapText="1"/>
    </xf>
    <xf numFmtId="49" fontId="22" fillId="0" borderId="5" xfId="4" quotePrefix="1" applyNumberFormat="1" applyFont="1" applyBorder="1" applyAlignment="1">
      <alignment horizontal="right" vertical="top" wrapText="1"/>
    </xf>
    <xf numFmtId="0" fontId="27" fillId="0" borderId="50" xfId="1" applyFont="1" applyBorder="1" applyAlignment="1">
      <alignment horizontal="right" wrapText="1"/>
    </xf>
    <xf numFmtId="0" fontId="27" fillId="0" borderId="58" xfId="1" applyFont="1" applyBorder="1" applyAlignment="1">
      <alignment horizontal="right" wrapText="1"/>
    </xf>
    <xf numFmtId="0" fontId="27" fillId="0" borderId="5" xfId="1" applyFont="1" applyBorder="1" applyAlignment="1">
      <alignment horizontal="right" wrapText="1"/>
    </xf>
    <xf numFmtId="164" fontId="111" fillId="0" borderId="57" xfId="120" applyNumberFormat="1" applyFont="1" applyBorder="1"/>
    <xf numFmtId="164" fontId="111" fillId="0" borderId="36" xfId="120" applyNumberFormat="1" applyFont="1" applyBorder="1"/>
    <xf numFmtId="164" fontId="111" fillId="0" borderId="20" xfId="120" applyNumberFormat="1" applyFont="1" applyBorder="1"/>
    <xf numFmtId="164" fontId="111" fillId="0" borderId="34" xfId="120" applyNumberFormat="1" applyFont="1" applyBorder="1"/>
    <xf numFmtId="164" fontId="111" fillId="0" borderId="29" xfId="120" applyNumberFormat="1" applyFont="1" applyBorder="1"/>
    <xf numFmtId="164" fontId="111" fillId="0" borderId="30" xfId="120" applyNumberFormat="1" applyFont="1" applyBorder="1"/>
    <xf numFmtId="164" fontId="111" fillId="0" borderId="68" xfId="120" applyNumberFormat="1" applyFont="1" applyBorder="1"/>
    <xf numFmtId="164" fontId="111" fillId="0" borderId="39" xfId="120" applyNumberFormat="1" applyFont="1" applyBorder="1"/>
    <xf numFmtId="0" fontId="115" fillId="9" borderId="23" xfId="98" applyFont="1" applyFill="1" applyBorder="1" applyAlignment="1">
      <alignment horizontal="center"/>
    </xf>
    <xf numFmtId="0" fontId="115" fillId="9" borderId="40" xfId="98" applyFont="1" applyFill="1" applyBorder="1" applyAlignment="1">
      <alignment horizontal="center"/>
    </xf>
    <xf numFmtId="0" fontId="115" fillId="9" borderId="22" xfId="98" applyFont="1" applyFill="1" applyBorder="1" applyAlignment="1">
      <alignment horizontal="center"/>
    </xf>
    <xf numFmtId="171" fontId="22" fillId="0" borderId="57" xfId="2" applyNumberFormat="1" applyBorder="1" applyAlignment="1">
      <alignment vertical="center" wrapText="1"/>
    </xf>
    <xf numFmtId="177" fontId="22" fillId="0" borderId="57" xfId="2" applyNumberFormat="1" applyBorder="1" applyAlignment="1">
      <alignment horizontal="right" wrapText="1"/>
    </xf>
    <xf numFmtId="3" fontId="24" fillId="4" borderId="1" xfId="6" applyNumberFormat="1" applyFont="1" applyFill="1" applyBorder="1" applyAlignment="1">
      <alignment horizontal="center" vertical="top" wrapText="1"/>
    </xf>
    <xf numFmtId="3" fontId="24" fillId="4" borderId="1" xfId="6" applyNumberFormat="1" applyFont="1" applyFill="1" applyBorder="1" applyAlignment="1">
      <alignment horizontal="right" wrapText="1"/>
    </xf>
    <xf numFmtId="3" fontId="22" fillId="4" borderId="1" xfId="6" applyNumberFormat="1" applyFont="1" applyFill="1" applyBorder="1" applyAlignment="1">
      <alignment horizontal="right" wrapText="1"/>
    </xf>
    <xf numFmtId="3" fontId="24" fillId="4" borderId="58" xfId="6" applyNumberFormat="1" applyFont="1" applyFill="1" applyBorder="1" applyAlignment="1">
      <alignment horizontal="center" vertical="top" wrapText="1"/>
    </xf>
    <xf numFmtId="3" fontId="24" fillId="4" borderId="23" xfId="6" applyNumberFormat="1" applyFont="1" applyFill="1" applyBorder="1" applyAlignment="1">
      <alignment horizontal="center" vertical="top" wrapText="1"/>
    </xf>
    <xf numFmtId="3" fontId="24" fillId="4" borderId="52" xfId="6" applyNumberFormat="1" applyFont="1" applyFill="1" applyBorder="1" applyAlignment="1">
      <alignment horizontal="right" wrapText="1"/>
    </xf>
    <xf numFmtId="3" fontId="24" fillId="4" borderId="20" xfId="6" applyNumberFormat="1" applyFont="1" applyFill="1" applyBorder="1" applyAlignment="1">
      <alignment horizontal="right" wrapText="1"/>
    </xf>
    <xf numFmtId="3" fontId="24" fillId="4" borderId="40" xfId="6" applyNumberFormat="1" applyFont="1" applyFill="1" applyBorder="1" applyAlignment="1">
      <alignment horizontal="right" wrapText="1"/>
    </xf>
    <xf numFmtId="3" fontId="22" fillId="4" borderId="73" xfId="6" applyNumberFormat="1" applyFont="1" applyFill="1" applyBorder="1" applyAlignment="1">
      <alignment horizontal="right" wrapText="1"/>
    </xf>
    <xf numFmtId="3" fontId="22" fillId="4" borderId="4" xfId="6" applyNumberFormat="1" applyFont="1" applyFill="1" applyBorder="1" applyAlignment="1">
      <alignment horizontal="right" wrapText="1"/>
    </xf>
    <xf numFmtId="170" fontId="22" fillId="3" borderId="57" xfId="2" applyNumberFormat="1" applyFill="1" applyBorder="1" applyAlignment="1">
      <alignment horizontal="right" vertical="center" wrapText="1"/>
    </xf>
    <xf numFmtId="172" fontId="22" fillId="0" borderId="57" xfId="2" applyNumberFormat="1" applyBorder="1" applyAlignment="1">
      <alignment wrapText="1"/>
    </xf>
    <xf numFmtId="0" fontId="19" fillId="0" borderId="0" xfId="1" applyFont="1" applyAlignment="1">
      <alignment horizontal="left" wrapText="1"/>
    </xf>
    <xf numFmtId="0" fontId="0" fillId="0" borderId="0" xfId="0" applyAlignment="1">
      <alignment horizontal="left" wrapText="1"/>
    </xf>
    <xf numFmtId="0" fontId="30" fillId="0" borderId="0" xfId="1" applyFont="1" applyAlignment="1">
      <alignment wrapText="1"/>
    </xf>
    <xf numFmtId="0" fontId="0" fillId="0" borderId="0" xfId="0" applyAlignment="1"/>
    <xf numFmtId="0" fontId="16" fillId="0" borderId="0" xfId="0" applyFont="1" applyFill="1" applyAlignment="1">
      <alignment vertical="center" wrapText="1"/>
    </xf>
    <xf numFmtId="0" fontId="16" fillId="0" borderId="0" xfId="0" applyFont="1" applyAlignment="1">
      <alignment vertical="center" wrapText="1"/>
    </xf>
    <xf numFmtId="3" fontId="31" fillId="4" borderId="25" xfId="1" applyNumberFormat="1" applyFont="1" applyFill="1" applyBorder="1" applyAlignment="1">
      <alignment horizontal="center" wrapText="1"/>
    </xf>
    <xf numFmtId="3" fontId="29" fillId="4" borderId="25" xfId="1" applyNumberFormat="1" applyFont="1" applyFill="1" applyBorder="1" applyAlignment="1">
      <alignment horizontal="center" wrapText="1"/>
    </xf>
    <xf numFmtId="3" fontId="29" fillId="4" borderId="26" xfId="1" applyNumberFormat="1" applyFont="1" applyFill="1" applyBorder="1" applyAlignment="1">
      <alignment horizontal="center" wrapText="1"/>
    </xf>
    <xf numFmtId="3" fontId="29" fillId="0" borderId="24" xfId="4" applyNumberFormat="1" applyFont="1" applyBorder="1" applyAlignment="1">
      <alignment horizontal="center" vertic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19" xfId="0" applyBorder="1" applyAlignment="1">
      <alignment horizontal="center" wrapText="1"/>
    </xf>
    <xf numFmtId="0" fontId="0" fillId="0" borderId="0" xfId="0" applyAlignment="1">
      <alignment horizontal="center" wrapText="1"/>
    </xf>
    <xf numFmtId="0" fontId="0" fillId="0" borderId="27" xfId="0" applyBorder="1" applyAlignment="1">
      <alignment horizontal="center" wrapText="1"/>
    </xf>
    <xf numFmtId="0" fontId="0" fillId="0" borderId="31" xfId="0" applyBorder="1" applyAlignment="1">
      <alignment horizontal="center" wrapText="1"/>
    </xf>
    <xf numFmtId="0" fontId="0" fillId="0" borderId="46" xfId="0" applyBorder="1" applyAlignment="1">
      <alignment horizontal="center" wrapText="1"/>
    </xf>
    <xf numFmtId="0" fontId="0" fillId="0" borderId="32" xfId="0" applyBorder="1" applyAlignment="1">
      <alignment horizontal="center" wrapText="1"/>
    </xf>
    <xf numFmtId="3" fontId="22" fillId="0" borderId="25" xfId="4" applyNumberFormat="1" applyBorder="1" applyAlignment="1">
      <alignment horizontal="center" vertical="center" wrapText="1"/>
    </xf>
    <xf numFmtId="49" fontId="22" fillId="0" borderId="43" xfId="4" applyNumberFormat="1" applyBorder="1" applyAlignment="1">
      <alignment vertical="top" wrapText="1"/>
    </xf>
    <xf numFmtId="0" fontId="115" fillId="3" borderId="54" xfId="0" applyFont="1" applyFill="1" applyBorder="1" applyAlignment="1">
      <alignment vertical="center" wrapText="1"/>
    </xf>
    <xf numFmtId="0" fontId="115" fillId="3" borderId="35" xfId="0" applyFont="1" applyFill="1" applyBorder="1" applyAlignment="1">
      <alignment vertical="center" wrapText="1"/>
    </xf>
    <xf numFmtId="0" fontId="115" fillId="3" borderId="55" xfId="0" applyFont="1" applyFill="1" applyBorder="1" applyAlignment="1">
      <alignment horizontal="center" vertical="center" wrapText="1"/>
    </xf>
    <xf numFmtId="0" fontId="115" fillId="3" borderId="56" xfId="0" applyFont="1" applyFill="1" applyBorder="1" applyAlignment="1">
      <alignment horizontal="center" vertical="center" wrapText="1"/>
    </xf>
    <xf numFmtId="3" fontId="90" fillId="9" borderId="47" xfId="106" applyNumberFormat="1" applyFont="1" applyFill="1" applyBorder="1" applyAlignment="1">
      <alignment horizontal="left"/>
    </xf>
    <xf numFmtId="0" fontId="0" fillId="0" borderId="33" xfId="0" applyBorder="1" applyAlignment="1">
      <alignment horizontal="left"/>
    </xf>
    <xf numFmtId="3" fontId="90" fillId="9" borderId="67" xfId="106" applyNumberFormat="1" applyFont="1" applyFill="1" applyBorder="1" applyAlignment="1">
      <alignment horizontal="center" vertical="top"/>
    </xf>
    <xf numFmtId="0" fontId="0" fillId="0" borderId="66" xfId="0" applyBorder="1" applyAlignment="1">
      <alignment horizontal="center" vertical="top"/>
    </xf>
    <xf numFmtId="0" fontId="115" fillId="9" borderId="25" xfId="98" applyFont="1" applyFill="1" applyBorder="1" applyAlignment="1">
      <alignment horizontal="center"/>
    </xf>
    <xf numFmtId="0" fontId="115" fillId="9" borderId="69" xfId="98" applyFont="1" applyFill="1" applyBorder="1" applyAlignment="1">
      <alignment horizontal="center"/>
    </xf>
    <xf numFmtId="0" fontId="115" fillId="9" borderId="26" xfId="98" applyFont="1" applyFill="1" applyBorder="1" applyAlignment="1">
      <alignment horizontal="center"/>
    </xf>
    <xf numFmtId="0" fontId="111" fillId="9" borderId="40" xfId="98" applyFont="1" applyFill="1" applyBorder="1" applyAlignment="1">
      <alignment horizontal="center"/>
    </xf>
    <xf numFmtId="0" fontId="111" fillId="9" borderId="45" xfId="98" applyFont="1" applyFill="1" applyBorder="1" applyAlignment="1">
      <alignment horizontal="center"/>
    </xf>
    <xf numFmtId="0" fontId="115" fillId="9" borderId="21" xfId="98" applyFont="1" applyFill="1" applyBorder="1" applyAlignment="1">
      <alignment horizontal="center"/>
    </xf>
    <xf numFmtId="0" fontId="115" fillId="9" borderId="41" xfId="98" applyFont="1" applyFill="1" applyBorder="1" applyAlignment="1">
      <alignment horizontal="center"/>
    </xf>
    <xf numFmtId="0" fontId="115" fillId="9" borderId="40" xfId="98" applyFont="1" applyFill="1" applyBorder="1" applyAlignment="1">
      <alignment horizontal="center"/>
    </xf>
    <xf numFmtId="0" fontId="115" fillId="9" borderId="65" xfId="98" applyFont="1" applyFill="1" applyBorder="1" applyAlignment="1">
      <alignment horizontal="center"/>
    </xf>
    <xf numFmtId="0" fontId="115" fillId="9" borderId="66" xfId="98" applyFont="1" applyFill="1" applyBorder="1" applyAlignment="1">
      <alignment horizontal="center"/>
    </xf>
    <xf numFmtId="0" fontId="115" fillId="9" borderId="22" xfId="98" applyFont="1" applyFill="1" applyBorder="1" applyAlignment="1">
      <alignment horizontal="center"/>
    </xf>
    <xf numFmtId="0" fontId="115" fillId="9" borderId="67" xfId="98" applyFont="1" applyFill="1" applyBorder="1" applyAlignment="1">
      <alignment horizontal="center"/>
    </xf>
    <xf numFmtId="3" fontId="24" fillId="4" borderId="45" xfId="6" applyNumberFormat="1" applyFont="1" applyFill="1" applyBorder="1" applyAlignment="1">
      <alignment horizontal="left" vertical="top" wrapText="1"/>
    </xf>
    <xf numFmtId="0" fontId="36" fillId="4" borderId="3" xfId="6" applyFont="1" applyFill="1" applyBorder="1" applyAlignment="1">
      <alignment vertical="top" wrapText="1"/>
    </xf>
    <xf numFmtId="0" fontId="36" fillId="4" borderId="42" xfId="6" applyFont="1" applyFill="1" applyBorder="1" applyAlignment="1">
      <alignment vertical="top" wrapText="1"/>
    </xf>
    <xf numFmtId="3" fontId="24" fillId="4" borderId="25" xfId="6" applyNumberFormat="1" applyFont="1" applyFill="1" applyBorder="1" applyAlignment="1">
      <alignment horizontal="center" vertical="center" wrapText="1"/>
    </xf>
    <xf numFmtId="3" fontId="22" fillId="4" borderId="25" xfId="6" applyNumberFormat="1" applyFont="1" applyFill="1" applyBorder="1" applyAlignment="1">
      <alignment horizontal="center" vertical="center" wrapText="1"/>
    </xf>
    <xf numFmtId="3" fontId="22" fillId="4" borderId="26" xfId="6" applyNumberFormat="1" applyFont="1" applyFill="1" applyBorder="1" applyAlignment="1">
      <alignment horizontal="center" vertical="center" wrapText="1"/>
    </xf>
    <xf numFmtId="0" fontId="142" fillId="0" borderId="0" xfId="0" applyFont="1" applyAlignment="1">
      <alignment vertical="center" wrapText="1"/>
    </xf>
    <xf numFmtId="0" fontId="20" fillId="0" borderId="0" xfId="6" applyFont="1" applyAlignment="1">
      <alignment wrapText="1"/>
    </xf>
    <xf numFmtId="0" fontId="173" fillId="0" borderId="0" xfId="0" applyFont="1" applyAlignment="1">
      <alignment wrapText="1"/>
    </xf>
    <xf numFmtId="0" fontId="173" fillId="0" borderId="0" xfId="0" applyFont="1" applyAlignment="1"/>
    <xf numFmtId="3" fontId="24" fillId="4" borderId="57" xfId="6" applyNumberFormat="1" applyFont="1" applyFill="1" applyBorder="1" applyAlignment="1">
      <alignment horizontal="center" vertical="center" wrapText="1"/>
    </xf>
    <xf numFmtId="3" fontId="24" fillId="4" borderId="22" xfId="6" applyNumberFormat="1" applyFont="1" applyFill="1" applyBorder="1" applyAlignment="1">
      <alignment horizontal="center" vertical="center" wrapText="1"/>
    </xf>
    <xf numFmtId="0" fontId="36" fillId="4" borderId="22" xfId="6" applyFont="1" applyFill="1" applyBorder="1" applyAlignment="1">
      <alignment horizontal="center" vertical="center" wrapText="1"/>
    </xf>
    <xf numFmtId="0" fontId="110" fillId="0" borderId="0" xfId="0" applyFont="1" applyAlignment="1">
      <alignment vertical="center" wrapText="1"/>
    </xf>
    <xf numFmtId="0" fontId="110" fillId="0" borderId="0" xfId="0" applyFont="1" applyAlignment="1">
      <alignment wrapText="1"/>
    </xf>
    <xf numFmtId="0" fontId="50" fillId="4" borderId="1" xfId="6" applyFont="1" applyFill="1" applyBorder="1" applyAlignment="1">
      <alignment horizontal="center" vertical="center" wrapText="1"/>
    </xf>
    <xf numFmtId="0" fontId="18" fillId="4" borderId="57" xfId="6" applyFont="1" applyFill="1" applyBorder="1" applyAlignment="1">
      <alignment horizontal="center" vertical="center" wrapText="1"/>
    </xf>
    <xf numFmtId="0" fontId="20" fillId="0" borderId="0" xfId="105" applyFont="1" applyBorder="1" applyAlignment="1">
      <alignment wrapText="1"/>
    </xf>
    <xf numFmtId="0" fontId="0" fillId="0" borderId="0" xfId="0" applyAlignment="1">
      <alignment wrapText="1"/>
    </xf>
    <xf numFmtId="0" fontId="14" fillId="0" borderId="0" xfId="0" applyFont="1" applyAlignment="1">
      <alignment vertical="center" wrapText="1"/>
    </xf>
    <xf numFmtId="0" fontId="0" fillId="0" borderId="0" xfId="0" applyAlignment="1">
      <alignment vertical="center" wrapText="1"/>
    </xf>
    <xf numFmtId="0" fontId="24" fillId="4" borderId="24" xfId="6" applyFont="1" applyFill="1" applyBorder="1" applyAlignment="1">
      <alignment vertical="center" wrapText="1"/>
    </xf>
    <xf numFmtId="0" fontId="24" fillId="4" borderId="26" xfId="6" applyFont="1" applyFill="1" applyBorder="1" applyAlignment="1">
      <alignment vertical="center" wrapText="1"/>
    </xf>
    <xf numFmtId="0" fontId="31" fillId="8" borderId="25" xfId="9" applyFont="1" applyFill="1" applyBorder="1" applyAlignment="1">
      <alignment horizontal="center" vertical="center"/>
    </xf>
    <xf numFmtId="171" fontId="24" fillId="0" borderId="0" xfId="9" applyNumberFormat="1" applyFont="1" applyAlignment="1">
      <alignment horizontal="left" vertical="center"/>
    </xf>
    <xf numFmtId="0" fontId="22" fillId="0" borderId="0" xfId="9" applyFont="1" applyAlignment="1">
      <alignment horizontal="left" vertical="center"/>
    </xf>
    <xf numFmtId="0" fontId="22" fillId="0" borderId="0" xfId="9" applyFont="1" applyAlignment="1">
      <alignment vertical="center"/>
    </xf>
    <xf numFmtId="0" fontId="22" fillId="8" borderId="25" xfId="84" applyFill="1" applyBorder="1" applyAlignment="1">
      <alignment horizontal="center" vertical="center"/>
    </xf>
    <xf numFmtId="168" fontId="50" fillId="8" borderId="58" xfId="9" applyNumberFormat="1" applyFont="1" applyFill="1" applyBorder="1" applyAlignment="1">
      <alignment horizontal="left" wrapText="1"/>
    </xf>
    <xf numFmtId="168" fontId="50" fillId="8" borderId="5" xfId="9" applyNumberFormat="1" applyFont="1" applyFill="1" applyBorder="1" applyAlignment="1">
      <alignment horizontal="left" wrapText="1"/>
    </xf>
    <xf numFmtId="168" fontId="50" fillId="8" borderId="23" xfId="9" applyNumberFormat="1" applyFont="1" applyFill="1" applyBorder="1" applyAlignment="1">
      <alignment horizontal="center" vertical="center"/>
    </xf>
    <xf numFmtId="168" fontId="50" fillId="8" borderId="52" xfId="9" applyNumberFormat="1" applyFont="1" applyFill="1" applyBorder="1" applyAlignment="1">
      <alignment horizontal="center" vertical="center"/>
    </xf>
    <xf numFmtId="168" fontId="50" fillId="8" borderId="20" xfId="9" applyNumberFormat="1" applyFont="1" applyFill="1" applyBorder="1" applyAlignment="1">
      <alignment horizontal="center" vertical="center"/>
    </xf>
    <xf numFmtId="0" fontId="24" fillId="8" borderId="67" xfId="100" applyFont="1" applyFill="1" applyBorder="1" applyAlignment="1">
      <alignment horizontal="center" vertical="center"/>
    </xf>
    <xf numFmtId="0" fontId="24" fillId="8" borderId="65" xfId="100" applyFont="1" applyFill="1" applyBorder="1" applyAlignment="1">
      <alignment horizontal="center" vertical="center"/>
    </xf>
    <xf numFmtId="0" fontId="24" fillId="8" borderId="66" xfId="100" applyFont="1" applyFill="1" applyBorder="1" applyAlignment="1">
      <alignment horizontal="center" vertical="center"/>
    </xf>
    <xf numFmtId="168" fontId="50" fillId="8" borderId="43" xfId="9" applyNumberFormat="1" applyFont="1" applyFill="1" applyBorder="1" applyAlignment="1">
      <alignment horizontal="left" wrapText="1"/>
    </xf>
    <xf numFmtId="168" fontId="50" fillId="8" borderId="33" xfId="9" applyNumberFormat="1" applyFont="1" applyFill="1" applyBorder="1" applyAlignment="1">
      <alignment horizontal="left" wrapText="1"/>
    </xf>
    <xf numFmtId="168" fontId="18" fillId="0" borderId="0" xfId="9" applyNumberFormat="1" applyFont="1" applyAlignment="1">
      <alignment horizontal="left" wrapText="1"/>
    </xf>
    <xf numFmtId="0" fontId="105" fillId="0" borderId="0" xfId="100" applyAlignment="1">
      <alignment horizontal="left" wrapText="1"/>
    </xf>
    <xf numFmtId="0" fontId="24" fillId="8" borderId="52" xfId="100" applyFont="1" applyFill="1" applyBorder="1" applyAlignment="1">
      <alignment horizontal="center" vertical="center"/>
    </xf>
    <xf numFmtId="0" fontId="24" fillId="8" borderId="20" xfId="100" applyFont="1" applyFill="1" applyBorder="1" applyAlignment="1">
      <alignment horizontal="center" vertical="center"/>
    </xf>
    <xf numFmtId="168" fontId="106" fillId="0" borderId="0" xfId="9" applyNumberFormat="1" applyFont="1" applyAlignment="1">
      <alignment horizontal="left" vertical="center"/>
    </xf>
    <xf numFmtId="0" fontId="18" fillId="0" borderId="0" xfId="0" applyFont="1" applyAlignment="1">
      <alignment wrapText="1"/>
    </xf>
    <xf numFmtId="171" fontId="45" fillId="0" borderId="0" xfId="9" applyNumberFormat="1" applyFont="1" applyAlignment="1"/>
    <xf numFmtId="0" fontId="18" fillId="0" borderId="0" xfId="84" applyFont="1" applyAlignment="1">
      <alignment wrapText="1"/>
    </xf>
    <xf numFmtId="0" fontId="22" fillId="0" borderId="0" xfId="84" applyAlignment="1">
      <alignment vertical="center" wrapText="1"/>
    </xf>
    <xf numFmtId="0" fontId="53" fillId="0" borderId="0" xfId="84" applyFont="1" applyAlignment="1">
      <alignment horizontal="left" vertical="center"/>
    </xf>
    <xf numFmtId="0" fontId="53" fillId="3" borderId="57" xfId="84" applyFont="1" applyFill="1" applyBorder="1" applyAlignment="1">
      <alignment horizontal="right" vertical="center" wrapText="1"/>
    </xf>
    <xf numFmtId="0" fontId="22" fillId="0" borderId="0" xfId="113" applyFont="1" applyAlignment="1">
      <alignment wrapText="1"/>
    </xf>
    <xf numFmtId="0" fontId="133" fillId="0" borderId="0" xfId="113" applyFont="1" applyAlignment="1">
      <alignment horizontal="left" wrapText="1"/>
    </xf>
    <xf numFmtId="172" fontId="31" fillId="42" borderId="0" xfId="9" applyNumberFormat="1" applyFont="1" applyFill="1" applyAlignment="1">
      <alignment horizontal="center" wrapText="1"/>
    </xf>
    <xf numFmtId="172" fontId="31" fillId="42" borderId="0" xfId="9" applyNumberFormat="1" applyFont="1" applyFill="1" applyAlignment="1">
      <alignment horizontal="center"/>
    </xf>
    <xf numFmtId="172" fontId="29" fillId="42" borderId="0" xfId="9" applyNumberFormat="1" applyFont="1" applyFill="1" applyAlignment="1">
      <alignment horizontal="center" wrapText="1"/>
    </xf>
    <xf numFmtId="172" fontId="29" fillId="42" borderId="0" xfId="9" applyNumberFormat="1" applyFont="1" applyFill="1" applyAlignment="1">
      <alignment horizontal="center"/>
    </xf>
    <xf numFmtId="172" fontId="46" fillId="0" borderId="21" xfId="9" applyNumberFormat="1" applyFont="1" applyBorder="1" applyAlignment="1">
      <alignment horizontal="left"/>
    </xf>
    <xf numFmtId="172" fontId="46" fillId="0" borderId="22" xfId="9" applyNumberFormat="1" applyFont="1" applyBorder="1" applyAlignment="1">
      <alignment horizontal="left"/>
    </xf>
    <xf numFmtId="172" fontId="46" fillId="0" borderId="73" xfId="9" applyNumberFormat="1" applyFont="1" applyBorder="1" applyAlignment="1">
      <alignment horizontal="left"/>
    </xf>
    <xf numFmtId="0" fontId="22" fillId="0" borderId="22" xfId="113" applyFont="1" applyBorder="1" applyAlignment="1">
      <alignment wrapText="1"/>
    </xf>
    <xf numFmtId="0" fontId="133" fillId="0" borderId="0" xfId="113" applyFont="1" applyAlignment="1">
      <alignment horizontal="left" vertical="top" wrapText="1"/>
    </xf>
    <xf numFmtId="172" fontId="31" fillId="42" borderId="0" xfId="9" quotePrefix="1" applyNumberFormat="1" applyFont="1" applyFill="1" applyAlignment="1">
      <alignment horizontal="center" wrapText="1"/>
    </xf>
    <xf numFmtId="0" fontId="29" fillId="42" borderId="0" xfId="113" quotePrefix="1" applyFont="1" applyFill="1" applyAlignment="1">
      <alignment horizontal="center"/>
    </xf>
    <xf numFmtId="0" fontId="29" fillId="42" borderId="0" xfId="113" applyFont="1" applyFill="1" applyAlignment="1">
      <alignment horizontal="center"/>
    </xf>
    <xf numFmtId="0" fontId="29" fillId="0" borderId="0" xfId="113" applyFont="1" applyAlignment="1">
      <alignment horizontal="left" wrapText="1"/>
    </xf>
    <xf numFmtId="0" fontId="24" fillId="42" borderId="0" xfId="113" applyFont="1" applyFill="1" applyAlignment="1">
      <alignment horizontal="center" vertical="top" wrapText="1"/>
    </xf>
    <xf numFmtId="0" fontId="22" fillId="42" borderId="0" xfId="113" applyFont="1" applyFill="1" applyAlignment="1">
      <alignment horizontal="center" vertical="top" wrapText="1"/>
    </xf>
    <xf numFmtId="0" fontId="29" fillId="0" borderId="0" xfId="113" applyFont="1" applyAlignment="1">
      <alignment wrapText="1"/>
    </xf>
    <xf numFmtId="0" fontId="151" fillId="0" borderId="0" xfId="113" applyFont="1" applyAlignment="1">
      <alignment wrapText="1"/>
    </xf>
    <xf numFmtId="0" fontId="24" fillId="42" borderId="0" xfId="113" applyFont="1" applyFill="1" applyAlignment="1">
      <alignment horizontal="center" wrapText="1"/>
    </xf>
    <xf numFmtId="0" fontId="22" fillId="0" borderId="0" xfId="113" applyFont="1" applyAlignment="1">
      <alignment horizontal="left" vertical="top" wrapText="1"/>
    </xf>
    <xf numFmtId="0" fontId="18" fillId="0" borderId="22" xfId="113" applyFont="1" applyBorder="1" applyAlignment="1">
      <alignment wrapText="1"/>
    </xf>
    <xf numFmtId="0" fontId="147" fillId="0" borderId="22" xfId="113" applyBorder="1" applyAlignment="1">
      <alignment wrapText="1"/>
    </xf>
    <xf numFmtId="172" fontId="18" fillId="0" borderId="0" xfId="114" applyNumberFormat="1" applyFont="1" applyAlignment="1">
      <alignment wrapText="1"/>
    </xf>
    <xf numFmtId="0" fontId="18" fillId="0" borderId="0" xfId="113" applyFont="1" applyAlignment="1">
      <alignment wrapText="1"/>
    </xf>
    <xf numFmtId="172" fontId="52" fillId="0" borderId="0" xfId="9" applyNumberFormat="1" applyFont="1" applyAlignment="1">
      <alignment horizontal="left" vertical="top" wrapText="1"/>
    </xf>
    <xf numFmtId="0" fontId="29" fillId="0" borderId="0" xfId="113" applyFont="1"/>
    <xf numFmtId="172" fontId="52" fillId="0" borderId="22" xfId="9" applyNumberFormat="1" applyFont="1" applyBorder="1" applyAlignment="1">
      <alignment horizontal="left" vertical="top" wrapText="1"/>
    </xf>
    <xf numFmtId="0" fontId="147" fillId="0" borderId="22" xfId="113" applyBorder="1" applyAlignment="1">
      <alignment horizontal="left" vertical="top" wrapText="1"/>
    </xf>
    <xf numFmtId="0" fontId="147" fillId="0" borderId="0" xfId="113" applyAlignment="1">
      <alignment horizontal="left" vertical="top" wrapText="1"/>
    </xf>
    <xf numFmtId="0" fontId="147" fillId="0" borderId="0" xfId="113" applyAlignment="1">
      <alignment horizontal="left" wrapText="1"/>
    </xf>
    <xf numFmtId="172" fontId="48" fillId="0" borderId="0" xfId="9" applyNumberFormat="1" applyFont="1" applyAlignment="1">
      <alignment wrapText="1"/>
    </xf>
    <xf numFmtId="0" fontId="147" fillId="0" borderId="0" xfId="113"/>
    <xf numFmtId="172" fontId="24" fillId="42" borderId="0" xfId="9" applyNumberFormat="1" applyFont="1" applyFill="1" applyAlignment="1">
      <alignment horizontal="right" wrapText="1"/>
    </xf>
    <xf numFmtId="0" fontId="22" fillId="42" borderId="0" xfId="113" applyFont="1" applyFill="1" applyAlignment="1">
      <alignment horizontal="right" wrapText="1"/>
    </xf>
    <xf numFmtId="172" fontId="24" fillId="42" borderId="0" xfId="9" applyNumberFormat="1" applyFont="1" applyFill="1" applyAlignment="1">
      <alignment wrapText="1"/>
    </xf>
    <xf numFmtId="0" fontId="22" fillId="42" borderId="0" xfId="113" applyFont="1" applyFill="1" applyAlignment="1">
      <alignment wrapText="1"/>
    </xf>
    <xf numFmtId="0" fontId="22" fillId="42" borderId="3" xfId="113" applyFont="1" applyFill="1" applyBorder="1" applyAlignment="1">
      <alignment wrapText="1"/>
    </xf>
    <xf numFmtId="172" fontId="22" fillId="42" borderId="22" xfId="9" applyNumberFormat="1" applyFont="1" applyFill="1" applyBorder="1" applyAlignment="1">
      <alignment horizontal="right" wrapText="1"/>
    </xf>
    <xf numFmtId="172" fontId="22" fillId="42" borderId="0" xfId="9" applyNumberFormat="1" applyFont="1" applyFill="1" applyAlignment="1">
      <alignment wrapText="1"/>
    </xf>
    <xf numFmtId="0" fontId="22" fillId="0" borderId="0" xfId="16" applyAlignment="1">
      <alignment wrapText="1"/>
    </xf>
    <xf numFmtId="172" fontId="49" fillId="0" borderId="0" xfId="9" applyNumberFormat="1" applyFont="1" applyAlignment="1">
      <alignment horizontal="left" wrapText="1"/>
    </xf>
    <xf numFmtId="0" fontId="22" fillId="0" borderId="0" xfId="113" applyFont="1" applyAlignment="1">
      <alignment horizontal="left" wrapText="1"/>
    </xf>
    <xf numFmtId="0" fontId="159" fillId="0" borderId="0" xfId="113" applyFont="1" applyAlignment="1">
      <alignment horizontal="center" wrapText="1"/>
    </xf>
    <xf numFmtId="172" fontId="18" fillId="0" borderId="0" xfId="9" applyNumberFormat="1" applyFont="1" applyAlignment="1">
      <alignment horizontal="left" wrapText="1"/>
    </xf>
    <xf numFmtId="0" fontId="160" fillId="0" borderId="0" xfId="16" applyFont="1" applyAlignment="1">
      <alignment horizontal="left" vertical="top" wrapText="1"/>
    </xf>
    <xf numFmtId="0" fontId="24" fillId="42" borderId="0" xfId="16" quotePrefix="1" applyFont="1" applyFill="1" applyAlignment="1">
      <alignment horizontal="center" vertical="center"/>
    </xf>
    <xf numFmtId="0" fontId="24" fillId="42" borderId="0" xfId="16" applyFont="1" applyFill="1" applyAlignment="1">
      <alignment horizontal="center" vertical="center"/>
    </xf>
    <xf numFmtId="185" fontId="22" fillId="42" borderId="0" xfId="16" quotePrefix="1" applyNumberFormat="1" applyFill="1" applyAlignment="1">
      <alignment horizontal="center" vertical="center"/>
    </xf>
    <xf numFmtId="185" fontId="22" fillId="42" borderId="0" xfId="16" applyNumberFormat="1" applyFill="1" applyAlignment="1">
      <alignment horizontal="center" vertical="center"/>
    </xf>
    <xf numFmtId="172" fontId="22" fillId="0" borderId="57" xfId="20" applyNumberFormat="1" applyBorder="1" applyAlignment="1">
      <alignment horizontal="left" wrapText="1"/>
    </xf>
    <xf numFmtId="0" fontId="22" fillId="0" borderId="57" xfId="16" applyBorder="1" applyAlignment="1">
      <alignment horizontal="left" wrapText="1"/>
    </xf>
    <xf numFmtId="0" fontId="156" fillId="0" borderId="0" xfId="16" applyFont="1" applyAlignment="1">
      <alignment horizontal="left" vertical="top" wrapText="1"/>
    </xf>
    <xf numFmtId="0" fontId="89" fillId="42" borderId="0" xfId="16" applyFont="1" applyFill="1" applyAlignment="1">
      <alignment horizontal="left"/>
    </xf>
    <xf numFmtId="0" fontId="24" fillId="42" borderId="0" xfId="16" applyFont="1" applyFill="1" applyAlignment="1">
      <alignment horizontal="left"/>
    </xf>
    <xf numFmtId="172" fontId="29" fillId="0" borderId="4" xfId="20" applyNumberFormat="1" applyFont="1" applyBorder="1" applyAlignment="1">
      <alignment wrapText="1"/>
    </xf>
    <xf numFmtId="0" fontId="29" fillId="0" borderId="5" xfId="16" applyFont="1" applyBorder="1" applyAlignment="1">
      <alignment wrapText="1"/>
    </xf>
    <xf numFmtId="0" fontId="29" fillId="0" borderId="2" xfId="16" applyFont="1" applyBorder="1" applyAlignment="1">
      <alignment wrapText="1"/>
    </xf>
    <xf numFmtId="0" fontId="156" fillId="0" borderId="0" xfId="16" applyFont="1" applyAlignment="1">
      <alignment horizontal="left" wrapText="1"/>
    </xf>
    <xf numFmtId="15" fontId="24" fillId="42" borderId="0" xfId="113" quotePrefix="1" applyNumberFormat="1" applyFont="1" applyFill="1" applyAlignment="1">
      <alignment horizontal="right" wrapText="1"/>
    </xf>
    <xf numFmtId="0" fontId="24" fillId="42" borderId="0" xfId="113" applyFont="1" applyFill="1" applyAlignment="1">
      <alignment horizontal="right" wrapText="1"/>
    </xf>
    <xf numFmtId="15" fontId="22" fillId="42" borderId="0" xfId="113" quotePrefix="1" applyNumberFormat="1" applyFont="1" applyFill="1" applyAlignment="1">
      <alignment horizontal="right" wrapText="1"/>
    </xf>
    <xf numFmtId="172" fontId="52" fillId="0" borderId="0" xfId="9" applyNumberFormat="1" applyFont="1" applyAlignment="1">
      <alignment horizontal="left" wrapText="1"/>
    </xf>
    <xf numFmtId="172" fontId="22" fillId="0" borderId="0" xfId="9" applyNumberFormat="1" applyFont="1" applyAlignment="1">
      <alignment horizontal="center" wrapText="1"/>
    </xf>
    <xf numFmtId="172" fontId="29" fillId="0" borderId="0" xfId="9" applyNumberFormat="1" applyFont="1" applyAlignment="1">
      <alignment horizontal="center" wrapText="1"/>
    </xf>
    <xf numFmtId="172" fontId="0" fillId="0" borderId="0" xfId="9" applyNumberFormat="1" applyFont="1" applyAlignment="1">
      <alignment wrapText="1"/>
    </xf>
    <xf numFmtId="172" fontId="52" fillId="0" borderId="0" xfId="9" applyNumberFormat="1" applyFont="1" applyAlignment="1">
      <alignment horizontal="justify"/>
    </xf>
    <xf numFmtId="0" fontId="22" fillId="0" borderId="0" xfId="16"/>
    <xf numFmtId="0" fontId="24" fillId="42" borderId="25" xfId="113" applyFont="1" applyFill="1" applyBorder="1" applyAlignment="1">
      <alignment horizontal="center" vertical="top" wrapText="1"/>
    </xf>
    <xf numFmtId="0" fontId="22" fillId="42" borderId="25" xfId="113" applyFont="1" applyFill="1" applyBorder="1" applyAlignment="1">
      <alignment horizontal="center" vertical="top" wrapText="1"/>
    </xf>
    <xf numFmtId="0" fontId="22" fillId="42" borderId="26" xfId="113" applyFont="1" applyFill="1" applyBorder="1" applyAlignment="1">
      <alignment horizontal="center" vertical="top" wrapText="1"/>
    </xf>
    <xf numFmtId="15" fontId="24" fillId="42" borderId="25" xfId="113" quotePrefix="1" applyNumberFormat="1" applyFont="1" applyFill="1" applyBorder="1" applyAlignment="1">
      <alignment horizontal="center" vertical="top" wrapText="1"/>
    </xf>
    <xf numFmtId="0" fontId="22" fillId="42" borderId="25" xfId="113" quotePrefix="1" applyFont="1" applyFill="1" applyBorder="1" applyAlignment="1">
      <alignment horizontal="center" vertical="top" wrapText="1"/>
    </xf>
    <xf numFmtId="0" fontId="24" fillId="42" borderId="25" xfId="113" quotePrefix="1" applyFont="1" applyFill="1" applyBorder="1" applyAlignment="1">
      <alignment horizontal="right" wrapText="1"/>
    </xf>
    <xf numFmtId="0" fontId="24" fillId="42" borderId="25" xfId="113" applyFont="1" applyFill="1" applyBorder="1" applyAlignment="1">
      <alignment horizontal="right" wrapText="1"/>
    </xf>
    <xf numFmtId="0" fontId="22" fillId="42" borderId="25" xfId="113" quotePrefix="1" applyFont="1" applyFill="1" applyBorder="1" applyAlignment="1">
      <alignment horizontal="right" wrapText="1"/>
    </xf>
    <xf numFmtId="0" fontId="22" fillId="42" borderId="26" xfId="113" applyFont="1" applyFill="1" applyBorder="1" applyAlignment="1">
      <alignment horizontal="right" wrapText="1"/>
    </xf>
    <xf numFmtId="172" fontId="0" fillId="0" borderId="0" xfId="9" applyNumberFormat="1" applyFont="1" applyAlignment="1">
      <alignment horizontal="left" wrapText="1"/>
    </xf>
    <xf numFmtId="0" fontId="147" fillId="0" borderId="0" xfId="113" applyAlignment="1">
      <alignment wrapText="1"/>
    </xf>
    <xf numFmtId="172" fontId="29" fillId="0" borderId="0" xfId="9" applyNumberFormat="1" applyFont="1" applyAlignment="1">
      <alignment horizontal="left" wrapText="1"/>
    </xf>
    <xf numFmtId="172" fontId="22" fillId="0" borderId="0" xfId="16" applyNumberFormat="1" applyAlignment="1">
      <alignment horizontal="left" wrapText="1"/>
    </xf>
    <xf numFmtId="172" fontId="22" fillId="0" borderId="0" xfId="16" applyNumberFormat="1" applyAlignment="1">
      <alignment horizontal="left"/>
    </xf>
    <xf numFmtId="172" fontId="156" fillId="0" borderId="0" xfId="119" applyNumberFormat="1" applyFont="1" applyAlignment="1">
      <alignment wrapText="1"/>
    </xf>
    <xf numFmtId="0" fontId="156" fillId="0" borderId="0" xfId="16" applyFont="1"/>
    <xf numFmtId="0" fontId="24" fillId="42" borderId="25" xfId="113" quotePrefix="1" applyFont="1" applyFill="1" applyBorder="1" applyAlignment="1">
      <alignment horizontal="center" vertical="top" wrapText="1"/>
    </xf>
    <xf numFmtId="172" fontId="29" fillId="0" borderId="0" xfId="119" applyNumberFormat="1" applyFont="1" applyAlignment="1">
      <alignment wrapText="1"/>
    </xf>
    <xf numFmtId="0" fontId="29" fillId="0" borderId="0" xfId="16" applyFont="1"/>
    <xf numFmtId="172" fontId="158" fillId="0" borderId="0" xfId="119" applyNumberFormat="1" applyFont="1" applyAlignment="1">
      <alignment wrapText="1"/>
    </xf>
    <xf numFmtId="0" fontId="158" fillId="0" borderId="0" xfId="16" applyFont="1"/>
    <xf numFmtId="172" fontId="138" fillId="0" borderId="0" xfId="115" applyNumberFormat="1" applyFont="1" applyAlignment="1">
      <alignment wrapText="1"/>
    </xf>
    <xf numFmtId="0" fontId="29" fillId="0" borderId="0" xfId="16" applyFont="1" applyAlignment="1">
      <alignment wrapText="1"/>
    </xf>
    <xf numFmtId="172" fontId="29" fillId="0" borderId="0" xfId="115" applyNumberFormat="1" applyFont="1" applyAlignment="1" applyProtection="1">
      <alignment horizontal="left" wrapText="1" readingOrder="1"/>
      <protection locked="0"/>
    </xf>
    <xf numFmtId="0" fontId="22" fillId="0" borderId="0" xfId="16" applyAlignment="1">
      <alignment horizontal="left" wrapText="1" readingOrder="1"/>
    </xf>
    <xf numFmtId="172" fontId="138" fillId="0" borderId="0" xfId="115" applyNumberFormat="1" applyFont="1" applyAlignment="1" applyProtection="1">
      <alignment horizontal="left" wrapText="1" readingOrder="1"/>
      <protection locked="0"/>
    </xf>
    <xf numFmtId="0" fontId="158" fillId="0" borderId="0" xfId="16" applyFont="1" applyAlignment="1">
      <alignment horizontal="left" wrapText="1"/>
    </xf>
    <xf numFmtId="172" fontId="24" fillId="42" borderId="25" xfId="115" quotePrefix="1" applyNumberFormat="1" applyFont="1" applyFill="1" applyBorder="1" applyAlignment="1">
      <alignment horizontal="center"/>
    </xf>
    <xf numFmtId="172" fontId="24" fillId="42" borderId="25" xfId="115" applyNumberFormat="1" applyFont="1" applyFill="1" applyBorder="1" applyAlignment="1">
      <alignment horizontal="center"/>
    </xf>
    <xf numFmtId="172" fontId="22" fillId="42" borderId="25" xfId="115" quotePrefix="1" applyNumberFormat="1" applyFont="1" applyFill="1" applyBorder="1" applyAlignment="1">
      <alignment horizontal="center"/>
    </xf>
    <xf numFmtId="172" fontId="22" fillId="42" borderId="25" xfId="115" applyNumberFormat="1" applyFont="1" applyFill="1" applyBorder="1" applyAlignment="1">
      <alignment horizontal="center"/>
    </xf>
    <xf numFmtId="172" fontId="22" fillId="42" borderId="26" xfId="115" applyNumberFormat="1" applyFont="1" applyFill="1" applyBorder="1" applyAlignment="1">
      <alignment horizontal="center"/>
    </xf>
    <xf numFmtId="172" fontId="138" fillId="0" borderId="0" xfId="116" applyNumberFormat="1" applyFont="1" applyAlignment="1">
      <alignment wrapText="1"/>
    </xf>
    <xf numFmtId="172" fontId="24" fillId="42" borderId="25" xfId="116" quotePrefix="1" applyNumberFormat="1" applyFont="1" applyFill="1" applyBorder="1" applyAlignment="1">
      <alignment horizontal="center"/>
    </xf>
    <xf numFmtId="0" fontId="22" fillId="42" borderId="25" xfId="113" applyFont="1" applyFill="1" applyBorder="1" applyAlignment="1">
      <alignment horizontal="center"/>
    </xf>
    <xf numFmtId="0" fontId="22" fillId="42" borderId="26" xfId="113" applyFont="1" applyFill="1" applyBorder="1" applyAlignment="1">
      <alignment horizontal="center"/>
    </xf>
    <xf numFmtId="172" fontId="24" fillId="42" borderId="25" xfId="116" applyNumberFormat="1" applyFont="1" applyFill="1" applyBorder="1" applyAlignment="1">
      <alignment horizontal="center" wrapText="1"/>
    </xf>
    <xf numFmtId="0" fontId="24" fillId="42" borderId="25" xfId="113" applyFont="1" applyFill="1" applyBorder="1" applyAlignment="1">
      <alignment horizontal="center" wrapText="1"/>
    </xf>
    <xf numFmtId="172" fontId="22" fillId="42" borderId="25" xfId="116" applyNumberFormat="1" applyFont="1" applyFill="1" applyBorder="1" applyAlignment="1">
      <alignment horizontal="center" wrapText="1"/>
    </xf>
    <xf numFmtId="0" fontId="22" fillId="42" borderId="25" xfId="113" applyFont="1" applyFill="1" applyBorder="1" applyAlignment="1">
      <alignment horizontal="center" wrapText="1"/>
    </xf>
    <xf numFmtId="0" fontId="22" fillId="42" borderId="26" xfId="113" applyFont="1" applyFill="1" applyBorder="1" applyAlignment="1">
      <alignment horizontal="center" wrapText="1"/>
    </xf>
    <xf numFmtId="172" fontId="52" fillId="0" borderId="0" xfId="9" applyNumberFormat="1" applyFont="1" applyAlignment="1">
      <alignment wrapText="1"/>
    </xf>
    <xf numFmtId="172" fontId="22" fillId="0" borderId="0" xfId="9" applyNumberFormat="1" applyFont="1" applyAlignment="1">
      <alignment wrapText="1"/>
    </xf>
    <xf numFmtId="172" fontId="120" fillId="0" borderId="0" xfId="9" applyNumberFormat="1" applyFont="1" applyAlignment="1">
      <alignment horizontal="justify" vertical="top"/>
    </xf>
    <xf numFmtId="0" fontId="20" fillId="0" borderId="2" xfId="107" applyFont="1" applyBorder="1" applyAlignment="1">
      <alignment horizontal="left" vertical="top" wrapText="1"/>
    </xf>
    <xf numFmtId="0" fontId="24" fillId="36" borderId="23" xfId="107" applyFont="1" applyFill="1" applyBorder="1" applyAlignment="1">
      <alignment horizontal="left"/>
    </xf>
    <xf numFmtId="0" fontId="24" fillId="36" borderId="52" xfId="107" applyFont="1" applyFill="1" applyBorder="1" applyAlignment="1">
      <alignment horizontal="left"/>
    </xf>
    <xf numFmtId="0" fontId="24" fillId="36" borderId="20" xfId="107" applyFont="1" applyFill="1" applyBorder="1" applyAlignment="1">
      <alignment horizontal="left"/>
    </xf>
    <xf numFmtId="0" fontId="20" fillId="0" borderId="58" xfId="107" applyFont="1" applyBorder="1" applyAlignment="1">
      <alignment horizontal="left" vertical="top"/>
    </xf>
    <xf numFmtId="0" fontId="20" fillId="0" borderId="5" xfId="107" applyFont="1" applyBorder="1" applyAlignment="1">
      <alignment horizontal="left" vertical="top"/>
    </xf>
    <xf numFmtId="0" fontId="20" fillId="0" borderId="1" xfId="107" applyFont="1" applyBorder="1" applyAlignment="1">
      <alignment horizontal="left" vertical="top"/>
    </xf>
    <xf numFmtId="0" fontId="20" fillId="0" borderId="58" xfId="107" applyFont="1" applyBorder="1" applyAlignment="1">
      <alignment horizontal="left" vertical="top" wrapText="1"/>
    </xf>
    <xf numFmtId="0" fontId="20" fillId="0" borderId="75" xfId="107" applyFont="1" applyBorder="1" applyAlignment="1">
      <alignment horizontal="left" vertical="top" wrapText="1"/>
    </xf>
    <xf numFmtId="0" fontId="20" fillId="0" borderId="58" xfId="107" applyFont="1" applyBorder="1" applyAlignment="1">
      <alignment vertical="top"/>
    </xf>
    <xf numFmtId="0" fontId="20" fillId="0" borderId="5" xfId="107" applyFont="1" applyBorder="1" applyAlignment="1">
      <alignment vertical="top"/>
    </xf>
    <xf numFmtId="0" fontId="20" fillId="0" borderId="1" xfId="107" applyFont="1" applyBorder="1" applyAlignment="1">
      <alignment vertical="top"/>
    </xf>
    <xf numFmtId="0" fontId="20" fillId="0" borderId="57" xfId="107" applyFont="1" applyBorder="1" applyAlignment="1">
      <alignment horizontal="left" vertical="top"/>
    </xf>
    <xf numFmtId="0" fontId="20" fillId="0" borderId="57" xfId="107" applyFont="1" applyBorder="1" applyAlignment="1">
      <alignment horizontal="left" vertical="top" wrapText="1"/>
    </xf>
    <xf numFmtId="0" fontId="131" fillId="0" borderId="0" xfId="0" applyFont="1" applyAlignment="1">
      <alignment horizontal="left" vertical="center"/>
    </xf>
    <xf numFmtId="0" fontId="128" fillId="35" borderId="0" xfId="109" applyFont="1" applyFill="1" applyAlignment="1">
      <alignment vertical="center" wrapText="1"/>
    </xf>
    <xf numFmtId="0" fontId="20" fillId="0" borderId="21" xfId="107" applyFont="1" applyBorder="1" applyAlignment="1">
      <alignment vertical="top"/>
    </xf>
    <xf numFmtId="0" fontId="20" fillId="0" borderId="2" xfId="107" applyFont="1" applyBorder="1" applyAlignment="1">
      <alignment vertical="top"/>
    </xf>
    <xf numFmtId="0" fontId="20" fillId="0" borderId="75" xfId="107" applyFont="1" applyBorder="1" applyAlignment="1">
      <alignment vertical="top"/>
    </xf>
    <xf numFmtId="0" fontId="129" fillId="35" borderId="0" xfId="0" applyFont="1" applyFill="1" applyAlignment="1">
      <alignment horizontal="left" vertical="center" wrapText="1"/>
    </xf>
    <xf numFmtId="0" fontId="129" fillId="35" borderId="0" xfId="0" applyFont="1" applyFill="1" applyAlignment="1">
      <alignment horizontal="left" vertical="center"/>
    </xf>
    <xf numFmtId="0" fontId="129" fillId="0" borderId="0" xfId="0" applyFont="1" applyAlignment="1">
      <alignment horizontal="left" vertical="center"/>
    </xf>
    <xf numFmtId="0" fontId="100" fillId="9" borderId="35" xfId="0" applyFont="1" applyFill="1" applyBorder="1"/>
    <xf numFmtId="0" fontId="100" fillId="9" borderId="57" xfId="0" applyFont="1" applyFill="1" applyBorder="1"/>
    <xf numFmtId="0" fontId="100" fillId="9" borderId="36" xfId="0" applyFont="1" applyFill="1" applyBorder="1"/>
    <xf numFmtId="0" fontId="137" fillId="36" borderId="51" xfId="110" applyFont="1" applyFill="1" applyBorder="1"/>
    <xf numFmtId="0" fontId="137" fillId="36" borderId="52" xfId="110" applyFont="1" applyFill="1" applyBorder="1"/>
    <xf numFmtId="0" fontId="137" fillId="36" borderId="53" xfId="110" applyFont="1" applyFill="1" applyBorder="1"/>
    <xf numFmtId="0" fontId="127" fillId="0" borderId="0" xfId="110" applyFont="1" applyAlignment="1">
      <alignment horizontal="left" vertical="top" wrapText="1"/>
    </xf>
    <xf numFmtId="0" fontId="80" fillId="0" borderId="0" xfId="0" applyFont="1" applyAlignment="1">
      <alignment wrapText="1"/>
    </xf>
    <xf numFmtId="0" fontId="80" fillId="0" borderId="0" xfId="0" applyFont="1" applyAlignment="1">
      <alignment horizontal="left" wrapText="1"/>
    </xf>
    <xf numFmtId="0" fontId="80" fillId="0" borderId="0" xfId="0" applyFont="1" applyAlignment="1">
      <alignment horizontal="left" vertical="top" wrapText="1"/>
    </xf>
    <xf numFmtId="0" fontId="15" fillId="0" borderId="76" xfId="0" applyFont="1" applyBorder="1" applyAlignment="1">
      <alignment horizontal="left" vertical="top" wrapText="1"/>
    </xf>
    <xf numFmtId="0" fontId="15" fillId="0" borderId="76" xfId="0" applyFont="1" applyBorder="1" applyAlignment="1">
      <alignment horizontal="left" vertical="center" wrapText="1"/>
    </xf>
    <xf numFmtId="0" fontId="100" fillId="0" borderId="92" xfId="0" applyFont="1" applyBorder="1" applyAlignment="1">
      <alignment vertical="top" wrapText="1"/>
    </xf>
    <xf numFmtId="0" fontId="100" fillId="0" borderId="93" xfId="0" applyFont="1" applyBorder="1" applyAlignment="1">
      <alignment vertical="top" wrapText="1"/>
    </xf>
    <xf numFmtId="0" fontId="88" fillId="0" borderId="0" xfId="0" applyFont="1" applyAlignment="1">
      <alignment wrapText="1"/>
    </xf>
    <xf numFmtId="0" fontId="55" fillId="9" borderId="55" xfId="112" applyFont="1" applyFill="1" applyBorder="1" applyAlignment="1">
      <alignment horizontal="center" wrapText="1"/>
    </xf>
    <xf numFmtId="0" fontId="55" fillId="9" borderId="56" xfId="112" applyFont="1" applyFill="1" applyBorder="1" applyAlignment="1">
      <alignment horizontal="center" wrapText="1"/>
    </xf>
    <xf numFmtId="0" fontId="121" fillId="9" borderId="54" xfId="112" applyFont="1" applyFill="1" applyBorder="1" applyAlignment="1">
      <alignment horizontal="left" vertical="center" wrapText="1"/>
    </xf>
    <xf numFmtId="0" fontId="121" fillId="9" borderId="35" xfId="112" applyFont="1" applyFill="1" applyBorder="1" applyAlignment="1">
      <alignment horizontal="left" vertical="center" wrapText="1"/>
    </xf>
    <xf numFmtId="0" fontId="55" fillId="9" borderId="55" xfId="112" applyFont="1" applyFill="1" applyBorder="1" applyAlignment="1">
      <alignment horizontal="right" wrapText="1"/>
    </xf>
    <xf numFmtId="0" fontId="55" fillId="9" borderId="58" xfId="112" applyFont="1" applyFill="1" applyBorder="1" applyAlignment="1">
      <alignment horizontal="right" wrapText="1"/>
    </xf>
    <xf numFmtId="0" fontId="50" fillId="4" borderId="21" xfId="6" applyFont="1" applyFill="1" applyBorder="1" applyAlignment="1">
      <alignment horizontal="center" vertical="center"/>
    </xf>
    <xf numFmtId="0" fontId="116" fillId="8" borderId="57" xfId="0" applyFont="1" applyFill="1" applyBorder="1" applyAlignment="1">
      <alignment horizontal="center" vertical="center"/>
    </xf>
    <xf numFmtId="0" fontId="18" fillId="4" borderId="22" xfId="6" applyFont="1" applyFill="1" applyBorder="1" applyAlignment="1">
      <alignment horizontal="center" vertical="center" wrapText="1"/>
    </xf>
    <xf numFmtId="0" fontId="18" fillId="4" borderId="73" xfId="6" applyFont="1" applyFill="1" applyBorder="1" applyAlignment="1">
      <alignment horizontal="center" vertical="center" wrapText="1"/>
    </xf>
    <xf numFmtId="0" fontId="50" fillId="4" borderId="2" xfId="6" applyFont="1" applyFill="1" applyBorder="1" applyAlignment="1">
      <alignment vertical="center" wrapText="1"/>
    </xf>
    <xf numFmtId="0" fontId="50" fillId="4" borderId="2" xfId="6" applyFont="1" applyFill="1" applyBorder="1" applyAlignment="1">
      <alignment horizontal="left" wrapText="1"/>
    </xf>
    <xf numFmtId="0" fontId="16" fillId="0" borderId="57" xfId="6" applyFont="1" applyBorder="1" applyAlignment="1">
      <alignment vertical="center" wrapText="1"/>
    </xf>
    <xf numFmtId="0" fontId="117" fillId="5" borderId="57" xfId="6" applyFont="1" applyFill="1" applyBorder="1" applyAlignment="1">
      <alignment vertical="center" wrapText="1"/>
    </xf>
    <xf numFmtId="174" fontId="117" fillId="5" borderId="57" xfId="6" applyNumberFormat="1" applyFont="1" applyFill="1" applyBorder="1" applyAlignment="1">
      <alignment horizontal="right" vertical="center"/>
    </xf>
    <xf numFmtId="174" fontId="117" fillId="5" borderId="23" xfId="6" applyNumberFormat="1" applyFont="1" applyFill="1" applyBorder="1" applyAlignment="1">
      <alignment horizontal="right" vertical="center"/>
    </xf>
    <xf numFmtId="174" fontId="117" fillId="5" borderId="35" xfId="6" applyNumberFormat="1" applyFont="1" applyFill="1" applyBorder="1" applyAlignment="1">
      <alignment horizontal="right" vertical="center"/>
    </xf>
    <xf numFmtId="178" fontId="117" fillId="5" borderId="57" xfId="6" applyNumberFormat="1" applyFont="1" applyFill="1" applyBorder="1" applyAlignment="1">
      <alignment horizontal="right" vertical="center"/>
    </xf>
    <xf numFmtId="174" fontId="117" fillId="5" borderId="33" xfId="6" applyNumberFormat="1" applyFont="1" applyFill="1" applyBorder="1" applyAlignment="1">
      <alignment horizontal="right" vertical="center"/>
    </xf>
    <xf numFmtId="0" fontId="16" fillId="0" borderId="20" xfId="6" applyFont="1" applyBorder="1" applyAlignment="1">
      <alignment horizontal="right" vertical="center"/>
    </xf>
    <xf numFmtId="0" fontId="96" fillId="0" borderId="0" xfId="0" applyFont="1" applyAlignment="1">
      <alignment horizontal="left" vertical="center" wrapText="1"/>
    </xf>
    <xf numFmtId="0" fontId="99" fillId="0" borderId="0" xfId="0" applyFont="1" applyAlignment="1">
      <alignment horizontal="left" vertical="center" wrapText="1"/>
    </xf>
    <xf numFmtId="0" fontId="82" fillId="4" borderId="1" xfId="6" applyFont="1" applyFill="1" applyBorder="1" applyAlignment="1">
      <alignment horizontal="right"/>
    </xf>
    <xf numFmtId="0" fontId="83" fillId="4" borderId="1" xfId="6" applyFont="1" applyFill="1" applyBorder="1" applyAlignment="1">
      <alignment horizontal="right"/>
    </xf>
    <xf numFmtId="0" fontId="82" fillId="4" borderId="58" xfId="6" applyFont="1" applyFill="1" applyBorder="1" applyAlignment="1">
      <alignment horizontal="right"/>
    </xf>
    <xf numFmtId="0" fontId="82" fillId="4" borderId="58" xfId="6" applyFont="1" applyFill="1" applyBorder="1" applyAlignment="1">
      <alignment horizontal="right" wrapText="1"/>
    </xf>
    <xf numFmtId="0" fontId="83" fillId="4" borderId="58" xfId="6" applyFont="1" applyFill="1" applyBorder="1" applyAlignment="1">
      <alignment horizontal="right"/>
    </xf>
    <xf numFmtId="0" fontId="82" fillId="4" borderId="57" xfId="6" applyFont="1" applyFill="1" applyBorder="1"/>
    <xf numFmtId="0" fontId="83" fillId="4" borderId="23" xfId="6" applyFont="1" applyFill="1" applyBorder="1" applyAlignment="1">
      <alignment horizontal="center"/>
    </xf>
    <xf numFmtId="0" fontId="0" fillId="0" borderId="20" xfId="0" applyBorder="1" applyAlignment="1">
      <alignment horizontal="center"/>
    </xf>
    <xf numFmtId="0" fontId="82" fillId="4" borderId="58" xfId="6" applyFont="1" applyFill="1" applyBorder="1"/>
    <xf numFmtId="0" fontId="83" fillId="4" borderId="58" xfId="6" applyFont="1" applyFill="1" applyBorder="1" applyAlignment="1">
      <alignment horizontal="right" wrapText="1"/>
    </xf>
    <xf numFmtId="0" fontId="82" fillId="4" borderId="1" xfId="6" applyFont="1" applyFill="1" applyBorder="1"/>
    <xf numFmtId="0" fontId="38" fillId="9" borderId="57" xfId="6" applyFont="1" applyFill="1" applyBorder="1"/>
    <xf numFmtId="0" fontId="39" fillId="0" borderId="57" xfId="6" applyFont="1" applyBorder="1"/>
    <xf numFmtId="179" fontId="39" fillId="0" borderId="57" xfId="6" applyNumberFormat="1" applyFont="1" applyBorder="1" applyAlignment="1">
      <alignment horizontal="right"/>
    </xf>
    <xf numFmtId="43" fontId="39" fillId="6" borderId="57" xfId="6" quotePrefix="1" applyNumberFormat="1" applyFont="1" applyFill="1" applyBorder="1" applyAlignment="1">
      <alignment horizontal="right"/>
    </xf>
    <xf numFmtId="0" fontId="39" fillId="0" borderId="57" xfId="0" applyFont="1" applyBorder="1"/>
    <xf numFmtId="0" fontId="59" fillId="0" borderId="57" xfId="6" applyFont="1" applyBorder="1"/>
    <xf numFmtId="0" fontId="38" fillId="7" borderId="57" xfId="6" applyFont="1" applyFill="1" applyBorder="1"/>
    <xf numFmtId="175" fontId="38" fillId="3" borderId="57" xfId="6" applyNumberFormat="1" applyFont="1" applyFill="1" applyBorder="1" applyAlignment="1">
      <alignment horizontal="right"/>
    </xf>
    <xf numFmtId="180" fontId="59" fillId="7" borderId="57" xfId="6" applyNumberFormat="1" applyFont="1" applyFill="1" applyBorder="1" applyAlignment="1">
      <alignment horizontal="right"/>
    </xf>
    <xf numFmtId="0" fontId="82" fillId="4" borderId="23" xfId="6" applyFont="1" applyFill="1" applyBorder="1" applyAlignment="1">
      <alignment horizontal="center"/>
    </xf>
    <xf numFmtId="0" fontId="82" fillId="4" borderId="20" xfId="6" applyFont="1" applyFill="1" applyBorder="1" applyAlignment="1">
      <alignment horizontal="center"/>
    </xf>
    <xf numFmtId="0" fontId="38" fillId="0" borderId="57" xfId="6" applyFont="1" applyFill="1" applyBorder="1"/>
    <xf numFmtId="175" fontId="39" fillId="0" borderId="57" xfId="6" applyNumberFormat="1" applyFont="1" applyFill="1" applyBorder="1" applyAlignment="1">
      <alignment horizontal="right"/>
    </xf>
    <xf numFmtId="3" fontId="22" fillId="8" borderId="57" xfId="6" applyNumberFormat="1" applyFont="1" applyFill="1" applyBorder="1" applyAlignment="1">
      <alignment horizontal="right" vertical="center" wrapText="1"/>
    </xf>
    <xf numFmtId="3" fontId="24" fillId="4" borderId="57" xfId="6" applyNumberFormat="1" applyFont="1" applyFill="1" applyBorder="1" applyAlignment="1">
      <alignment horizontal="left" vertical="top" wrapText="1"/>
    </xf>
    <xf numFmtId="3" fontId="24" fillId="4" borderId="57" xfId="6" applyNumberFormat="1" applyFont="1" applyFill="1" applyBorder="1" applyAlignment="1">
      <alignment horizontal="right" vertical="center" wrapText="1"/>
    </xf>
    <xf numFmtId="0" fontId="20" fillId="0" borderId="57" xfId="6" applyFont="1" applyBorder="1" applyAlignment="1">
      <alignment vertical="center" wrapText="1"/>
    </xf>
    <xf numFmtId="3" fontId="24" fillId="4" borderId="21" xfId="6" applyNumberFormat="1" applyFont="1" applyFill="1" applyBorder="1" applyAlignment="1">
      <alignment horizontal="left" vertical="top" wrapText="1"/>
    </xf>
    <xf numFmtId="0" fontId="22" fillId="8" borderId="57" xfId="6" applyFont="1" applyFill="1" applyBorder="1" applyAlignment="1">
      <alignment vertical="center" wrapText="1"/>
    </xf>
    <xf numFmtId="0" fontId="15" fillId="0" borderId="57" xfId="0" applyFont="1" applyBorder="1" applyAlignment="1">
      <alignment vertical="center" wrapText="1"/>
    </xf>
    <xf numFmtId="3" fontId="20" fillId="0" borderId="57" xfId="6" applyNumberFormat="1" applyFont="1" applyBorder="1" applyAlignment="1">
      <alignment horizontal="right" vertical="center"/>
    </xf>
    <xf numFmtId="3" fontId="20" fillId="0" borderId="58" xfId="6" applyNumberFormat="1" applyFont="1" applyBorder="1" applyAlignment="1">
      <alignment horizontal="right" vertical="center"/>
    </xf>
    <xf numFmtId="3" fontId="20" fillId="0" borderId="23" xfId="6" applyNumberFormat="1" applyFont="1" applyBorder="1" applyAlignment="1">
      <alignment horizontal="right" vertical="center" wrapText="1"/>
    </xf>
    <xf numFmtId="0" fontId="15" fillId="0" borderId="1" xfId="0" applyFont="1" applyBorder="1" applyAlignment="1">
      <alignment vertical="center" wrapText="1"/>
    </xf>
    <xf numFmtId="3" fontId="20" fillId="0" borderId="1" xfId="6" applyNumberFormat="1" applyFont="1" applyBorder="1" applyAlignment="1">
      <alignment horizontal="right" vertical="center" wrapText="1"/>
    </xf>
    <xf numFmtId="3" fontId="20" fillId="0" borderId="1" xfId="6" applyNumberFormat="1" applyFont="1" applyBorder="1" applyAlignment="1">
      <alignment horizontal="right" vertical="center"/>
    </xf>
    <xf numFmtId="3" fontId="24" fillId="4" borderId="23" xfId="6" applyNumberFormat="1" applyFont="1" applyFill="1" applyBorder="1" applyAlignment="1">
      <alignment horizontal="left" vertical="top" wrapText="1"/>
    </xf>
    <xf numFmtId="3" fontId="24" fillId="4" borderId="52" xfId="6" applyNumberFormat="1" applyFont="1" applyFill="1" applyBorder="1" applyAlignment="1">
      <alignment horizontal="right" vertical="center" wrapText="1"/>
    </xf>
    <xf numFmtId="3" fontId="24" fillId="4" borderId="20" xfId="6" applyNumberFormat="1" applyFont="1" applyFill="1" applyBorder="1" applyAlignment="1">
      <alignment horizontal="right" vertical="center" wrapText="1"/>
    </xf>
    <xf numFmtId="0" fontId="24" fillId="3" borderId="23" xfId="6" applyFont="1" applyFill="1" applyBorder="1" applyAlignment="1">
      <alignment horizontal="left"/>
    </xf>
    <xf numFmtId="0" fontId="24" fillId="3" borderId="52" xfId="6" applyFont="1" applyFill="1" applyBorder="1" applyAlignment="1">
      <alignment horizontal="left"/>
    </xf>
    <xf numFmtId="0" fontId="24" fillId="3" borderId="20" xfId="6" applyFont="1" applyFill="1" applyBorder="1" applyAlignment="1">
      <alignment horizontal="left"/>
    </xf>
    <xf numFmtId="3" fontId="24" fillId="4" borderId="58" xfId="6" applyNumberFormat="1" applyFont="1" applyFill="1" applyBorder="1" applyAlignment="1">
      <alignment horizontal="left" vertical="top" wrapText="1"/>
    </xf>
    <xf numFmtId="3" fontId="24" fillId="4" borderId="58" xfId="6" applyNumberFormat="1" applyFont="1" applyFill="1" applyBorder="1" applyAlignment="1">
      <alignment horizontal="right" vertical="center" wrapText="1"/>
    </xf>
    <xf numFmtId="3" fontId="24" fillId="4" borderId="59" xfId="6" applyNumberFormat="1" applyFont="1" applyFill="1" applyBorder="1" applyAlignment="1">
      <alignment horizontal="left" vertical="top" wrapText="1"/>
    </xf>
    <xf numFmtId="0" fontId="55" fillId="0" borderId="57" xfId="105" applyFont="1" applyBorder="1" applyAlignment="1">
      <alignment wrapText="1"/>
    </xf>
    <xf numFmtId="0" fontId="15" fillId="0" borderId="28" xfId="6" applyFont="1" applyBorder="1" applyAlignment="1">
      <alignment horizontal="right" vertical="center" wrapText="1"/>
    </xf>
    <xf numFmtId="3" fontId="15" fillId="0" borderId="30" xfId="6" applyNumberFormat="1" applyFont="1" applyBorder="1" applyAlignment="1">
      <alignment horizontal="right" vertical="center" wrapText="1"/>
    </xf>
    <xf numFmtId="171" fontId="31" fillId="8" borderId="21" xfId="9" applyNumberFormat="1" applyFont="1" applyFill="1" applyBorder="1" applyAlignment="1">
      <alignment horizontal="center" vertical="center"/>
    </xf>
    <xf numFmtId="0" fontId="31" fillId="8" borderId="22" xfId="9" applyFont="1" applyFill="1" applyBorder="1" applyAlignment="1">
      <alignment horizontal="center" vertical="center"/>
    </xf>
    <xf numFmtId="171" fontId="29" fillId="8" borderId="73" xfId="9" applyNumberFormat="1" applyFont="1" applyFill="1" applyBorder="1" applyAlignment="1">
      <alignment horizontal="right" vertical="center" wrapText="1"/>
    </xf>
    <xf numFmtId="171" fontId="31" fillId="8" borderId="2" xfId="9" applyNumberFormat="1" applyFont="1" applyFill="1" applyBorder="1" applyAlignment="1">
      <alignment horizontal="right" vertical="center" wrapText="1"/>
    </xf>
    <xf numFmtId="171" fontId="29" fillId="8" borderId="0" xfId="9" applyNumberFormat="1" applyFont="1" applyFill="1" applyBorder="1" applyAlignment="1">
      <alignment horizontal="center" wrapText="1"/>
    </xf>
    <xf numFmtId="171" fontId="31" fillId="8" borderId="0" xfId="9" applyNumberFormat="1" applyFont="1" applyFill="1" applyBorder="1" applyAlignment="1">
      <alignment horizontal="right" wrapText="1"/>
    </xf>
    <xf numFmtId="171" fontId="29" fillId="8" borderId="4" xfId="9" applyNumberFormat="1" applyFont="1" applyFill="1" applyBorder="1" applyAlignment="1">
      <alignment horizontal="right" wrapText="1"/>
    </xf>
    <xf numFmtId="171" fontId="29" fillId="8" borderId="2" xfId="9" applyNumberFormat="1" applyFont="1" applyFill="1" applyBorder="1" applyAlignment="1">
      <alignment horizontal="right" vertical="center" wrapText="1"/>
    </xf>
    <xf numFmtId="171" fontId="31" fillId="8" borderId="0" xfId="9" quotePrefix="1" applyNumberFormat="1" applyFont="1" applyFill="1" applyBorder="1" applyAlignment="1">
      <alignment horizontal="right" vertical="center" wrapText="1"/>
    </xf>
    <xf numFmtId="171" fontId="29" fillId="8" borderId="4" xfId="9" quotePrefix="1" applyNumberFormat="1" applyFont="1" applyFill="1" applyBorder="1" applyAlignment="1">
      <alignment horizontal="right" vertical="center" wrapText="1"/>
    </xf>
    <xf numFmtId="171" fontId="31" fillId="9" borderId="1" xfId="9" applyNumberFormat="1" applyFont="1" applyFill="1" applyBorder="1" applyAlignment="1">
      <alignment horizontal="left" vertical="center" wrapText="1"/>
    </xf>
    <xf numFmtId="171" fontId="29" fillId="9" borderId="1" xfId="9" applyNumberFormat="1" applyFont="1" applyFill="1" applyBorder="1" applyAlignment="1">
      <alignment horizontal="right" vertical="center" wrapText="1"/>
    </xf>
    <xf numFmtId="171" fontId="29" fillId="0" borderId="1" xfId="9" applyNumberFormat="1" applyFont="1" applyBorder="1" applyAlignment="1">
      <alignment horizontal="left" vertical="center" wrapText="1"/>
    </xf>
    <xf numFmtId="171" fontId="29" fillId="0" borderId="1" xfId="9" applyNumberFormat="1" applyFont="1" applyBorder="1" applyAlignment="1">
      <alignment horizontal="right" vertical="center" wrapText="1"/>
    </xf>
    <xf numFmtId="171" fontId="29" fillId="9" borderId="1" xfId="9" applyNumberFormat="1" applyFont="1" applyFill="1" applyBorder="1" applyAlignment="1">
      <alignment horizontal="left" vertical="center" wrapText="1"/>
    </xf>
    <xf numFmtId="0" fontId="22" fillId="8" borderId="22" xfId="84" applyFill="1" applyBorder="1" applyAlignment="1">
      <alignment horizontal="center" vertical="center"/>
    </xf>
    <xf numFmtId="168" fontId="46" fillId="0" borderId="75" xfId="9" applyNumberFormat="1" applyFont="1" applyBorder="1" applyAlignment="1">
      <alignment wrapText="1"/>
    </xf>
    <xf numFmtId="168" fontId="46" fillId="0" borderId="3" xfId="9" quotePrefix="1" applyNumberFormat="1" applyFont="1" applyBorder="1" applyAlignment="1">
      <alignment horizontal="center" wrapText="1"/>
    </xf>
    <xf numFmtId="171" fontId="29" fillId="0" borderId="57" xfId="9" applyNumberFormat="1" applyFont="1" applyBorder="1" applyAlignment="1">
      <alignment horizontal="right" vertical="center" wrapText="1"/>
    </xf>
    <xf numFmtId="168" fontId="22" fillId="8" borderId="75" xfId="9" applyNumberFormat="1" applyFont="1" applyFill="1" applyBorder="1" applyAlignment="1">
      <alignment horizontal="right" vertical="top" wrapText="1"/>
    </xf>
    <xf numFmtId="171" fontId="29" fillId="8" borderId="3" xfId="9" applyNumberFormat="1" applyFont="1" applyFill="1" applyBorder="1" applyAlignment="1">
      <alignment horizontal="center" wrapText="1"/>
    </xf>
    <xf numFmtId="171" fontId="31" fillId="8" borderId="3" xfId="9" quotePrefix="1" applyNumberFormat="1" applyFont="1" applyFill="1" applyBorder="1" applyAlignment="1">
      <alignment horizontal="right" vertical="center" wrapText="1"/>
    </xf>
    <xf numFmtId="171" fontId="29" fillId="8" borderId="74" xfId="9" quotePrefix="1" applyNumberFormat="1" applyFont="1" applyFill="1" applyBorder="1" applyAlignment="1">
      <alignment horizontal="right" vertical="center" wrapText="1"/>
    </xf>
    <xf numFmtId="172" fontId="29" fillId="8" borderId="21" xfId="9" applyNumberFormat="1" applyFont="1" applyFill="1" applyBorder="1" applyAlignment="1">
      <alignment horizontal="right" vertical="top" wrapText="1"/>
    </xf>
    <xf numFmtId="172" fontId="31" fillId="8" borderId="22" xfId="9" applyNumberFormat="1" applyFont="1" applyFill="1" applyBorder="1" applyAlignment="1">
      <alignment horizontal="center" vertical="top" wrapText="1"/>
    </xf>
    <xf numFmtId="172" fontId="31" fillId="8" borderId="22" xfId="9" applyNumberFormat="1" applyFont="1" applyFill="1" applyBorder="1" applyAlignment="1">
      <alignment horizontal="right" vertical="top" wrapText="1"/>
    </xf>
    <xf numFmtId="172" fontId="29" fillId="8" borderId="73" xfId="9" applyNumberFormat="1" applyFont="1" applyFill="1" applyBorder="1" applyAlignment="1">
      <alignment horizontal="right" vertical="top" wrapText="1"/>
    </xf>
    <xf numFmtId="172" fontId="46" fillId="9" borderId="1" xfId="9" applyNumberFormat="1" applyFont="1" applyFill="1" applyBorder="1" applyAlignment="1">
      <alignment wrapText="1"/>
    </xf>
    <xf numFmtId="172" fontId="98" fillId="0" borderId="57" xfId="9" applyNumberFormat="1" applyFont="1" applyBorder="1" applyAlignment="1">
      <alignment horizontal="left" wrapText="1" indent="1"/>
    </xf>
    <xf numFmtId="172" fontId="48" fillId="0" borderId="57" xfId="9" applyNumberFormat="1" applyFont="1" applyBorder="1" applyAlignment="1">
      <alignment horizontal="left" wrapText="1" indent="1"/>
    </xf>
    <xf numFmtId="172" fontId="46" fillId="9" borderId="57" xfId="9" applyNumberFormat="1" applyFont="1" applyFill="1" applyBorder="1" applyAlignment="1">
      <alignment horizontal="justify" vertical="top" wrapText="1"/>
    </xf>
    <xf numFmtId="172" fontId="52" fillId="9" borderId="57" xfId="9" applyNumberFormat="1" applyFont="1" applyFill="1" applyBorder="1" applyAlignment="1">
      <alignment horizontal="center" vertical="top" wrapText="1"/>
    </xf>
    <xf numFmtId="171" fontId="29" fillId="9" borderId="57" xfId="9" applyNumberFormat="1" applyFont="1" applyFill="1" applyBorder="1" applyAlignment="1">
      <alignment horizontal="right" vertical="center" wrapText="1"/>
    </xf>
    <xf numFmtId="171" fontId="31" fillId="9" borderId="3" xfId="9" applyNumberFormat="1" applyFont="1" applyFill="1" applyBorder="1" applyAlignment="1">
      <alignment horizontal="right" vertical="center" wrapText="1"/>
    </xf>
    <xf numFmtId="172" fontId="29" fillId="8" borderId="75" xfId="9" applyNumberFormat="1" applyFont="1" applyFill="1" applyBorder="1" applyAlignment="1">
      <alignment horizontal="right" vertical="top" wrapText="1"/>
    </xf>
    <xf numFmtId="172" fontId="31" fillId="8" borderId="3" xfId="9" applyNumberFormat="1" applyFont="1" applyFill="1" applyBorder="1" applyAlignment="1">
      <alignment horizontal="center" vertical="top" wrapText="1"/>
    </xf>
    <xf numFmtId="172" fontId="31" fillId="8" borderId="3" xfId="9" quotePrefix="1" applyNumberFormat="1" applyFont="1" applyFill="1" applyBorder="1" applyAlignment="1">
      <alignment horizontal="right" vertical="top" wrapText="1"/>
    </xf>
    <xf numFmtId="172" fontId="29" fillId="8" borderId="74" xfId="9" quotePrefix="1" applyNumberFormat="1" applyFont="1" applyFill="1" applyBorder="1" applyAlignment="1">
      <alignment horizontal="right" vertical="top" wrapText="1"/>
    </xf>
    <xf numFmtId="171" fontId="31" fillId="8" borderId="21" xfId="9" applyNumberFormat="1" applyFont="1" applyFill="1" applyBorder="1" applyAlignment="1">
      <alignment wrapText="1"/>
    </xf>
    <xf numFmtId="171" fontId="31" fillId="8" borderId="22" xfId="9" applyNumberFormat="1" applyFont="1" applyFill="1" applyBorder="1" applyAlignment="1">
      <alignment wrapText="1"/>
    </xf>
    <xf numFmtId="171" fontId="31" fillId="8" borderId="22" xfId="9" applyNumberFormat="1" applyFont="1" applyFill="1" applyBorder="1" applyAlignment="1">
      <alignment horizontal="right"/>
    </xf>
    <xf numFmtId="171" fontId="31" fillId="8" borderId="73" xfId="9" applyNumberFormat="1" applyFont="1" applyFill="1" applyBorder="1" applyAlignment="1">
      <alignment horizontal="right" wrapText="1"/>
    </xf>
    <xf numFmtId="171" fontId="31" fillId="8" borderId="2" xfId="9" applyNumberFormat="1" applyFont="1" applyFill="1" applyBorder="1" applyAlignment="1">
      <alignment wrapText="1"/>
    </xf>
    <xf numFmtId="171" fontId="31" fillId="8" borderId="0" xfId="9" applyNumberFormat="1" applyFont="1" applyFill="1" applyBorder="1" applyAlignment="1">
      <alignment wrapText="1"/>
    </xf>
    <xf numFmtId="171" fontId="31" fillId="8" borderId="0" xfId="9" applyNumberFormat="1" applyFont="1" applyFill="1" applyBorder="1" applyAlignment="1">
      <alignment horizontal="right"/>
    </xf>
    <xf numFmtId="171" fontId="31" fillId="8" borderId="4" xfId="9" applyNumberFormat="1" applyFont="1" applyFill="1" applyBorder="1" applyAlignment="1">
      <alignment horizontal="right" wrapText="1"/>
    </xf>
    <xf numFmtId="171" fontId="31" fillId="8" borderId="0" xfId="9" applyNumberFormat="1" applyFont="1" applyFill="1" applyBorder="1" applyAlignment="1">
      <alignment horizontal="center" wrapText="1"/>
    </xf>
    <xf numFmtId="171" fontId="31" fillId="8" borderId="0" xfId="9" quotePrefix="1" applyNumberFormat="1" applyFont="1" applyFill="1" applyBorder="1" applyAlignment="1">
      <alignment horizontal="right"/>
    </xf>
    <xf numFmtId="171" fontId="31" fillId="8" borderId="4" xfId="9" quotePrefix="1" applyNumberFormat="1" applyFont="1" applyFill="1" applyBorder="1" applyAlignment="1">
      <alignment horizontal="right"/>
    </xf>
    <xf numFmtId="171" fontId="52" fillId="0" borderId="57" xfId="9" applyNumberFormat="1" applyFont="1" applyBorder="1" applyAlignment="1">
      <alignment wrapText="1"/>
    </xf>
    <xf numFmtId="171" fontId="52" fillId="9" borderId="57" xfId="9" applyNumberFormat="1" applyFont="1" applyFill="1" applyBorder="1" applyAlignment="1">
      <alignment wrapText="1"/>
    </xf>
    <xf numFmtId="171" fontId="46" fillId="9" borderId="57" xfId="9" applyNumberFormat="1" applyFont="1" applyFill="1" applyBorder="1" applyAlignment="1">
      <alignment wrapText="1"/>
    </xf>
    <xf numFmtId="171" fontId="46" fillId="9" borderId="57" xfId="9" applyNumberFormat="1" applyFont="1" applyFill="1" applyBorder="1" applyAlignment="1">
      <alignment horizontal="center" wrapText="1"/>
    </xf>
    <xf numFmtId="171" fontId="46" fillId="9" borderId="57" xfId="9" applyNumberFormat="1" applyFont="1" applyFill="1" applyBorder="1" applyAlignment="1">
      <alignment horizontal="right" vertical="center" wrapText="1"/>
    </xf>
    <xf numFmtId="0" fontId="24" fillId="8" borderId="21" xfId="84" applyFont="1" applyFill="1" applyBorder="1" applyAlignment="1">
      <alignment vertical="center" wrapText="1"/>
    </xf>
    <xf numFmtId="0" fontId="24" fillId="8" borderId="22" xfId="84" applyFont="1" applyFill="1" applyBorder="1" applyAlignment="1">
      <alignment horizontal="center" vertical="center"/>
    </xf>
    <xf numFmtId="0" fontId="22" fillId="8" borderId="73" xfId="84" applyFill="1" applyBorder="1" applyAlignment="1">
      <alignment horizontal="center" vertical="center"/>
    </xf>
    <xf numFmtId="0" fontId="24" fillId="8" borderId="2" xfId="84" applyFont="1" applyFill="1" applyBorder="1" applyAlignment="1">
      <alignment vertical="center" wrapText="1"/>
    </xf>
    <xf numFmtId="0" fontId="24" fillId="8" borderId="0" xfId="84" applyFont="1" applyFill="1" applyBorder="1" applyAlignment="1">
      <alignment horizontal="right" vertical="center" wrapText="1"/>
    </xf>
    <xf numFmtId="0" fontId="22" fillId="8" borderId="0" xfId="84" applyFill="1" applyBorder="1" applyAlignment="1">
      <alignment horizontal="right" vertical="center" wrapText="1"/>
    </xf>
    <xf numFmtId="0" fontId="22" fillId="8" borderId="4" xfId="84" applyFill="1" applyBorder="1" applyAlignment="1">
      <alignment horizontal="right" vertical="center" wrapText="1"/>
    </xf>
    <xf numFmtId="0" fontId="24" fillId="8" borderId="64" xfId="84" applyFont="1" applyFill="1" applyBorder="1" applyAlignment="1">
      <alignment vertical="center" wrapText="1"/>
    </xf>
    <xf numFmtId="6" fontId="22" fillId="8" borderId="49" xfId="84" applyNumberFormat="1" applyFill="1" applyBorder="1" applyAlignment="1">
      <alignment horizontal="right" vertical="center" wrapText="1"/>
    </xf>
    <xf numFmtId="0" fontId="22" fillId="0" borderId="1" xfId="84" applyBorder="1" applyAlignment="1">
      <alignment vertical="center" wrapText="1"/>
    </xf>
    <xf numFmtId="3" fontId="34" fillId="0" borderId="1" xfId="84" applyNumberFormat="1" applyFont="1" applyBorder="1" applyAlignment="1">
      <alignment horizontal="right" vertical="center" wrapText="1"/>
    </xf>
    <xf numFmtId="0" fontId="22" fillId="9" borderId="57" xfId="84" applyFill="1" applyBorder="1" applyAlignment="1">
      <alignment vertical="center" wrapText="1"/>
    </xf>
    <xf numFmtId="172" fontId="22" fillId="9" borderId="1" xfId="84" applyNumberFormat="1" applyFill="1" applyBorder="1" applyAlignment="1">
      <alignment horizontal="right" vertical="center" wrapText="1"/>
    </xf>
    <xf numFmtId="172" fontId="34" fillId="9" borderId="1" xfId="84" applyNumberFormat="1" applyFont="1" applyFill="1" applyBorder="1" applyAlignment="1">
      <alignment horizontal="right" vertical="center" wrapText="1"/>
    </xf>
    <xf numFmtId="3" fontId="22" fillId="9" borderId="1" xfId="84" applyNumberFormat="1" applyFill="1" applyBorder="1" applyAlignment="1">
      <alignment horizontal="right" vertical="center" wrapText="1"/>
    </xf>
    <xf numFmtId="3" fontId="34" fillId="9" borderId="1" xfId="84" applyNumberFormat="1" applyFont="1" applyFill="1" applyBorder="1" applyAlignment="1">
      <alignment horizontal="right" vertical="center" wrapText="1"/>
    </xf>
    <xf numFmtId="3" fontId="24" fillId="4" borderId="22" xfId="6" applyNumberFormat="1" applyFont="1" applyFill="1" applyBorder="1" applyAlignment="1">
      <alignment horizontal="left" vertical="top" wrapText="1"/>
    </xf>
    <xf numFmtId="3" fontId="24" fillId="4" borderId="73" xfId="6" applyNumberFormat="1" applyFont="1" applyFill="1" applyBorder="1" applyAlignment="1">
      <alignment horizontal="center" vertical="top" wrapText="1"/>
    </xf>
    <xf numFmtId="0" fontId="100" fillId="0" borderId="57" xfId="0" applyFont="1" applyBorder="1" applyAlignment="1">
      <alignment vertical="center" wrapText="1"/>
    </xf>
    <xf numFmtId="3" fontId="24" fillId="4" borderId="57" xfId="6" applyNumberFormat="1" applyFont="1" applyFill="1" applyBorder="1" applyAlignment="1">
      <alignment horizontal="center" vertical="top" wrapText="1"/>
    </xf>
    <xf numFmtId="3" fontId="37" fillId="4" borderId="57" xfId="6" applyNumberFormat="1" applyFont="1" applyFill="1" applyBorder="1" applyAlignment="1">
      <alignment horizontal="left" vertical="top" wrapText="1"/>
    </xf>
    <xf numFmtId="3" fontId="90" fillId="4" borderId="57" xfId="6" applyNumberFormat="1" applyFont="1" applyFill="1" applyBorder="1" applyAlignment="1">
      <alignment horizontal="left" vertical="top" wrapText="1"/>
    </xf>
    <xf numFmtId="3" fontId="90" fillId="4" borderId="57" xfId="6" applyNumberFormat="1" applyFont="1" applyFill="1" applyBorder="1" applyAlignment="1">
      <alignment vertical="top" wrapText="1"/>
    </xf>
    <xf numFmtId="0" fontId="55" fillId="0" borderId="57" xfId="6" applyFont="1" applyBorder="1" applyAlignment="1">
      <alignment horizontal="left" vertical="center" wrapText="1"/>
    </xf>
    <xf numFmtId="0" fontId="15" fillId="3" borderId="57" xfId="84" applyFont="1" applyFill="1" applyBorder="1" applyAlignment="1">
      <alignment horizontal="right" vertical="center" wrapText="1"/>
    </xf>
    <xf numFmtId="164" fontId="22" fillId="0" borderId="57" xfId="21" applyNumberFormat="1" applyFont="1" applyBorder="1" applyAlignment="1">
      <alignment horizontal="right" vertical="center"/>
    </xf>
    <xf numFmtId="0" fontId="15" fillId="0" borderId="57" xfId="0" applyFont="1" applyBorder="1" applyAlignment="1">
      <alignment wrapText="1"/>
    </xf>
    <xf numFmtId="0" fontId="53" fillId="3" borderId="57" xfId="84" applyFont="1" applyFill="1" applyBorder="1" applyAlignment="1">
      <alignment horizontal="left" vertical="center"/>
    </xf>
    <xf numFmtId="49" fontId="15" fillId="3" borderId="57" xfId="0" applyNumberFormat="1" applyFont="1" applyFill="1" applyBorder="1" applyAlignment="1">
      <alignment horizontal="right" vertical="center"/>
    </xf>
    <xf numFmtId="0" fontId="15" fillId="0" borderId="57" xfId="0" applyFont="1" applyBorder="1" applyAlignment="1">
      <alignment horizontal="left" wrapText="1"/>
    </xf>
    <xf numFmtId="0" fontId="53" fillId="34" borderId="57" xfId="84" applyFont="1" applyFill="1" applyBorder="1" applyAlignment="1">
      <alignment horizontal="left" vertical="center"/>
    </xf>
    <xf numFmtId="0" fontId="53" fillId="0" borderId="57" xfId="84" applyFont="1" applyBorder="1" applyAlignment="1">
      <alignment horizontal="right" vertical="center"/>
    </xf>
    <xf numFmtId="0" fontId="22" fillId="0" borderId="57" xfId="84" applyBorder="1"/>
    <xf numFmtId="0" fontId="53" fillId="34" borderId="57" xfId="84" applyFont="1" applyFill="1" applyBorder="1" applyAlignment="1">
      <alignment vertical="center"/>
    </xf>
    <xf numFmtId="164" fontId="15" fillId="34" borderId="57" xfId="84" applyNumberFormat="1" applyFont="1" applyFill="1" applyBorder="1" applyAlignment="1">
      <alignment horizontal="right" vertical="center"/>
    </xf>
    <xf numFmtId="0" fontId="24" fillId="3" borderId="57" xfId="84" applyFont="1" applyFill="1" applyBorder="1" applyAlignment="1">
      <alignment horizontal="left" vertical="center"/>
    </xf>
    <xf numFmtId="0" fontId="92" fillId="3" borderId="57" xfId="84" applyFont="1" applyFill="1" applyBorder="1" applyAlignment="1">
      <alignment horizontal="center" vertical="center" wrapText="1"/>
    </xf>
    <xf numFmtId="0" fontId="174" fillId="3" borderId="57" xfId="84" applyFont="1" applyFill="1" applyBorder="1" applyAlignment="1">
      <alignment horizontal="center" vertical="center" wrapText="1"/>
    </xf>
    <xf numFmtId="0" fontId="24" fillId="0" borderId="57" xfId="84" applyFont="1" applyBorder="1" applyAlignment="1">
      <alignment horizontal="left" vertical="center"/>
    </xf>
    <xf numFmtId="0" fontId="88" fillId="0" borderId="57" xfId="0" applyFont="1" applyBorder="1" applyAlignment="1">
      <alignment horizontal="right" vertical="center" wrapText="1"/>
    </xf>
    <xf numFmtId="0" fontId="24" fillId="3" borderId="57" xfId="84" applyFont="1" applyFill="1" applyBorder="1" applyAlignment="1">
      <alignment vertical="center"/>
    </xf>
    <xf numFmtId="0" fontId="24" fillId="0" borderId="57" xfId="84" applyFont="1" applyBorder="1" applyAlignment="1">
      <alignment vertical="center"/>
    </xf>
    <xf numFmtId="0" fontId="22" fillId="0" borderId="57" xfId="84" applyBorder="1" applyAlignment="1">
      <alignment horizontal="center" vertical="center" wrapText="1"/>
    </xf>
    <xf numFmtId="175" fontId="24" fillId="0" borderId="57" xfId="0" applyNumberFormat="1" applyFont="1" applyBorder="1"/>
    <xf numFmtId="175" fontId="53" fillId="34" borderId="57" xfId="84" applyNumberFormat="1" applyFont="1" applyFill="1" applyBorder="1" applyAlignment="1">
      <alignment horizontal="right" vertical="center"/>
    </xf>
    <xf numFmtId="179" fontId="24" fillId="34" borderId="57" xfId="21" applyNumberFormat="1" applyFont="1" applyFill="1" applyBorder="1" applyAlignment="1">
      <alignment horizontal="right" vertical="center"/>
    </xf>
    <xf numFmtId="0" fontId="15" fillId="6" borderId="57" xfId="84" applyFont="1" applyFill="1" applyBorder="1" applyAlignment="1">
      <alignment vertical="center"/>
    </xf>
    <xf numFmtId="179" fontId="22" fillId="0" borderId="57" xfId="21" applyNumberFormat="1" applyFont="1" applyBorder="1" applyAlignment="1">
      <alignment horizontal="right" vertical="center"/>
    </xf>
    <xf numFmtId="3" fontId="24" fillId="4" borderId="57" xfId="4" applyNumberFormat="1" applyFont="1" applyFill="1" applyBorder="1" applyAlignment="1">
      <alignment horizontal="left" vertical="top" wrapText="1"/>
    </xf>
    <xf numFmtId="3" fontId="24" fillId="4" borderId="57" xfId="4" applyNumberFormat="1" applyFont="1" applyFill="1" applyBorder="1" applyAlignment="1">
      <alignment horizontal="center" vertical="top" wrapText="1"/>
    </xf>
    <xf numFmtId="3" fontId="22" fillId="4" borderId="57" xfId="4" applyNumberFormat="1" applyFill="1" applyBorder="1" applyAlignment="1">
      <alignment horizontal="center" vertical="top" wrapText="1"/>
    </xf>
    <xf numFmtId="0" fontId="15" fillId="0" borderId="57" xfId="0" applyFont="1" applyBorder="1" applyAlignment="1">
      <alignment wrapText="1"/>
    </xf>
    <xf numFmtId="3" fontId="22" fillId="0" borderId="57" xfId="4" applyNumberFormat="1" applyBorder="1" applyAlignment="1">
      <alignment horizontal="left" wrapText="1"/>
    </xf>
    <xf numFmtId="3" fontId="22" fillId="0" borderId="57" xfId="4" quotePrefix="1" applyNumberFormat="1" applyBorder="1" applyAlignment="1">
      <alignment horizontal="right" wrapText="1"/>
    </xf>
    <xf numFmtId="0" fontId="22" fillId="0" borderId="57" xfId="4" applyBorder="1" applyAlignment="1">
      <alignment horizontal="left" wrapText="1"/>
    </xf>
    <xf numFmtId="3" fontId="24" fillId="34" borderId="57" xfId="4" applyNumberFormat="1" applyFont="1" applyFill="1" applyBorder="1" applyAlignment="1">
      <alignment horizontal="left" wrapText="1"/>
    </xf>
    <xf numFmtId="3" fontId="24" fillId="34" borderId="57" xfId="4" applyNumberFormat="1" applyFont="1" applyFill="1" applyBorder="1" applyAlignment="1">
      <alignment horizontal="right" wrapText="1"/>
    </xf>
    <xf numFmtId="3" fontId="22" fillId="34" borderId="57" xfId="4" applyNumberFormat="1" applyFill="1" applyBorder="1" applyAlignment="1">
      <alignment horizontal="right" wrapText="1"/>
    </xf>
    <xf numFmtId="3" fontId="24" fillId="33" borderId="57" xfId="4" applyNumberFormat="1" applyFont="1" applyFill="1" applyBorder="1" applyAlignment="1">
      <alignment horizontal="left" wrapText="1"/>
    </xf>
    <xf numFmtId="3" fontId="24" fillId="33" borderId="57" xfId="4" applyNumberFormat="1" applyFont="1" applyFill="1" applyBorder="1" applyAlignment="1">
      <alignment horizontal="right" wrapText="1"/>
    </xf>
    <xf numFmtId="3" fontId="22" fillId="34" borderId="57" xfId="4" applyNumberFormat="1" applyFill="1" applyBorder="1" applyAlignment="1">
      <alignment horizontal="left" wrapText="1"/>
    </xf>
    <xf numFmtId="175" fontId="24" fillId="0" borderId="57" xfId="0" applyNumberFormat="1" applyFont="1" applyBorder="1" applyAlignment="1">
      <alignment horizontal="right" vertical="center"/>
    </xf>
    <xf numFmtId="175" fontId="24" fillId="34" borderId="57" xfId="4" applyNumberFormat="1" applyFont="1" applyFill="1" applyBorder="1" applyAlignment="1">
      <alignment horizontal="right" wrapText="1"/>
    </xf>
    <xf numFmtId="3" fontId="22" fillId="4" borderId="57" xfId="4" applyNumberFormat="1" applyFont="1" applyFill="1" applyBorder="1" applyAlignment="1">
      <alignment horizontal="right" wrapText="1"/>
    </xf>
    <xf numFmtId="3" fontId="22" fillId="4" borderId="57" xfId="4" quotePrefix="1" applyNumberFormat="1" applyFont="1" applyFill="1" applyBorder="1" applyAlignment="1">
      <alignment horizontal="right" wrapText="1"/>
    </xf>
    <xf numFmtId="0" fontId="24" fillId="4" borderId="57" xfId="4" applyFont="1" applyFill="1" applyBorder="1" applyAlignment="1">
      <alignment vertical="center" wrapText="1"/>
    </xf>
    <xf numFmtId="0" fontId="31" fillId="4" borderId="57" xfId="4" applyFont="1" applyFill="1" applyBorder="1" applyAlignment="1">
      <alignment horizontal="right" wrapText="1"/>
    </xf>
    <xf numFmtId="0" fontId="15" fillId="0" borderId="57" xfId="4" applyFont="1" applyBorder="1" applyAlignment="1">
      <alignment vertical="center"/>
    </xf>
    <xf numFmtId="3" fontId="20" fillId="0" borderId="57" xfId="4" applyNumberFormat="1" applyFont="1" applyBorder="1" applyAlignment="1">
      <alignment horizontal="right" vertical="center"/>
    </xf>
    <xf numFmtId="0" fontId="90" fillId="4" borderId="57" xfId="4" applyFont="1" applyFill="1" applyBorder="1" applyAlignment="1">
      <alignment vertical="center" wrapText="1"/>
    </xf>
    <xf numFmtId="169" fontId="90" fillId="4" borderId="57" xfId="4" quotePrefix="1" applyNumberFormat="1" applyFont="1" applyFill="1" applyBorder="1" applyAlignment="1">
      <alignment horizontal="right" vertical="top" wrapText="1"/>
    </xf>
    <xf numFmtId="0" fontId="111" fillId="0" borderId="0" xfId="0" applyFont="1" applyAlignment="1">
      <alignment wrapText="1"/>
    </xf>
    <xf numFmtId="3" fontId="90" fillId="0" borderId="57" xfId="6" applyNumberFormat="1" applyFont="1" applyBorder="1" applyAlignment="1">
      <alignment horizontal="right" vertical="center"/>
    </xf>
    <xf numFmtId="3" fontId="90" fillId="8" borderId="57" xfId="6" applyNumberFormat="1" applyFont="1" applyFill="1" applyBorder="1" applyAlignment="1">
      <alignment horizontal="right" vertical="center"/>
    </xf>
    <xf numFmtId="0" fontId="90" fillId="8" borderId="57" xfId="6" applyFont="1" applyFill="1" applyBorder="1" applyAlignment="1">
      <alignment vertical="center" wrapText="1"/>
    </xf>
    <xf numFmtId="0" fontId="12" fillId="9" borderId="24" xfId="1" applyFont="1" applyFill="1" applyBorder="1" applyAlignment="1"/>
    <xf numFmtId="0" fontId="124" fillId="9" borderId="25" xfId="0" applyFont="1" applyFill="1" applyBorder="1" applyAlignment="1"/>
    <xf numFmtId="0" fontId="10" fillId="9" borderId="26" xfId="1" applyFill="1" applyBorder="1"/>
    <xf numFmtId="0" fontId="15" fillId="36" borderId="19" xfId="1" applyFont="1" applyFill="1" applyBorder="1" applyAlignment="1">
      <alignment vertical="center" wrapText="1"/>
    </xf>
    <xf numFmtId="0" fontId="15" fillId="36" borderId="0" xfId="1" applyFont="1" applyFill="1" applyBorder="1" applyAlignment="1">
      <alignment vertical="center" wrapText="1"/>
    </xf>
    <xf numFmtId="0" fontId="15" fillId="36" borderId="27" xfId="1" applyFont="1" applyFill="1" applyBorder="1" applyAlignment="1">
      <alignment horizontal="right" wrapText="1"/>
    </xf>
    <xf numFmtId="0" fontId="15" fillId="36" borderId="31" xfId="1" applyFont="1" applyFill="1" applyBorder="1" applyAlignment="1">
      <alignment vertical="center" wrapText="1"/>
    </xf>
    <xf numFmtId="0" fontId="15" fillId="36" borderId="46" xfId="1" applyFont="1" applyFill="1" applyBorder="1" applyAlignment="1">
      <alignment vertical="center" wrapText="1"/>
    </xf>
    <xf numFmtId="0" fontId="15" fillId="36" borderId="32" xfId="1" applyFont="1" applyFill="1" applyBorder="1" applyAlignment="1">
      <alignment horizontal="right" wrapText="1"/>
    </xf>
    <xf numFmtId="0" fontId="22" fillId="9" borderId="19" xfId="1" applyFont="1" applyFill="1" applyBorder="1" applyAlignment="1">
      <alignment vertical="center" wrapText="1"/>
    </xf>
    <xf numFmtId="0" fontId="22" fillId="9" borderId="0" xfId="1" applyFont="1" applyFill="1" applyBorder="1" applyAlignment="1">
      <alignment vertical="center" wrapText="1"/>
    </xf>
    <xf numFmtId="0" fontId="22" fillId="9" borderId="27" xfId="1" applyFont="1" applyFill="1" applyBorder="1" applyAlignment="1">
      <alignment horizontal="left" vertical="center" wrapText="1"/>
    </xf>
    <xf numFmtId="0" fontId="22" fillId="9" borderId="21" xfId="97" applyFont="1" applyFill="1" applyBorder="1" applyAlignment="1">
      <alignment horizontal="left"/>
    </xf>
    <xf numFmtId="0" fontId="22" fillId="9" borderId="22" xfId="97" applyFont="1" applyFill="1" applyBorder="1" applyAlignment="1">
      <alignment horizontal="left"/>
    </xf>
    <xf numFmtId="0" fontId="29" fillId="9" borderId="22" xfId="97" applyFont="1" applyFill="1" applyBorder="1" applyAlignment="1">
      <alignment horizontal="right" wrapText="1"/>
    </xf>
    <xf numFmtId="0" fontId="22" fillId="9" borderId="22" xfId="97" applyFont="1" applyFill="1" applyBorder="1" applyAlignment="1">
      <alignment horizontal="right" wrapText="1"/>
    </xf>
    <xf numFmtId="0" fontId="29" fillId="9" borderId="73" xfId="97" applyFont="1" applyFill="1" applyBorder="1" applyAlignment="1">
      <alignment horizontal="right" wrapText="1"/>
    </xf>
    <xf numFmtId="0" fontId="15" fillId="36" borderId="57" xfId="97" applyFont="1" applyFill="1" applyBorder="1" applyAlignment="1">
      <alignment vertical="center" wrapText="1"/>
    </xf>
    <xf numFmtId="0" fontId="15" fillId="36" borderId="57" xfId="97" applyFont="1" applyFill="1" applyBorder="1" applyAlignment="1">
      <alignment horizontal="right" vertical="center" wrapText="1"/>
    </xf>
    <xf numFmtId="0" fontId="22" fillId="36" borderId="57" xfId="97" applyFont="1" applyFill="1" applyBorder="1" applyAlignment="1">
      <alignment horizontal="left" wrapText="1"/>
    </xf>
    <xf numFmtId="0" fontId="22" fillId="36" borderId="57" xfId="97" applyFont="1" applyFill="1" applyBorder="1" applyAlignment="1">
      <alignment horizontal="right" wrapText="1"/>
    </xf>
    <xf numFmtId="0" fontId="22" fillId="9" borderId="21" xfId="97" applyFont="1" applyFill="1" applyBorder="1" applyAlignment="1">
      <alignment horizontal="left" wrapText="1"/>
    </xf>
    <xf numFmtId="0" fontId="22" fillId="9" borderId="22" xfId="97" applyFont="1" applyFill="1" applyBorder="1" applyAlignment="1">
      <alignment horizontal="left" wrapText="1"/>
    </xf>
    <xf numFmtId="0" fontId="22" fillId="9" borderId="73" xfId="97" applyFont="1" applyFill="1" applyBorder="1" applyAlignment="1">
      <alignment horizontal="right" wrapText="1"/>
    </xf>
    <xf numFmtId="0" fontId="24" fillId="9" borderId="3" xfId="2" applyFont="1" applyFill="1" applyBorder="1" applyAlignment="1">
      <alignment horizontal="left" wrapText="1"/>
    </xf>
    <xf numFmtId="0" fontId="24" fillId="9" borderId="3" xfId="2" applyFont="1" applyFill="1" applyBorder="1" applyAlignment="1">
      <alignment horizontal="left"/>
    </xf>
    <xf numFmtId="0" fontId="24" fillId="9" borderId="3" xfId="2" applyFont="1" applyFill="1" applyBorder="1" applyAlignment="1">
      <alignment horizontal="right" wrapText="1"/>
    </xf>
    <xf numFmtId="0" fontId="22" fillId="9" borderId="57" xfId="99" applyFont="1" applyFill="1" applyBorder="1" applyAlignment="1">
      <alignment horizontal="center" vertical="top" wrapText="1"/>
    </xf>
    <xf numFmtId="0" fontId="24" fillId="9" borderId="57" xfId="99" applyFont="1" applyFill="1" applyBorder="1" applyAlignment="1">
      <alignment horizontal="left" vertical="top" wrapText="1"/>
    </xf>
    <xf numFmtId="0" fontId="6" fillId="9" borderId="57" xfId="99" applyFill="1" applyBorder="1" applyAlignment="1">
      <alignment vertical="top"/>
    </xf>
    <xf numFmtId="0" fontId="24" fillId="9" borderId="3" xfId="2" applyFont="1" applyFill="1" applyBorder="1" applyAlignment="1">
      <alignment horizontal="left" vertical="top" wrapText="1"/>
    </xf>
    <xf numFmtId="0" fontId="24" fillId="9" borderId="3" xfId="2" applyFont="1" applyFill="1" applyBorder="1" applyAlignment="1">
      <alignment vertical="top" wrapText="1"/>
    </xf>
    <xf numFmtId="0" fontId="24" fillId="9" borderId="3" xfId="2" applyFont="1" applyFill="1" applyBorder="1" applyAlignment="1">
      <alignment horizontal="right" vertical="center" wrapText="1"/>
    </xf>
    <xf numFmtId="0" fontId="24" fillId="9" borderId="57" xfId="2" applyFont="1" applyFill="1" applyBorder="1" applyAlignment="1">
      <alignment horizontal="left"/>
    </xf>
    <xf numFmtId="0" fontId="26" fillId="9" borderId="57" xfId="99" applyFont="1" applyFill="1" applyBorder="1" applyAlignment="1">
      <alignment wrapText="1"/>
    </xf>
    <xf numFmtId="0" fontId="27" fillId="9" borderId="57" xfId="99" applyFont="1" applyFill="1" applyBorder="1" applyAlignment="1">
      <alignment horizontal="right" vertical="center"/>
    </xf>
    <xf numFmtId="0" fontId="29" fillId="9" borderId="21" xfId="1" applyFont="1" applyFill="1" applyBorder="1" applyAlignment="1">
      <alignment horizontal="center" wrapText="1"/>
    </xf>
    <xf numFmtId="0" fontId="80" fillId="9" borderId="22" xfId="0" applyFont="1" applyFill="1" applyBorder="1" applyAlignment="1">
      <alignment horizontal="center"/>
    </xf>
    <xf numFmtId="0" fontId="29" fillId="9" borderId="22" xfId="1" applyFont="1" applyFill="1" applyBorder="1" applyAlignment="1">
      <alignment horizontal="center" wrapText="1"/>
    </xf>
    <xf numFmtId="0" fontId="80" fillId="9" borderId="73" xfId="0" applyFont="1" applyFill="1" applyBorder="1" applyAlignment="1">
      <alignment horizontal="center"/>
    </xf>
    <xf numFmtId="0" fontId="29" fillId="9" borderId="2" xfId="1" applyFont="1" applyFill="1" applyBorder="1" applyAlignment="1">
      <alignment vertical="top" wrapText="1"/>
    </xf>
    <xf numFmtId="3" fontId="31" fillId="9" borderId="0" xfId="1" applyNumberFormat="1" applyFont="1" applyFill="1" applyBorder="1" applyAlignment="1">
      <alignment horizontal="right" wrapText="1"/>
    </xf>
    <xf numFmtId="0" fontId="31" fillId="9" borderId="0" xfId="1" applyFont="1" applyFill="1" applyBorder="1" applyAlignment="1">
      <alignment horizontal="right" wrapText="1"/>
    </xf>
    <xf numFmtId="3" fontId="29" fillId="9" borderId="0" xfId="1" applyNumberFormat="1" applyFont="1" applyFill="1" applyBorder="1" applyAlignment="1">
      <alignment horizontal="right" wrapText="1"/>
    </xf>
    <xf numFmtId="0" fontId="29" fillId="9" borderId="0" xfId="1" applyFont="1" applyFill="1" applyBorder="1" applyAlignment="1">
      <alignment horizontal="right" wrapText="1"/>
    </xf>
    <xf numFmtId="0" fontId="29" fillId="9" borderId="4" xfId="1" applyFont="1" applyFill="1" applyBorder="1" applyAlignment="1">
      <alignment horizontal="right" wrapText="1"/>
    </xf>
    <xf numFmtId="3" fontId="32" fillId="0" borderId="57" xfId="1" applyNumberFormat="1" applyFont="1" applyBorder="1" applyAlignment="1">
      <alignment horizontal="right" vertical="center"/>
    </xf>
    <xf numFmtId="0" fontId="33" fillId="0" borderId="0" xfId="1" applyFont="1" applyBorder="1"/>
    <xf numFmtId="3" fontId="30" fillId="0" borderId="57" xfId="1" applyNumberFormat="1" applyFont="1" applyBorder="1" applyAlignment="1">
      <alignment horizontal="right"/>
    </xf>
    <xf numFmtId="0" fontId="24" fillId="36" borderId="23" xfId="1" applyFont="1" applyFill="1" applyBorder="1" applyAlignment="1"/>
    <xf numFmtId="0" fontId="0" fillId="36" borderId="52" xfId="0" applyFill="1" applyBorder="1" applyAlignment="1"/>
    <xf numFmtId="0" fontId="0" fillId="36" borderId="20" xfId="0" applyFill="1" applyBorder="1" applyAlignment="1"/>
    <xf numFmtId="0" fontId="31" fillId="36" borderId="23" xfId="1" applyFont="1" applyFill="1" applyBorder="1" applyAlignment="1"/>
    <xf numFmtId="0" fontId="24" fillId="36" borderId="23" xfId="1" applyFont="1" applyFill="1" applyBorder="1" applyAlignment="1">
      <alignment wrapText="1"/>
    </xf>
    <xf numFmtId="0" fontId="33" fillId="0" borderId="1" xfId="1" applyFont="1" applyBorder="1"/>
    <xf numFmtId="0" fontId="29" fillId="0" borderId="1" xfId="1" applyFont="1" applyBorder="1" applyAlignment="1">
      <alignment horizontal="center"/>
    </xf>
    <xf numFmtId="3" fontId="29" fillId="0" borderId="1" xfId="1" applyNumberFormat="1" applyFont="1" applyBorder="1" applyAlignment="1">
      <alignment horizontal="center" vertical="center" wrapText="1"/>
    </xf>
    <xf numFmtId="3" fontId="30" fillId="0" borderId="58" xfId="1" applyNumberFormat="1" applyFont="1" applyBorder="1" applyAlignment="1">
      <alignment horizontal="right"/>
    </xf>
    <xf numFmtId="0" fontId="29" fillId="0" borderId="58" xfId="1" applyFont="1" applyBorder="1" applyAlignment="1">
      <alignment horizontal="center"/>
    </xf>
    <xf numFmtId="3" fontId="29" fillId="0" borderId="58" xfId="1" applyNumberFormat="1" applyFont="1" applyBorder="1" applyAlignment="1">
      <alignment horizontal="center" vertical="center" wrapText="1"/>
    </xf>
    <xf numFmtId="3" fontId="29" fillId="0" borderId="58" xfId="1" applyNumberFormat="1" applyFont="1" applyBorder="1" applyAlignment="1">
      <alignment horizontal="center"/>
    </xf>
    <xf numFmtId="3" fontId="34" fillId="0" borderId="58" xfId="1" applyNumberFormat="1" applyFont="1" applyBorder="1" applyAlignment="1">
      <alignment horizontal="right" wrapText="1"/>
    </xf>
    <xf numFmtId="3" fontId="24" fillId="0" borderId="58" xfId="1" applyNumberFormat="1" applyFont="1" applyBorder="1" applyAlignment="1">
      <alignment horizontal="right" wrapText="1"/>
    </xf>
    <xf numFmtId="49" fontId="24" fillId="0" borderId="58" xfId="1" applyNumberFormat="1" applyFont="1" applyBorder="1" applyAlignment="1">
      <alignment horizontal="right" wrapText="1"/>
    </xf>
    <xf numFmtId="0" fontId="24" fillId="0" borderId="58" xfId="1" quotePrefix="1" applyFont="1" applyBorder="1" applyAlignment="1">
      <alignment horizontal="right" wrapText="1"/>
    </xf>
    <xf numFmtId="0" fontId="24" fillId="0" borderId="58" xfId="1" applyFont="1" applyBorder="1" applyAlignment="1">
      <alignment horizontal="right" wrapText="1"/>
    </xf>
    <xf numFmtId="3" fontId="24" fillId="0" borderId="1" xfId="1" quotePrefix="1" applyNumberFormat="1" applyFont="1" applyBorder="1" applyAlignment="1">
      <alignment horizontal="right" wrapText="1"/>
    </xf>
    <xf numFmtId="3" fontId="24" fillId="0" borderId="1" xfId="1" applyNumberFormat="1" applyFont="1" applyBorder="1" applyAlignment="1">
      <alignment horizontal="right" wrapText="1"/>
    </xf>
    <xf numFmtId="49" fontId="24" fillId="0" borderId="5" xfId="1" applyNumberFormat="1" applyFont="1" applyBorder="1" applyAlignment="1">
      <alignment horizontal="right" wrapText="1"/>
    </xf>
    <xf numFmtId="49" fontId="24" fillId="0" borderId="1" xfId="1" applyNumberFormat="1" applyFont="1" applyBorder="1" applyAlignment="1">
      <alignment horizontal="right" wrapText="1"/>
    </xf>
    <xf numFmtId="0" fontId="22" fillId="0" borderId="5" xfId="1" applyFont="1" applyBorder="1" applyAlignment="1">
      <alignment wrapText="1"/>
    </xf>
    <xf numFmtId="0" fontId="22" fillId="0" borderId="58" xfId="1" applyFont="1" applyBorder="1" applyAlignment="1">
      <alignment wrapText="1"/>
    </xf>
    <xf numFmtId="49" fontId="24" fillId="0" borderId="1" xfId="1" applyNumberFormat="1" applyFont="1" applyFill="1" applyBorder="1" applyAlignment="1">
      <alignment horizontal="right" wrapText="1"/>
    </xf>
    <xf numFmtId="0" fontId="22" fillId="9" borderId="21" xfId="1" applyFont="1" applyFill="1" applyBorder="1" applyAlignment="1">
      <alignment vertical="top" wrapText="1"/>
    </xf>
    <xf numFmtId="3" fontId="24" fillId="9" borderId="22" xfId="1" applyNumberFormat="1" applyFont="1" applyFill="1" applyBorder="1" applyAlignment="1">
      <alignment horizontal="right" vertical="top" wrapText="1"/>
    </xf>
    <xf numFmtId="3" fontId="24" fillId="9" borderId="22" xfId="1" applyNumberFormat="1" applyFont="1" applyFill="1" applyBorder="1" applyAlignment="1">
      <alignment horizontal="right" wrapText="1"/>
    </xf>
    <xf numFmtId="0" fontId="24" fillId="9" borderId="22" xfId="1" applyFont="1" applyFill="1" applyBorder="1" applyAlignment="1">
      <alignment horizontal="right" wrapText="1"/>
    </xf>
    <xf numFmtId="0" fontId="22" fillId="9" borderId="2" xfId="1" applyFont="1" applyFill="1" applyBorder="1" applyAlignment="1">
      <alignment vertical="top" wrapText="1"/>
    </xf>
    <xf numFmtId="3" fontId="24" fillId="9" borderId="0" xfId="1" applyNumberFormat="1" applyFont="1" applyFill="1" applyBorder="1" applyAlignment="1">
      <alignment horizontal="right" vertical="top" wrapText="1"/>
    </xf>
    <xf numFmtId="0" fontId="24" fillId="9" borderId="0" xfId="1" applyFont="1" applyFill="1" applyBorder="1" applyAlignment="1">
      <alignment horizontal="right" vertical="top" wrapText="1"/>
    </xf>
    <xf numFmtId="0" fontId="24" fillId="9" borderId="73" xfId="1" applyFont="1" applyFill="1" applyBorder="1" applyAlignment="1">
      <alignment horizontal="right" wrapText="1"/>
    </xf>
    <xf numFmtId="0" fontId="24" fillId="9" borderId="4" xfId="1" applyFont="1" applyFill="1" applyBorder="1" applyAlignment="1">
      <alignment horizontal="right" vertical="top" wrapText="1"/>
    </xf>
    <xf numFmtId="0" fontId="24" fillId="0" borderId="5" xfId="1" applyFont="1" applyBorder="1" applyAlignment="1">
      <alignment wrapText="1"/>
    </xf>
    <xf numFmtId="0" fontId="24" fillId="0" borderId="1" xfId="1" applyFont="1" applyBorder="1" applyAlignment="1">
      <alignment wrapText="1"/>
    </xf>
    <xf numFmtId="0" fontId="15" fillId="0" borderId="58" xfId="1" applyFont="1" applyBorder="1" applyAlignment="1">
      <alignment vertical="center" wrapText="1"/>
    </xf>
    <xf numFmtId="0" fontId="29" fillId="0" borderId="58" xfId="1" applyFont="1" applyBorder="1" applyAlignment="1">
      <alignment wrapText="1"/>
    </xf>
    <xf numFmtId="0" fontId="30" fillId="0" borderId="1" xfId="1" applyFont="1" applyBorder="1" applyAlignment="1">
      <alignment wrapText="1"/>
    </xf>
    <xf numFmtId="0" fontId="29" fillId="0" borderId="5" xfId="1" applyFont="1" applyBorder="1" applyAlignment="1">
      <alignment wrapText="1"/>
    </xf>
    <xf numFmtId="0" fontId="15" fillId="0" borderId="5" xfId="1" applyFont="1" applyBorder="1" applyAlignment="1">
      <alignment vertical="center" wrapText="1"/>
    </xf>
    <xf numFmtId="0" fontId="30" fillId="0" borderId="5" xfId="1" applyFont="1" applyBorder="1" applyAlignment="1">
      <alignment wrapText="1"/>
    </xf>
  </cellXfs>
  <cellStyles count="121">
    <cellStyle name="%" xfId="9" xr:uid="{534A17ED-0277-4E72-871C-2B2B377C84C2}"/>
    <cellStyle name="% 2" xfId="10" xr:uid="{606F7E20-8DDE-4FD2-8A52-937E28510672}"/>
    <cellStyle name="% 2 2" xfId="20" xr:uid="{129353B6-E59C-4389-8103-D5A92A5D982C}"/>
    <cellStyle name="% 2 3" xfId="14" xr:uid="{AD09E821-18DD-45AB-875B-60A4EAE09956}"/>
    <cellStyle name="% 3" xfId="2" xr:uid="{ABEA6BBA-2CEF-483F-B9C7-8DE76618C1AE}"/>
    <cellStyle name="% 3 2" xfId="68" xr:uid="{27D1ABA7-05F6-4A54-BC74-D2DC88D5A577}"/>
    <cellStyle name="%_20150724-FY1415_AP12_Note24_Losses_in_FY1516_Draft_Format" xfId="15" xr:uid="{B565B571-0611-4F55-A08C-4950E71BB535}"/>
    <cellStyle name="20% - Accent1 2" xfId="23" xr:uid="{B741C64C-C409-46FB-BE68-D088E133CBE4}"/>
    <cellStyle name="20% - Accent2 2" xfId="24" xr:uid="{CA90C082-7562-4D1A-9C5F-49AF032CB23F}"/>
    <cellStyle name="20% - Accent3 2" xfId="25" xr:uid="{4FFA00CF-0AAF-464D-9A91-2D27B8A25813}"/>
    <cellStyle name="20% - Accent4 2" xfId="26" xr:uid="{26BAA327-822D-4980-AAD6-00D76A2AD4C8}"/>
    <cellStyle name="20% - Accent5 2" xfId="27" xr:uid="{3E8F9178-8876-4427-BF3E-A6B84A23CC1D}"/>
    <cellStyle name="20% - Accent6 2" xfId="28" xr:uid="{EDB6421A-6020-44D9-B4A2-CE2A9F2B95E8}"/>
    <cellStyle name="40% - Accent1 2" xfId="29" xr:uid="{1DB0002B-34C0-4071-A0E2-47B8FC9305EB}"/>
    <cellStyle name="40% - Accent2 2" xfId="30" xr:uid="{B7710B88-AE2A-427D-A999-3E7B44F34525}"/>
    <cellStyle name="40% - Accent3 2" xfId="31" xr:uid="{9A7F2549-41FF-4E82-8C71-B708E4F6EE0F}"/>
    <cellStyle name="40% - Accent4 2" xfId="32" xr:uid="{5E4632FD-999A-4CF7-9310-03BE3746968E}"/>
    <cellStyle name="40% - Accent5 2" xfId="33" xr:uid="{68A46226-6CDB-4DE7-AEAF-45A0295BA396}"/>
    <cellStyle name="40% - Accent6 2" xfId="34" xr:uid="{DF2EDEDF-6006-410A-9A84-72E215576E63}"/>
    <cellStyle name="60% - Accent1 2" xfId="35" xr:uid="{65EC2508-3580-4D62-A223-98B564E58838}"/>
    <cellStyle name="60% - Accent2 2" xfId="36" xr:uid="{C8C98D51-46EF-45D3-B138-BB9B9C94ED6D}"/>
    <cellStyle name="60% - Accent3 2" xfId="37" xr:uid="{0C368607-1561-4697-A6BF-9B84C81810B7}"/>
    <cellStyle name="60% - Accent4 2" xfId="38" xr:uid="{0496BDCA-4954-4AA2-AB4E-621315F19DB8}"/>
    <cellStyle name="60% - Accent5 2" xfId="39" xr:uid="{B7BB80B6-84F9-4E56-B200-6834DB14E65A}"/>
    <cellStyle name="60% - Accent6 2" xfId="40" xr:uid="{EC06C4B9-2F3F-418F-9880-EA4D8FEFF306}"/>
    <cellStyle name="Accent1 2" xfId="41" xr:uid="{3E006B94-6229-48C7-992E-FEA97C4AA022}"/>
    <cellStyle name="Accent2 2" xfId="42" xr:uid="{0AED6EE4-72D2-4200-93BF-B1431CCED3E9}"/>
    <cellStyle name="Accent3 2" xfId="43" xr:uid="{0E786E64-7759-486D-9A45-109B1ECEB902}"/>
    <cellStyle name="Accent4 2" xfId="44" xr:uid="{9C318C10-86CE-4776-9E40-902F3925816F}"/>
    <cellStyle name="Accent5 2" xfId="45" xr:uid="{C96E606C-0CB0-4043-8958-49E72C407D5A}"/>
    <cellStyle name="Accent6 2" xfId="46" xr:uid="{352548AB-FF6E-467A-9CCE-E663E6900A99}"/>
    <cellStyle name="Bad 2" xfId="47" xr:uid="{E224D5E8-F76D-4481-8824-618F3529E427}"/>
    <cellStyle name="Calculation 2" xfId="72" xr:uid="{FAA793DC-8369-41A8-8CB9-3EB3E4198A41}"/>
    <cellStyle name="Calculation 2 2" xfId="90" xr:uid="{10C2BBB8-754D-488A-9AAA-DD937A4C1031}"/>
    <cellStyle name="Calculation 3" xfId="48" xr:uid="{EEC5C589-AAEA-48B1-9A39-150F85FD5FEA}"/>
    <cellStyle name="Calculation 4" xfId="85" xr:uid="{64E70E0B-BC11-408C-B1D2-8CB36870C733}"/>
    <cellStyle name="Check Cell 2" xfId="49" xr:uid="{51698A93-4E3B-4610-B006-1EAFF2023979}"/>
    <cellStyle name="Comma" xfId="120" builtinId="3"/>
    <cellStyle name="Comma 2" xfId="21" xr:uid="{59D9458F-9FD6-4F2A-8199-C6E980F2A608}"/>
    <cellStyle name="Comma 2 2" xfId="5" xr:uid="{CA7A8024-AE10-495F-AF27-EEE82F23A8D6}"/>
    <cellStyle name="Comma 2 2 2" xfId="79" xr:uid="{5B49EE7D-CF3C-4462-BAC7-9CED1A7A16AC}"/>
    <cellStyle name="Comma 2 3" xfId="70" xr:uid="{3D07B0FB-3E46-4263-930C-3F3F003C3DF4}"/>
    <cellStyle name="Comma 2 4" xfId="111" xr:uid="{58B3952A-90D9-448F-8FB8-B2970480793F}"/>
    <cellStyle name="Comma 3" xfId="3" xr:uid="{A43D7DF0-17FB-4220-A4E9-5E3295A837E9}"/>
    <cellStyle name="Comma 3 2" xfId="81" xr:uid="{F578C62C-B063-4DC9-85AF-FF674B170007}"/>
    <cellStyle name="Comma 4" xfId="7" xr:uid="{E23C44CD-F7A1-48AA-823D-1C9CD8D6F3E5}"/>
    <cellStyle name="Comma 5" xfId="13" xr:uid="{1812C920-411A-4877-8450-1B304A6A34FD}"/>
    <cellStyle name="Comma 6" xfId="103" xr:uid="{7500B8F9-EF74-428D-87F2-1FD4FCDB33F6}"/>
    <cellStyle name="Currency 2" xfId="82" xr:uid="{F0F00732-E982-4EB1-A020-4B03770EFBE2}"/>
    <cellStyle name="Explanatory Text 2" xfId="50" xr:uid="{04A062A8-FA60-466F-8ADB-0F407C4B5645}"/>
    <cellStyle name="Good 2" xfId="51" xr:uid="{60ECF6B3-A9D2-4604-8DAE-19DF5793E80E}"/>
    <cellStyle name="Heading 1 2" xfId="52" xr:uid="{E55A3F4B-86C1-4ABB-A2E9-D27199361F7C}"/>
    <cellStyle name="Heading 2 2" xfId="53" xr:uid="{DF188A0E-9582-4F86-BCD9-5D818E14AAC0}"/>
    <cellStyle name="Heading 3 2" xfId="54" xr:uid="{57B4E318-062E-436E-BF2E-630C5F3A379F}"/>
    <cellStyle name="Heading 4 2" xfId="55" xr:uid="{4FF5EC53-2F1A-492D-A08E-D8B64F3FB523}"/>
    <cellStyle name="Hyperlink" xfId="96" builtinId="8"/>
    <cellStyle name="Input 2" xfId="73" xr:uid="{A29E53B8-5D8B-4E28-ACB8-EC87F51A7F9B}"/>
    <cellStyle name="Input 2 2" xfId="91" xr:uid="{4F2FEF8E-C257-4D7E-8D38-2277BCBAF9D4}"/>
    <cellStyle name="Input 3" xfId="56" xr:uid="{F2AB8D6A-4977-45A7-B92E-660DC40B24B6}"/>
    <cellStyle name="Input 4" xfId="86" xr:uid="{0995C867-14A6-4866-B60F-A9412138ACEC}"/>
    <cellStyle name="Linked Cell 2" xfId="57" xr:uid="{576A1216-5F5B-4E7E-9F9A-303189108783}"/>
    <cellStyle name="Neutral 2" xfId="58" xr:uid="{86C362B0-983D-49BE-AA7B-13AF32B0E125}"/>
    <cellStyle name="Normal" xfId="0" builtinId="0"/>
    <cellStyle name="Normal 10" xfId="22" xr:uid="{A71E054A-55CF-411A-9DB5-668F8A096D5D}"/>
    <cellStyle name="Normal 11" xfId="100" xr:uid="{CEB5CC73-AEA2-47C8-86A1-3FBCA4B71F43}"/>
    <cellStyle name="Normal 11 2" xfId="107" xr:uid="{533508B0-4454-4E8E-B493-0E2532E78830}"/>
    <cellStyle name="Normal 12" xfId="84" xr:uid="{B6DD9C78-AA6F-4A92-AD30-FBBDD0C79B35}"/>
    <cellStyle name="Normal 13" xfId="105" xr:uid="{892B677C-94A7-4E51-ACDB-032262EE23F4}"/>
    <cellStyle name="Normal 13 2" xfId="112" xr:uid="{6F338839-B5DE-40BD-8C91-A6B621EEA997}"/>
    <cellStyle name="Normal 14" xfId="113" xr:uid="{23D6C1BE-B7B9-4AF8-84BA-A852533DAF72}"/>
    <cellStyle name="Normal 2" xfId="16" xr:uid="{9A8ADA2E-386A-4090-85D8-E91925C58593}"/>
    <cellStyle name="Normal 2 2" xfId="4" xr:uid="{218EAA4C-F634-4DB9-B66C-413E799E33E5}"/>
    <cellStyle name="Normal 2 3" xfId="98" xr:uid="{5119788F-A25A-4D2D-A639-DACA82A36EB3}"/>
    <cellStyle name="Normal 3" xfId="17" xr:uid="{1E4E4B8B-AB59-40B9-810B-BD1A161FD4AE}"/>
    <cellStyle name="Normal 3 2" xfId="1" xr:uid="{2E071FB5-2EBD-4D0E-ACE2-201F9CB6D97D}"/>
    <cellStyle name="Normal 3 2 2" xfId="78" xr:uid="{BD2F6F91-10BD-4F69-A758-0F290A196715}"/>
    <cellStyle name="Normal 3 2 2 2" xfId="99" xr:uid="{8CAD52D3-489E-4229-BC76-7208D8233918}"/>
    <cellStyle name="Normal 3 2 3" xfId="97" xr:uid="{6D49C6F8-B6DB-476B-A1DF-1298A496588B}"/>
    <cellStyle name="Normal 3 2 3 2" xfId="116" xr:uid="{92D0758B-3172-4641-9286-A368612DC74D}"/>
    <cellStyle name="Normal 3 2 4" xfId="102" xr:uid="{B36E3E25-EBCE-4F7F-9E4B-B744FC4D25E8}"/>
    <cellStyle name="Normal 3 2 5" xfId="106" xr:uid="{0A40A13E-20D1-490C-8F4D-8FB1E4822023}"/>
    <cellStyle name="Normal 3 2 6" xfId="115" xr:uid="{7F87B069-5409-43A4-ABF0-06C3B090174F}"/>
    <cellStyle name="Normal 3 2 7" xfId="119" xr:uid="{D86CB10A-FF08-4052-850B-28073E469EE9}"/>
    <cellStyle name="Normal 3 3" xfId="64" xr:uid="{E566A2A3-AEEB-450F-832E-3DF0AAE1025D}"/>
    <cellStyle name="Normal 3 4" xfId="110" xr:uid="{8FDA5012-A15B-46A3-BAD2-A86CB5EED0D6}"/>
    <cellStyle name="Normal 4" xfId="19" xr:uid="{B6983873-B11F-466D-91AA-115E949C4119}"/>
    <cellStyle name="Normal 4 2" xfId="11" xr:uid="{0F9EDB10-49F1-49D1-A94E-60D08498B59F}"/>
    <cellStyle name="Normal 4 3" xfId="65" xr:uid="{FA6FE7F8-7610-41CE-944C-0D3B9AE31998}"/>
    <cellStyle name="Normal 4 4" xfId="117" xr:uid="{A6C11206-C1A9-4EBD-ADE2-E4E55AFF82E0}"/>
    <cellStyle name="Normal 5" xfId="12" xr:uid="{017683B3-AB86-4FE9-8FE6-9DA703A59C15}"/>
    <cellStyle name="Normal 5 2" xfId="66" xr:uid="{01979C74-8088-4323-A97F-FB7B19FC6E8A}"/>
    <cellStyle name="Normal 6" xfId="67" xr:uid="{60B70D1A-4761-4843-ABD0-54AF31C2EF87}"/>
    <cellStyle name="Normal 6 2" xfId="108" xr:uid="{A6108E60-9AE7-4D7B-921C-4299EE016400}"/>
    <cellStyle name="Normal 7" xfId="69" xr:uid="{212EBB65-D6B3-457A-AC26-BB6EE400FB2F}"/>
    <cellStyle name="Normal 7 2" xfId="109" xr:uid="{F2155E40-DF64-4CA3-B73F-9F0EFA3F12B9}"/>
    <cellStyle name="Normal 8" xfId="71" xr:uid="{41EA0D30-EBAC-482B-A562-09D6539E333F}"/>
    <cellStyle name="Normal 9" xfId="6" xr:uid="{9259680F-EA7D-44F9-843A-5B32194179F6}"/>
    <cellStyle name="Normal 9 2" xfId="80" xr:uid="{1A544FCA-5D8F-4E10-94F1-C602DD22CB3A}"/>
    <cellStyle name="Normal_20120515-Chronological list of SCA contracts-U" xfId="118" xr:uid="{2A3DAC69-1910-4162-9225-EDF68F1977B3}"/>
    <cellStyle name="Normal_Segmental_Reporting_£000_AP9" xfId="114" xr:uid="{7EDB0456-C7EE-4196-89C5-613C4163EF19}"/>
    <cellStyle name="Note 2" xfId="74" xr:uid="{0E0FCD17-3503-439B-A587-BC092C8F05CE}"/>
    <cellStyle name="Note 2 2" xfId="92" xr:uid="{7E82CD73-8E02-4DB0-8441-A8A2A2086133}"/>
    <cellStyle name="Note 3" xfId="77" xr:uid="{51D1995F-E650-4DD8-BCF9-DC582D58C069}"/>
    <cellStyle name="Note 3 2" xfId="95" xr:uid="{7450C78C-2254-43AF-9D7E-C8F0B4B49F7E}"/>
    <cellStyle name="Note 4" xfId="59" xr:uid="{A74BB2A3-A928-46FA-B95F-BE54F4F92E47}"/>
    <cellStyle name="Note 5" xfId="87" xr:uid="{335CB88B-9FE6-46EF-8072-85074C07A3AD}"/>
    <cellStyle name="Output 2" xfId="75" xr:uid="{B59B55A3-CCF0-418E-9663-DADBC25B3E79}"/>
    <cellStyle name="Output 2 2" xfId="93" xr:uid="{DFFD570F-F3B7-4E77-9A28-30F561984708}"/>
    <cellStyle name="Output 3" xfId="60" xr:uid="{1B4485BF-3CFD-4FF5-B1B5-7169B7A28C51}"/>
    <cellStyle name="Output 4" xfId="88" xr:uid="{C30230CB-BDDA-44CE-91D0-66DC61194B90}"/>
    <cellStyle name="Percent" xfId="101" builtinId="5"/>
    <cellStyle name="Percent 2" xfId="8" xr:uid="{B32DC21B-59A8-412E-BDF4-B30585B0FDA6}"/>
    <cellStyle name="Percent 2 2" xfId="83" xr:uid="{0CF5AD8A-B478-43D3-A38F-6792524CA94F}"/>
    <cellStyle name="Percent 3" xfId="104" xr:uid="{BA4A7D56-A2CF-488C-A39D-6B09F49B5148}"/>
    <cellStyle name="Style 1" xfId="18" xr:uid="{ECE251FE-2582-4AC2-9ECB-5A1A25EE3C69}"/>
    <cellStyle name="Title 2" xfId="61" xr:uid="{94FA5086-43F2-4D98-B038-29E016AA3E53}"/>
    <cellStyle name="Total 2" xfId="76" xr:uid="{8DD022A4-5634-43C4-BAD9-F3CAA6977F90}"/>
    <cellStyle name="Total 2 2" xfId="94" xr:uid="{AF8DDE57-A84D-473A-987B-B948EED37E03}"/>
    <cellStyle name="Total 3" xfId="62" xr:uid="{768FEE23-EC76-4FEE-92A0-64ACD9D26AE4}"/>
    <cellStyle name="Total 4" xfId="89" xr:uid="{33A6714B-B7B7-4C82-A841-9C974CE41567}"/>
    <cellStyle name="Warning Text 2" xfId="63" xr:uid="{1364C924-F0A0-4647-B3B1-F38D39A95E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5.xml"/><Relationship Id="rId89"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8.xml"/><Relationship Id="rId102" Type="http://schemas.openxmlformats.org/officeDocument/2006/relationships/customXml" Target="../customXml/item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3.xml"/><Relationship Id="rId90" Type="http://schemas.openxmlformats.org/officeDocument/2006/relationships/externalLink" Target="externalLinks/externalLink11.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85" Type="http://schemas.openxmlformats.org/officeDocument/2006/relationships/externalLink" Target="externalLinks/externalLink6.xml"/><Relationship Id="rId93" Type="http://schemas.openxmlformats.org/officeDocument/2006/relationships/externalLink" Target="externalLinks/externalLink14.xml"/><Relationship Id="rId98"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ustomXml" Target="../customXml/item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4.xml"/><Relationship Id="rId88" Type="http://schemas.openxmlformats.org/officeDocument/2006/relationships/externalLink" Target="externalLinks/externalLink9.xml"/><Relationship Id="rId91" Type="http://schemas.openxmlformats.org/officeDocument/2006/relationships/externalLink" Target="externalLinks/externalLink12.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2.xml"/><Relationship Id="rId86" Type="http://schemas.openxmlformats.org/officeDocument/2006/relationships/externalLink" Target="externalLinks/externalLink7.xml"/><Relationship Id="rId94" Type="http://schemas.openxmlformats.org/officeDocument/2006/relationships/theme" Target="theme/theme1.xml"/><Relationship Id="rId99" Type="http://schemas.openxmlformats.org/officeDocument/2006/relationships/customXml" Target="../customXml/item2.xml"/><Relationship Id="rId10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3rsts052\wss_shared$\MBB%20Shared%20Apps\DGFM\DGFM%20CFC-CMFA%20DRAc\CFAT%202006-07\CFAT%202007-08\DRAc%202007-08\2007-08%20DRAc%20AP06\AP06%20Consolidation\AP06%20Consolida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W1\ROOTFS1\FS\UK%20Defence%20Statistics\2011\Table%20Frames\Copy%20of%2020110526-NS_UKDS%202011%20Chapter%201%20Version%203-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Quad\Publications\QPR\FY%202015-16\April%202015\20150325-QPR_Apr15_strengt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ublications/Service%20Personnel%20Statistics/2015-16/10%20October%202015/20151022-Oct_tables-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Quad/Publications/Service%20Personnel%20Statistics/2015-16/11%20Nov%202015/20151022-Nov_tables-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Quad\Publications\Performance%20Reporting\2018-19\01%20April%202018\PCMI\20180128-PCMI_worksheet-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Quad\Publications\Regulars%20MI\2017-18\11%20February%202018\Automated%20M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arners722/AppData/Local/Microsoft/Windows/Temporary%20Internet%20Files/Content.Outlook/NFSNDQHX/20151022-Nov_tables_to_become_values_copy-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hornem502/AppData/Local/Microsoft/Windows/Temporary%20Internet%20Files/Content.Outlook/TDL6CSJT/May%20Thursday%2019/Copy%20of%2020160515-graph_data%20NEW%20DBMI-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17/03%20June%2016/New%20DBMI/20160614-%20graph_data%20NEW%20DBMI-O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Quad\Publications\Service%20Personnel%20Statistics\2018-19\9%20April%202018\SPS%20April%20Working%20fil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Quad\Publications\UKDS\2014\Tri%20Service\Bulletin%202.01%20-%20Tri\Table%202.01.01%20-%202.01.10,%202.01.13-2.01.19\working\20140909-2.01_bulletin_wor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hapter 1 Intro"/>
      <sheetName val="RAB Section"/>
      <sheetName val="Section 1 - Dept Resources"/>
      <sheetName val="1.1"/>
      <sheetName val="1.2"/>
      <sheetName val="1.3"/>
      <sheetName val="1.4"/>
      <sheetName val="1.5"/>
      <sheetName val="1.6"/>
      <sheetName val="1.7"/>
      <sheetName val="1.8"/>
      <sheetName val="Transparency Supplement"/>
      <sheetName val="Section 2 - Defence Inflation"/>
      <sheetName val="1.9a b"/>
      <sheetName val="1.9c d"/>
      <sheetName val="Section 3 - Industry"/>
      <sheetName val="1.10"/>
      <sheetName val="Chart to Table 1.10"/>
      <sheetName val="1.11"/>
      <sheetName val="Chart 1.12a"/>
      <sheetName val="Chart 1.12b &amp; c"/>
      <sheetName val="Chart 1.12d"/>
      <sheetName val="Charts 1.12 footnotes"/>
      <sheetName val="Section 4 - Trade"/>
      <sheetName val="1.13"/>
      <sheetName val="1.14"/>
      <sheetName val="Section 5 - Defence Contracts"/>
      <sheetName val="1.15"/>
      <sheetName val="1.16"/>
      <sheetName val="1.17"/>
      <sheetName val="1.17a"/>
      <sheetName val="Section 6 - Intnl Defence"/>
      <sheetName val="1.18"/>
      <sheetName val="1.19"/>
      <sheetName val="1.20"/>
      <sheetName val="Chart to 1.19 &amp; 1.20"/>
      <sheetName val="1.21"/>
      <sheetName val="Chart 1.22a"/>
      <sheetName val="Chart 1.22 b &amp; c"/>
      <sheetName val="Chart 1.22d and foot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_Sheet"/>
      <sheetName val="sitdate_data"/>
      <sheetName val="sitdate_-_1yr"/>
      <sheetName val="sitdate_-_2yr"/>
      <sheetName val="Pivots"/>
      <sheetName val="Age_Graph_data"/>
      <sheetName val="Gender_(UR)"/>
      <sheetName val="Ethnicity_(UR)"/>
      <sheetName val="Religion_(UR)"/>
      <sheetName val="Age_(UR)"/>
      <sheetName val="Gender"/>
      <sheetName val="Ethnicity"/>
      <sheetName val="Religion_-_Christian"/>
      <sheetName val="Religion_-_Non_Christian"/>
      <sheetName val="Religion_-_Secular"/>
      <sheetName val="Age"/>
      <sheetName val="Mil_Age"/>
      <sheetName val="Process Sheet"/>
      <sheetName val="sitdate data"/>
      <sheetName val="sitdate - 1yr"/>
      <sheetName val="sitdate - 2yr"/>
      <sheetName val="Age Graph data"/>
      <sheetName val="Gender (UR)"/>
      <sheetName val="Ethnicity (UR)"/>
      <sheetName val="Religion (UR)"/>
      <sheetName val="Age (UR)"/>
      <sheetName val="Religion - Christian"/>
      <sheetName val="Religion - Non Christian"/>
      <sheetName val="Religion - Secular"/>
      <sheetName val="Mil Age"/>
      <sheetName val="Process_Sheet1"/>
      <sheetName val="sitdate_data1"/>
      <sheetName val="sitdate_-_1yr1"/>
      <sheetName val="sitdate_-_2yr1"/>
      <sheetName val="Age_Graph_data1"/>
      <sheetName val="Gender_(UR)1"/>
      <sheetName val="Ethnicity_(UR)1"/>
      <sheetName val="Religion_(UR)1"/>
      <sheetName val="Age_(UR)1"/>
      <sheetName val="Religion_-_Christian1"/>
      <sheetName val="Religion_-_Non_Christian1"/>
      <sheetName val="Religion_-_Secular1"/>
      <sheetName val="Mil_Age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refreshError="1"/>
      <sheetData sheetId="12"/>
      <sheetData sheetId="13"/>
      <sheetData sheetId="14"/>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ength Data"/>
      <sheetName val="Army Strength Data"/>
      <sheetName val="RAF Strength Data"/>
      <sheetName val="Strength Pivots"/>
      <sheetName val="Summary Stats"/>
      <sheetName val="Historical Data"/>
      <sheetName val="Reserves Data"/>
      <sheetName val="2020 Graph Data"/>
      <sheetName val="Strength Graph Data"/>
      <sheetName val="TotalTableHLOOKUP"/>
      <sheetName val="Table1HLOOKUP"/>
      <sheetName val="Table2HLOOKUP"/>
      <sheetName val="FR20aLOOKUP"/>
      <sheetName val="FR20bLOOKUP"/>
      <sheetName val="Table3HLOOKUP"/>
      <sheetName val="Table 1"/>
      <sheetName val="Table 2"/>
      <sheetName val="Table 3"/>
      <sheetName val="Table 4"/>
      <sheetName val="Table 5a"/>
      <sheetName val="Table 5b"/>
      <sheetName val="Table 5bi"/>
      <sheetName val="Table 5c"/>
      <sheetName val="5.1 2020 Target"/>
      <sheetName val="Table 5 Graphs"/>
      <sheetName val="Table 6a"/>
      <sheetName val="Table 6b"/>
      <sheetName val="Table 7a"/>
      <sheetName val="Table 7b 7c"/>
      <sheetName val="Table 7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s"/>
      <sheetName val="INDEX"/>
      <sheetName val="Oracle TB"/>
      <sheetName val="Trial Bal"/>
      <sheetName val="CHECK"/>
      <sheetName val="OCS"/>
      <sheetName val="STRGL"/>
      <sheetName val="Balance Sheet"/>
      <sheetName val="Cashflow"/>
      <sheetName val="Intangible"/>
      <sheetName val="Tangible"/>
      <sheetName val="Invest 1"/>
      <sheetName val="Stocks 1"/>
      <sheetName val="Debtors 3"/>
      <sheetName val="Debtors 1 &amp; 2"/>
      <sheetName val="Cash 1"/>
      <sheetName val=" Creditors 1"/>
      <sheetName val="DRS&amp;CRS"/>
      <sheetName val="Provisions 1"/>
      <sheetName val="IMG Accounts"/>
      <sheetName val="Reserves 1"/>
      <sheetName val="OCS 1"/>
      <sheetName val="Disposals"/>
      <sheetName val="GIACOA"/>
      <sheetName val="Op inc"/>
      <sheetName val="Interest"/>
      <sheetName val="CashflowCOA"/>
      <sheetName val="Mvmnts in WC"/>
      <sheetName val="Op lease comm"/>
      <sheetName val="PFI Table 15.1"/>
      <sheetName val="CLSIOS Table 15.2"/>
      <sheetName val="XL Tables - Intangible"/>
      <sheetName val="XL Tables - Tangible"/>
      <sheetName val="XL Tables - Stocks"/>
      <sheetName val="XL Tables - Debtors"/>
      <sheetName val="XL Tables - Debtors 2"/>
      <sheetName val="XL Tables - Creditors"/>
      <sheetName val="XL Tables - Creditors 2"/>
      <sheetName val="XL Tables - Provisions"/>
      <sheetName val="XL Tables - Provisions 2"/>
      <sheetName val="XL Tables - Reserves"/>
      <sheetName val="XL Tables - OCS"/>
      <sheetName val="XL Tables - Income"/>
      <sheetName val="XL Tables - Trans"/>
      <sheetName val="XL Tables - Other"/>
      <sheetName val="XL Tables - Salaries 10.1"/>
      <sheetName val="WGA - Foreign Currency"/>
      <sheetName val="Administration Costs"/>
      <sheetName val="AP09 BS Variance"/>
      <sheetName val="AP09 OCS Variance"/>
      <sheetName val="Module1"/>
      <sheetName val="Module2"/>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Navy Str Data"/>
      <sheetName val="Army Str Data"/>
      <sheetName val="RAF Str Data"/>
      <sheetName val="Outflow Data"/>
      <sheetName val="Intake Data"/>
      <sheetName val="GTS Data"/>
      <sheetName val="Strength Pivots"/>
      <sheetName val="Sheet1"/>
      <sheetName val="Outflow Pivots"/>
      <sheetName val="Intake Pivots"/>
      <sheetName val="GTS Pivot"/>
      <sheetName val="Sheet2"/>
      <sheetName val="Historical Data"/>
      <sheetName val="Graph Data Sheet"/>
      <sheetName val="Forecast Data"/>
      <sheetName val="RN Input"/>
      <sheetName val="Army Input"/>
      <sheetName val="RAF Input"/>
      <sheetName val="Tri Input"/>
      <sheetName val="SWA figures UR"/>
      <sheetName val="SWA figures"/>
      <sheetName val="(1)Tri Chart"/>
      <sheetName val="(2)RN Chart"/>
      <sheetName val="(3)Army Chart"/>
      <sheetName val="(4)RAF Chart"/>
      <sheetName val="OF OR Flows"/>
      <sheetName val="(5)Off VO Cht"/>
      <sheetName val="(6)OR VO Cht"/>
      <sheetName val="(7)RN OF Flows"/>
      <sheetName val="(8)Army OF Flows"/>
      <sheetName val="(9)RAF OF Flows"/>
      <sheetName val="(10)RN OR Flows"/>
      <sheetName val="(11)Army OR Flows"/>
      <sheetName val="(12)RAF OR Flows"/>
      <sheetName val="(13)RNRM InOut Train"/>
      <sheetName val="(14)Army InOut Train"/>
      <sheetName val="(15)RAF InOut Train"/>
      <sheetName val="(16)RNRM InOut Untrain"/>
      <sheetName val="(17)Army InOut Untrain"/>
      <sheetName val="(18)RAF InOut Untrain"/>
      <sheetName val="Sheet3"/>
      <sheetName val="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sheetName val="Regulars MI"/>
      <sheetName val="Process"/>
      <sheetName val="Process (2)"/>
      <sheetName val="Data"/>
      <sheetName val="Charts"/>
      <sheetName val="Sheet1"/>
      <sheetName val="Regular Data"/>
      <sheetName val="Diversity Data"/>
      <sheetName val="Full-time_datasheet"/>
      <sheetName val="Pivot tables"/>
      <sheetName val="Diversity Pivots"/>
      <sheetName val="Diversity Tables"/>
      <sheetName val="Diversity Datasheet"/>
      <sheetName val="Applications datasheet"/>
      <sheetName val="Tables"/>
      <sheetName val="Tables 2"/>
      <sheetName val="Commentary Automation"/>
      <sheetName val="Submission Tabl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flow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rocess Sheet"/>
      <sheetName val="Navy Str Data"/>
      <sheetName val="Army Str Data"/>
      <sheetName val="RAF Str Data"/>
      <sheetName val="Outflow Data"/>
      <sheetName val="Strength Pivots"/>
      <sheetName val="Outflow Pivots"/>
      <sheetName val="Graph Data Sheet"/>
      <sheetName val="SWA figures UR"/>
      <sheetName val="Forecast Data"/>
      <sheetName val="OF Flows"/>
      <sheetName val="OR Flows"/>
      <sheetName val="RN input (Updated)"/>
      <sheetName val="RN input (Original)"/>
      <sheetName val="Army input"/>
      <sheetName val="RAF input"/>
      <sheetName val="Tri"/>
      <sheetName val="Historical Data"/>
      <sheetName val="Intake Data"/>
      <sheetName val="Tri Chart"/>
      <sheetName val="RN Chart"/>
      <sheetName val="Army Chart"/>
      <sheetName val="RAF Chart"/>
      <sheetName val="Reg VO"/>
      <sheetName val="Reg Intake"/>
      <sheetName val="Navy Intake &amp; Outflow"/>
      <sheetName val="Army Intake &amp; Outflow"/>
      <sheetName val="RAF Intake &amp; Outflow"/>
      <sheetName val="tri s"/>
      <sheetName val="rn"/>
      <sheetName val="ar"/>
      <sheetName val="raf"/>
      <sheetName val="tri reg vo"/>
      <sheetName val="tri reg intake"/>
      <sheetName val="Ci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7 Branch Plans"/>
      <sheetName val="Liabilities"/>
      <sheetName val="Process"/>
      <sheetName val="Data - NEW"/>
      <sheetName val="Pivots - NEW"/>
      <sheetName val="Full Time"/>
      <sheetName val="Reserves Strengths"/>
      <sheetName val="Reserves Flows"/>
      <sheetName val="Reserves Pivots"/>
      <sheetName val="Reserves Datasheet"/>
      <sheetName val="Salaries"/>
      <sheetName val="Separated Service"/>
      <sheetName val="Applications"/>
      <sheetName val="MI Data"/>
      <sheetName val="Regulars MI Tables"/>
      <sheetName val="MI Charts"/>
      <sheetName val="MI Commentary"/>
      <sheetName val="MI Submission"/>
      <sheetName val="Summary Tables"/>
      <sheetName val="Summary Salaries"/>
      <sheetName val="Graphs"/>
      <sheetName val="Charts V2"/>
      <sheetName val="SPS Commentary"/>
      <sheetName val="Submission  Commentary"/>
      <sheetName val="SPS Tables - NEW"/>
      <sheetName val="Contents"/>
      <sheetName val="Notes and Definitions"/>
      <sheetName val="Table 1"/>
      <sheetName val="Table 2a"/>
      <sheetName val="Table 2b"/>
      <sheetName val="Table 2c"/>
      <sheetName val="Table 3a"/>
      <sheetName val="Table 3b"/>
      <sheetName val="Table 3c"/>
      <sheetName val="Table 3d"/>
      <sheetName val="Table 3e"/>
      <sheetName val="Table 4 12m"/>
      <sheetName val="Table 5a 12m"/>
      <sheetName val="Table 5b 12m"/>
      <sheetName val="Table 5c 12m"/>
      <sheetName val="Table 5d 12m"/>
      <sheetName val="Table 6a"/>
      <sheetName val="Table 6b"/>
      <sheetName val="Table 7a"/>
      <sheetName val="Table 7b"/>
      <sheetName val="Table 7c"/>
      <sheetName val="Table 8a"/>
      <sheetName val="Table 8b"/>
      <sheetName val="Table 8c"/>
      <sheetName val="Table 8d"/>
      <sheetName val="Table 9a"/>
      <sheetName val="Table 9b"/>
      <sheetName val="Table 9c"/>
      <sheetName val="Table 10"/>
      <sheetName val="Table 11a"/>
      <sheetName val="Table 11b"/>
      <sheetName val="Table 11c"/>
      <sheetName val="Table 11d"/>
      <sheetName val="Table 12"/>
      <sheetName val="Table 13"/>
      <sheetName val="Separated Service MI"/>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E25D1-B54C-4ED4-BE7F-291975C08BD4}">
  <dimension ref="A1:P15"/>
  <sheetViews>
    <sheetView zoomScaleNormal="100" workbookViewId="0">
      <selection activeCell="H10" sqref="H10"/>
    </sheetView>
  </sheetViews>
  <sheetFormatPr defaultColWidth="9.42578125" defaultRowHeight="15"/>
  <cols>
    <col min="1" max="1" width="32.42578125" style="3" customWidth="1"/>
    <col min="2" max="2" width="36.140625" style="3" customWidth="1"/>
    <col min="3" max="3" width="14.85546875" style="3" customWidth="1"/>
    <col min="4" max="16384" width="9.42578125" style="3"/>
  </cols>
  <sheetData>
    <row r="1" spans="1:16" ht="18">
      <c r="A1" s="1" t="s">
        <v>0</v>
      </c>
      <c r="B1" s="1"/>
      <c r="C1" s="1"/>
      <c r="D1" s="1"/>
      <c r="E1" s="1"/>
      <c r="F1"/>
      <c r="G1" s="2"/>
      <c r="H1" s="2"/>
      <c r="I1" s="2"/>
      <c r="J1" s="2"/>
      <c r="K1" s="2"/>
      <c r="L1" s="2"/>
    </row>
    <row r="2" spans="1:16" ht="18">
      <c r="A2" s="1" t="s">
        <v>1</v>
      </c>
      <c r="B2" s="1"/>
      <c r="C2" s="1"/>
      <c r="D2" s="1"/>
      <c r="E2" s="1"/>
      <c r="F2"/>
      <c r="G2" s="2"/>
      <c r="H2" s="2"/>
      <c r="I2" s="2"/>
      <c r="J2" s="2"/>
      <c r="K2" s="2"/>
      <c r="L2" s="2"/>
    </row>
    <row r="3" spans="1:16" ht="18.75" thickBot="1">
      <c r="A3" s="4"/>
      <c r="B3" s="1"/>
      <c r="C3" s="1"/>
      <c r="D3" s="1"/>
      <c r="E3" s="1"/>
      <c r="F3"/>
      <c r="G3" s="2"/>
      <c r="H3" s="2"/>
      <c r="I3" s="2"/>
      <c r="J3" s="2"/>
      <c r="K3" s="2"/>
      <c r="L3" s="2"/>
    </row>
    <row r="4" spans="1:16">
      <c r="A4" s="1927" t="s">
        <v>1454</v>
      </c>
      <c r="B4" s="1928"/>
      <c r="C4" s="1929"/>
    </row>
    <row r="5" spans="1:16">
      <c r="A5" s="1936" t="s">
        <v>2</v>
      </c>
      <c r="B5" s="1937" t="s">
        <v>3</v>
      </c>
      <c r="C5" s="1938" t="s">
        <v>17</v>
      </c>
    </row>
    <row r="6" spans="1:16">
      <c r="A6" s="508" t="s">
        <v>4</v>
      </c>
      <c r="B6" s="507" t="s">
        <v>5</v>
      </c>
      <c r="C6" s="509" t="s">
        <v>6</v>
      </c>
    </row>
    <row r="7" spans="1:16">
      <c r="A7" s="1930" t="s">
        <v>1595</v>
      </c>
      <c r="B7" s="1931" t="s">
        <v>7</v>
      </c>
      <c r="C7" s="1932" t="s">
        <v>8</v>
      </c>
    </row>
    <row r="8" spans="1:16">
      <c r="A8" s="508" t="s">
        <v>653</v>
      </c>
      <c r="B8" s="507" t="s">
        <v>9</v>
      </c>
      <c r="C8" s="510" t="s">
        <v>623</v>
      </c>
    </row>
    <row r="9" spans="1:16" ht="25.5">
      <c r="A9" s="1930" t="s">
        <v>652</v>
      </c>
      <c r="B9" s="1931" t="s">
        <v>9</v>
      </c>
      <c r="C9" s="1932" t="s">
        <v>6</v>
      </c>
      <c r="E9" s="427"/>
    </row>
    <row r="10" spans="1:16">
      <c r="A10" s="508" t="s">
        <v>11</v>
      </c>
      <c r="B10" s="507" t="s">
        <v>12</v>
      </c>
      <c r="C10" s="509" t="s">
        <v>13</v>
      </c>
    </row>
    <row r="11" spans="1:16" ht="25.5" customHeight="1" thickBot="1">
      <c r="A11" s="1933" t="s">
        <v>14</v>
      </c>
      <c r="B11" s="1934" t="s">
        <v>15</v>
      </c>
      <c r="C11" s="1935" t="s">
        <v>6</v>
      </c>
    </row>
    <row r="12" spans="1:16">
      <c r="B12" s="5"/>
    </row>
    <row r="13" spans="1:16">
      <c r="A13" s="6"/>
      <c r="B13" s="5"/>
      <c r="C13" s="5"/>
      <c r="D13" s="5"/>
      <c r="E13" s="5"/>
      <c r="F13" s="5"/>
      <c r="G13" s="5"/>
      <c r="H13" s="5"/>
      <c r="I13" s="5"/>
      <c r="J13" s="5"/>
      <c r="K13" s="5"/>
      <c r="L13" s="5"/>
      <c r="M13" s="5"/>
      <c r="N13" s="5"/>
      <c r="O13" s="5"/>
      <c r="P13" s="5"/>
    </row>
    <row r="14" spans="1:16">
      <c r="A14" s="6"/>
      <c r="B14" s="5"/>
      <c r="C14" s="5"/>
      <c r="D14" s="5"/>
      <c r="E14" s="5"/>
      <c r="F14" s="5"/>
      <c r="G14" s="5"/>
      <c r="H14" s="5"/>
      <c r="I14" s="5"/>
      <c r="J14" s="5"/>
      <c r="K14" s="5"/>
      <c r="L14" s="5"/>
      <c r="M14" s="5"/>
      <c r="N14" s="5"/>
      <c r="O14" s="5"/>
      <c r="P14" s="5"/>
    </row>
    <row r="15" spans="1:16">
      <c r="A15" s="6"/>
      <c r="B15" s="5"/>
      <c r="C15" s="5"/>
      <c r="D15" s="5"/>
      <c r="E15" s="5"/>
      <c r="F15" s="5"/>
      <c r="G15" s="5"/>
      <c r="H15" s="5"/>
      <c r="I15" s="5"/>
      <c r="J15" s="5"/>
      <c r="K15" s="5"/>
      <c r="L15" s="5"/>
      <c r="M15" s="5"/>
      <c r="N15" s="5"/>
      <c r="O15" s="5"/>
      <c r="P15" s="5"/>
    </row>
  </sheetData>
  <mergeCells count="1">
    <mergeCell ref="A4:B4"/>
  </mergeCells>
  <pageMargins left="0.7" right="0.7" top="0.75" bottom="0.75" header="0.3" footer="0.3"/>
  <pageSetup paperSize="9" scale="99" orientation="portrait" r:id="rId1"/>
  <headerFooter>
    <oddHeader>&amp;C&amp;"Calibri"&amp;12&amp;K000000 OFFICIAL-SENSITIVE&amp;1#_x000D_</oddHeader>
    <oddFooter>&amp;C_x000D_&amp;1#&amp;"Calibri"&amp;12&amp;K000000 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43C9-F54F-488B-BA60-EEE581718500}">
  <dimension ref="A1:N9"/>
  <sheetViews>
    <sheetView zoomScaleNormal="100" workbookViewId="0">
      <selection activeCell="A3" sqref="A3"/>
    </sheetView>
  </sheetViews>
  <sheetFormatPr defaultRowHeight="15"/>
  <cols>
    <col min="1" max="1" width="56.85546875" customWidth="1"/>
    <col min="2" max="2" width="11.140625" bestFit="1" customWidth="1"/>
    <col min="3" max="7" width="11.85546875" customWidth="1"/>
  </cols>
  <sheetData>
    <row r="1" spans="1:14" ht="18">
      <c r="A1" s="8" t="s">
        <v>0</v>
      </c>
    </row>
    <row r="2" spans="1:14" ht="18">
      <c r="A2" s="8" t="s">
        <v>111</v>
      </c>
    </row>
    <row r="3" spans="1:14">
      <c r="A3" s="4" t="s">
        <v>1611</v>
      </c>
    </row>
    <row r="4" spans="1:14" ht="15.75" thickBot="1">
      <c r="A4" s="422"/>
      <c r="I4" s="1156"/>
      <c r="J4" s="1157"/>
      <c r="K4" s="1157"/>
      <c r="L4" s="1157"/>
      <c r="M4" s="1157"/>
      <c r="N4" s="1157"/>
    </row>
    <row r="5" spans="1:14" ht="15.75">
      <c r="A5" s="1509" t="s">
        <v>664</v>
      </c>
      <c r="B5" s="1511" t="s">
        <v>244</v>
      </c>
      <c r="C5" s="1511"/>
      <c r="D5" s="1511" t="s">
        <v>245</v>
      </c>
      <c r="E5" s="1512"/>
    </row>
    <row r="6" spans="1:14">
      <c r="A6" s="1510"/>
      <c r="B6" s="462" t="s">
        <v>99</v>
      </c>
      <c r="C6" s="462" t="s">
        <v>100</v>
      </c>
      <c r="D6" s="462" t="s">
        <v>99</v>
      </c>
      <c r="E6" s="463" t="s">
        <v>100</v>
      </c>
      <c r="I6" s="239"/>
    </row>
    <row r="7" spans="1:14" ht="30">
      <c r="A7" s="456" t="s">
        <v>1610</v>
      </c>
      <c r="B7" s="454">
        <v>352500</v>
      </c>
      <c r="C7" s="454">
        <v>367500</v>
      </c>
      <c r="D7" s="454">
        <v>177500</v>
      </c>
      <c r="E7" s="457">
        <v>192500</v>
      </c>
    </row>
    <row r="8" spans="1:14" ht="30">
      <c r="A8" s="456" t="s">
        <v>615</v>
      </c>
      <c r="B8" s="455">
        <v>0</v>
      </c>
      <c r="C8" s="455">
        <v>0</v>
      </c>
      <c r="D8" s="455">
        <v>8</v>
      </c>
      <c r="E8" s="458">
        <v>8</v>
      </c>
      <c r="I8" s="239"/>
    </row>
    <row r="9" spans="1:14" ht="30.75" thickBot="1">
      <c r="A9" s="459" t="s">
        <v>616</v>
      </c>
      <c r="B9" s="460" t="s">
        <v>660</v>
      </c>
      <c r="C9" s="460" t="s">
        <v>661</v>
      </c>
      <c r="D9" s="460" t="s">
        <v>662</v>
      </c>
      <c r="E9" s="461" t="s">
        <v>663</v>
      </c>
      <c r="I9" s="239"/>
    </row>
  </sheetData>
  <mergeCells count="3">
    <mergeCell ref="A5:A6"/>
    <mergeCell ref="B5:C5"/>
    <mergeCell ref="D5:E5"/>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B29B1-0D9C-4074-8B1C-D9C14A202BCD}">
  <dimension ref="A1:C14"/>
  <sheetViews>
    <sheetView zoomScaleNormal="100" workbookViewId="0">
      <selection activeCell="A3" sqref="A3"/>
    </sheetView>
  </sheetViews>
  <sheetFormatPr defaultColWidth="8.7109375" defaultRowHeight="15"/>
  <cols>
    <col min="1" max="1" width="32" style="311" customWidth="1"/>
    <col min="2" max="2" width="11.85546875" style="311" customWidth="1"/>
    <col min="3" max="3" width="12" style="311" customWidth="1"/>
    <col min="4" max="16384" width="8.7109375" style="311"/>
  </cols>
  <sheetData>
    <row r="1" spans="1:3" ht="18">
      <c r="A1" s="8" t="s">
        <v>0</v>
      </c>
    </row>
    <row r="2" spans="1:3" ht="18">
      <c r="A2" s="8" t="s">
        <v>111</v>
      </c>
    </row>
    <row r="3" spans="1:3">
      <c r="A3" s="4" t="s">
        <v>630</v>
      </c>
    </row>
    <row r="4" spans="1:3" ht="15.75" thickBot="1"/>
    <row r="5" spans="1:3" ht="15.75">
      <c r="A5" s="1513" t="s">
        <v>243</v>
      </c>
      <c r="B5" s="1515" t="s">
        <v>99</v>
      </c>
      <c r="C5" s="1516"/>
    </row>
    <row r="6" spans="1:3">
      <c r="A6" s="1514"/>
      <c r="B6" s="522" t="s">
        <v>631</v>
      </c>
      <c r="C6" s="523" t="s">
        <v>245</v>
      </c>
    </row>
    <row r="7" spans="1:3" ht="17.25">
      <c r="A7" s="513" t="s">
        <v>632</v>
      </c>
      <c r="B7" s="500">
        <v>-4.0816326530612242E-2</v>
      </c>
      <c r="C7" s="514">
        <v>-7.792207792207792E-2</v>
      </c>
    </row>
    <row r="8" spans="1:3">
      <c r="A8" s="513" t="s">
        <v>633</v>
      </c>
      <c r="B8" s="501">
        <v>-6.0480495508094109E-3</v>
      </c>
      <c r="C8" s="514">
        <v>1.1762305082834497E-2</v>
      </c>
    </row>
    <row r="9" spans="1:3" ht="17.25">
      <c r="A9" s="519" t="s">
        <v>634</v>
      </c>
      <c r="B9" s="520"/>
      <c r="C9" s="521"/>
    </row>
    <row r="10" spans="1:3">
      <c r="A10" s="513" t="s">
        <v>635</v>
      </c>
      <c r="B10" s="502" t="s">
        <v>636</v>
      </c>
      <c r="C10" s="515" t="s">
        <v>636</v>
      </c>
    </row>
    <row r="11" spans="1:3" ht="15.75" thickBot="1">
      <c r="A11" s="516" t="s">
        <v>633</v>
      </c>
      <c r="B11" s="517" t="s">
        <v>636</v>
      </c>
      <c r="C11" s="518">
        <v>-2.0441166962182081E-2</v>
      </c>
    </row>
    <row r="13" spans="1:3">
      <c r="A13" s="503" t="s">
        <v>637</v>
      </c>
    </row>
    <row r="14" spans="1:3">
      <c r="A14" s="504" t="s">
        <v>638</v>
      </c>
    </row>
  </sheetData>
  <mergeCells count="2">
    <mergeCell ref="A5:A6"/>
    <mergeCell ref="B5:C5"/>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F26C-1A58-43D5-9A43-3914730D15D9}">
  <dimension ref="A1:G24"/>
  <sheetViews>
    <sheetView workbookViewId="0">
      <selection activeCell="L26" sqref="L26"/>
    </sheetView>
  </sheetViews>
  <sheetFormatPr defaultColWidth="8.7109375" defaultRowHeight="15"/>
  <cols>
    <col min="1" max="1" width="24.140625" style="311" customWidth="1"/>
    <col min="2" max="2" width="12.5703125" style="311" customWidth="1"/>
    <col min="3" max="3" width="12.85546875" style="311" bestFit="1" customWidth="1"/>
    <col min="4" max="4" width="12" style="311" customWidth="1"/>
    <col min="5" max="5" width="12.140625" style="311" customWidth="1"/>
    <col min="6" max="6" width="11.7109375" style="311" customWidth="1"/>
    <col min="7" max="7" width="11.85546875" style="311" customWidth="1"/>
    <col min="8" max="16384" width="8.7109375" style="311"/>
  </cols>
  <sheetData>
    <row r="1" spans="1:7" ht="18">
      <c r="A1" s="8" t="s">
        <v>0</v>
      </c>
    </row>
    <row r="2" spans="1:7" ht="18">
      <c r="A2" s="8" t="s">
        <v>111</v>
      </c>
    </row>
    <row r="3" spans="1:7">
      <c r="A3" s="4" t="s">
        <v>1462</v>
      </c>
    </row>
    <row r="4" spans="1:7">
      <c r="A4" s="4" t="s">
        <v>1463</v>
      </c>
    </row>
    <row r="6" spans="1:7" ht="16.5" thickBot="1">
      <c r="A6" s="505"/>
    </row>
    <row r="7" spans="1:7" ht="15.75">
      <c r="A7" s="534"/>
      <c r="B7" s="1517" t="s">
        <v>640</v>
      </c>
      <c r="C7" s="1517"/>
      <c r="D7" s="1517"/>
      <c r="E7" s="1518" t="s">
        <v>245</v>
      </c>
      <c r="F7" s="1517"/>
      <c r="G7" s="1519"/>
    </row>
    <row r="8" spans="1:7" ht="27.95" customHeight="1">
      <c r="A8" s="543"/>
      <c r="B8" s="535" t="s">
        <v>641</v>
      </c>
      <c r="C8" s="536" t="s">
        <v>642</v>
      </c>
      <c r="D8" s="537" t="s">
        <v>643</v>
      </c>
      <c r="E8" s="535" t="s">
        <v>641</v>
      </c>
      <c r="F8" s="536" t="s">
        <v>642</v>
      </c>
      <c r="G8" s="538" t="s">
        <v>643</v>
      </c>
    </row>
    <row r="9" spans="1:7">
      <c r="A9" s="532" t="s">
        <v>99</v>
      </c>
      <c r="B9" s="539" t="s">
        <v>665</v>
      </c>
      <c r="C9" s="539" t="s">
        <v>666</v>
      </c>
      <c r="D9" s="539" t="s">
        <v>667</v>
      </c>
      <c r="E9" s="539" t="s">
        <v>673</v>
      </c>
      <c r="F9" s="539" t="s">
        <v>671</v>
      </c>
      <c r="G9" s="540" t="s">
        <v>672</v>
      </c>
    </row>
    <row r="10" spans="1:7" ht="15.75" thickBot="1">
      <c r="A10" s="533" t="s">
        <v>100</v>
      </c>
      <c r="B10" s="541" t="s">
        <v>668</v>
      </c>
      <c r="C10" s="541" t="s">
        <v>669</v>
      </c>
      <c r="D10" s="541" t="s">
        <v>670</v>
      </c>
      <c r="E10" s="541" t="s">
        <v>674</v>
      </c>
      <c r="F10" s="541" t="s">
        <v>675</v>
      </c>
      <c r="G10" s="542" t="s">
        <v>676</v>
      </c>
    </row>
    <row r="11" spans="1:7" ht="15.75">
      <c r="A11" s="505"/>
    </row>
    <row r="12" spans="1:7">
      <c r="A12" s="4" t="s">
        <v>639</v>
      </c>
    </row>
    <row r="13" spans="1:7" ht="16.5" thickBot="1">
      <c r="A13" s="505"/>
    </row>
    <row r="14" spans="1:7" ht="15.75">
      <c r="A14" s="526"/>
      <c r="B14" s="1525" t="s">
        <v>640</v>
      </c>
      <c r="C14" s="1525"/>
      <c r="D14" s="1525"/>
      <c r="E14" s="1525"/>
      <c r="F14" s="1525"/>
      <c r="G14" s="1526"/>
    </row>
    <row r="15" spans="1:7" ht="15.75">
      <c r="A15" s="1520"/>
      <c r="B15" s="1522" t="s">
        <v>641</v>
      </c>
      <c r="C15" s="1523"/>
      <c r="D15" s="1524" t="s">
        <v>642</v>
      </c>
      <c r="E15" s="1523"/>
      <c r="F15" s="1527" t="s">
        <v>643</v>
      </c>
      <c r="G15" s="1523"/>
    </row>
    <row r="16" spans="1:7" ht="15.75">
      <c r="A16" s="1521"/>
      <c r="B16" s="1472" t="s">
        <v>99</v>
      </c>
      <c r="C16" s="524" t="s">
        <v>100</v>
      </c>
      <c r="D16" s="1473" t="s">
        <v>99</v>
      </c>
      <c r="E16" s="525" t="s">
        <v>100</v>
      </c>
      <c r="F16" s="1474" t="s">
        <v>99</v>
      </c>
      <c r="G16" s="529" t="s">
        <v>100</v>
      </c>
    </row>
    <row r="17" spans="1:7" ht="15.75">
      <c r="A17" s="530" t="s">
        <v>1612</v>
      </c>
      <c r="B17" s="1464">
        <v>26613.61</v>
      </c>
      <c r="C17" s="1465">
        <v>27388.99</v>
      </c>
      <c r="D17" s="1464">
        <v>35302.36</v>
      </c>
      <c r="E17" s="1465">
        <v>35715.120000000003</v>
      </c>
      <c r="F17" s="1466">
        <v>44817.81</v>
      </c>
      <c r="G17" s="1467">
        <v>44948.07</v>
      </c>
    </row>
    <row r="18" spans="1:7" ht="16.5" thickBot="1">
      <c r="A18" s="531" t="s">
        <v>1613</v>
      </c>
      <c r="B18" s="1468">
        <v>26613.61</v>
      </c>
      <c r="C18" s="1469">
        <v>27388.99</v>
      </c>
      <c r="D18" s="1468">
        <v>35302.36</v>
      </c>
      <c r="E18" s="1469">
        <v>35715.120000000003</v>
      </c>
      <c r="F18" s="1470">
        <v>44817.81</v>
      </c>
      <c r="G18" s="1471">
        <v>44948.07</v>
      </c>
    </row>
    <row r="19" spans="1:7" ht="16.5" thickBot="1">
      <c r="A19" s="506"/>
      <c r="B19" s="506"/>
      <c r="C19" s="506"/>
      <c r="D19" s="506"/>
      <c r="E19" s="506"/>
      <c r="F19" s="506"/>
      <c r="G19" s="506"/>
    </row>
    <row r="20" spans="1:7" ht="15.75">
      <c r="A20" s="526"/>
      <c r="B20" s="1528" t="s">
        <v>245</v>
      </c>
      <c r="C20" s="1525"/>
      <c r="D20" s="1525"/>
      <c r="E20" s="1525"/>
      <c r="F20" s="1525"/>
      <c r="G20" s="1526"/>
    </row>
    <row r="21" spans="1:7" ht="15.75">
      <c r="A21" s="1520"/>
      <c r="B21" s="1522" t="s">
        <v>641</v>
      </c>
      <c r="C21" s="1523"/>
      <c r="D21" s="1524" t="s">
        <v>642</v>
      </c>
      <c r="E21" s="1523"/>
      <c r="F21" s="1524" t="s">
        <v>643</v>
      </c>
      <c r="G21" s="1523"/>
    </row>
    <row r="22" spans="1:7" ht="15.75">
      <c r="A22" s="1521"/>
      <c r="B22" s="1472" t="s">
        <v>99</v>
      </c>
      <c r="C22" s="524" t="s">
        <v>100</v>
      </c>
      <c r="D22" s="1473" t="s">
        <v>99</v>
      </c>
      <c r="E22" s="525" t="s">
        <v>100</v>
      </c>
      <c r="F22" s="1473" t="s">
        <v>99</v>
      </c>
      <c r="G22" s="525" t="s">
        <v>100</v>
      </c>
    </row>
    <row r="23" spans="1:7" ht="15.75">
      <c r="A23" s="527" t="s">
        <v>1612</v>
      </c>
      <c r="B23" s="1464">
        <v>25565.4</v>
      </c>
      <c r="C23" s="1465">
        <v>25091.64</v>
      </c>
      <c r="D23" s="1464">
        <v>33000</v>
      </c>
      <c r="E23" s="1465">
        <v>33106.32</v>
      </c>
      <c r="F23" s="1466">
        <v>41352.959999999992</v>
      </c>
      <c r="G23" s="1465">
        <v>41926.360000000008</v>
      </c>
    </row>
    <row r="24" spans="1:7" ht="16.5" thickBot="1">
      <c r="A24" s="528" t="s">
        <v>1613</v>
      </c>
      <c r="B24" s="1468">
        <v>26656.400000000001</v>
      </c>
      <c r="C24" s="1469">
        <v>25091.64</v>
      </c>
      <c r="D24" s="1468">
        <v>33500</v>
      </c>
      <c r="E24" s="1469">
        <v>33106.32</v>
      </c>
      <c r="F24" s="1470">
        <v>44130.959999999992</v>
      </c>
      <c r="G24" s="1471">
        <v>41926.360000000008</v>
      </c>
    </row>
  </sheetData>
  <mergeCells count="12">
    <mergeCell ref="B7:D7"/>
    <mergeCell ref="E7:G7"/>
    <mergeCell ref="A21:A22"/>
    <mergeCell ref="B21:C21"/>
    <mergeCell ref="D21:E21"/>
    <mergeCell ref="F21:G21"/>
    <mergeCell ref="B14:G14"/>
    <mergeCell ref="A15:A16"/>
    <mergeCell ref="B15:C15"/>
    <mergeCell ref="D15:E15"/>
    <mergeCell ref="F15:G15"/>
    <mergeCell ref="B20:G20"/>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799D-CD62-44EA-95D1-0E26844FBFA3}">
  <dimension ref="A1:F26"/>
  <sheetViews>
    <sheetView workbookViewId="0">
      <selection activeCell="G24" sqref="G24"/>
    </sheetView>
  </sheetViews>
  <sheetFormatPr defaultColWidth="9.42578125" defaultRowHeight="15"/>
  <cols>
    <col min="1" max="1" width="14.42578125" style="22" customWidth="1"/>
    <col min="2" max="16384" width="9.42578125" style="22"/>
  </cols>
  <sheetData>
    <row r="1" spans="1:6" ht="18">
      <c r="A1" s="8" t="s">
        <v>0</v>
      </c>
    </row>
    <row r="2" spans="1:6" ht="18">
      <c r="A2" s="8" t="s">
        <v>246</v>
      </c>
    </row>
    <row r="3" spans="1:6" ht="15.75" thickBot="1">
      <c r="A3" s="4" t="s">
        <v>247</v>
      </c>
      <c r="B3" s="23"/>
      <c r="C3" s="23"/>
      <c r="D3" s="23"/>
      <c r="E3" s="23"/>
      <c r="F3" s="23"/>
    </row>
    <row r="4" spans="1:6">
      <c r="A4" s="174"/>
      <c r="B4" s="175" t="s">
        <v>99</v>
      </c>
      <c r="C4" s="176" t="s">
        <v>100</v>
      </c>
    </row>
    <row r="5" spans="1:6">
      <c r="A5" s="1529" t="s">
        <v>248</v>
      </c>
      <c r="B5" s="1530"/>
      <c r="C5" s="1531"/>
    </row>
    <row r="6" spans="1:6">
      <c r="A6" s="178" t="s">
        <v>249</v>
      </c>
      <c r="B6" s="233">
        <v>240</v>
      </c>
      <c r="C6" s="177">
        <v>212</v>
      </c>
      <c r="E6" s="24"/>
      <c r="F6" s="24"/>
    </row>
    <row r="7" spans="1:6">
      <c r="A7" s="178" t="s">
        <v>250</v>
      </c>
      <c r="B7" s="233">
        <v>55</v>
      </c>
      <c r="C7" s="177">
        <v>54</v>
      </c>
      <c r="E7" s="24"/>
      <c r="F7" s="24"/>
    </row>
    <row r="8" spans="1:6">
      <c r="A8" s="178" t="s">
        <v>251</v>
      </c>
      <c r="B8" s="233">
        <v>8</v>
      </c>
      <c r="C8" s="177">
        <v>8</v>
      </c>
      <c r="E8" s="24"/>
      <c r="F8" s="24"/>
    </row>
    <row r="9" spans="1:6" ht="15.75" thickBot="1">
      <c r="A9" s="179" t="s">
        <v>252</v>
      </c>
      <c r="B9" s="180">
        <v>2</v>
      </c>
      <c r="C9" s="181">
        <v>1</v>
      </c>
      <c r="E9" s="24"/>
      <c r="F9" s="24"/>
    </row>
    <row r="11" spans="1:6" ht="15.75" thickBot="1">
      <c r="A11" s="4" t="s">
        <v>253</v>
      </c>
      <c r="B11" s="23"/>
      <c r="C11" s="23"/>
      <c r="D11" s="23"/>
      <c r="E11" s="23"/>
      <c r="F11" s="23"/>
    </row>
    <row r="12" spans="1:6">
      <c r="A12" s="174"/>
      <c r="B12" s="175" t="s">
        <v>99</v>
      </c>
      <c r="C12" s="176" t="s">
        <v>100</v>
      </c>
    </row>
    <row r="13" spans="1:6">
      <c r="A13" s="1529" t="s">
        <v>254</v>
      </c>
      <c r="B13" s="1530"/>
      <c r="C13" s="1531"/>
    </row>
    <row r="14" spans="1:6">
      <c r="A14" s="178" t="s">
        <v>249</v>
      </c>
      <c r="B14" s="233">
        <v>87</v>
      </c>
      <c r="C14" s="177">
        <v>86</v>
      </c>
    </row>
    <row r="15" spans="1:6">
      <c r="A15" s="178" t="s">
        <v>250</v>
      </c>
      <c r="B15" s="233">
        <v>18</v>
      </c>
      <c r="C15" s="177">
        <v>18</v>
      </c>
    </row>
    <row r="16" spans="1:6">
      <c r="A16" s="335" t="s">
        <v>251</v>
      </c>
      <c r="B16" s="233">
        <v>3</v>
      </c>
      <c r="C16" s="177">
        <v>2</v>
      </c>
    </row>
    <row r="17" spans="1:6" ht="15.75" thickBot="1">
      <c r="A17" s="336" t="s">
        <v>252</v>
      </c>
      <c r="B17" s="180">
        <v>1</v>
      </c>
      <c r="C17" s="181">
        <v>1</v>
      </c>
    </row>
    <row r="19" spans="1:6" ht="15.75" thickBot="1">
      <c r="A19" s="4" t="s">
        <v>255</v>
      </c>
      <c r="B19" s="23"/>
      <c r="C19" s="23"/>
      <c r="D19" s="23"/>
      <c r="E19" s="23"/>
      <c r="F19" s="23"/>
    </row>
    <row r="20" spans="1:6">
      <c r="A20" s="174"/>
      <c r="B20" s="175" t="s">
        <v>99</v>
      </c>
      <c r="C20" s="176" t="s">
        <v>100</v>
      </c>
    </row>
    <row r="21" spans="1:6">
      <c r="A21" s="1529" t="s">
        <v>254</v>
      </c>
      <c r="B21" s="1530"/>
      <c r="C21" s="1531"/>
    </row>
    <row r="22" spans="1:6">
      <c r="A22" s="178" t="s">
        <v>249</v>
      </c>
      <c r="B22" s="233">
        <v>23</v>
      </c>
      <c r="C22" s="177">
        <v>22</v>
      </c>
    </row>
    <row r="23" spans="1:6">
      <c r="A23" s="178" t="s">
        <v>250</v>
      </c>
      <c r="B23" s="233">
        <v>6</v>
      </c>
      <c r="C23" s="177">
        <v>6</v>
      </c>
    </row>
    <row r="24" spans="1:6" ht="15.75" thickBot="1">
      <c r="A24" s="179" t="s">
        <v>251</v>
      </c>
      <c r="B24" s="180">
        <v>1</v>
      </c>
      <c r="C24" s="181">
        <v>1</v>
      </c>
    </row>
    <row r="26" spans="1:6">
      <c r="A26" s="25"/>
      <c r="B26" s="26"/>
      <c r="C26" s="26"/>
    </row>
  </sheetData>
  <mergeCells count="3">
    <mergeCell ref="A5:C5"/>
    <mergeCell ref="A13:C13"/>
    <mergeCell ref="A21:C21"/>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A926-5492-4941-AADF-6158E95B4573}">
  <dimension ref="A1:M20"/>
  <sheetViews>
    <sheetView workbookViewId="0">
      <selection activeCell="D7" sqref="D7"/>
    </sheetView>
  </sheetViews>
  <sheetFormatPr defaultColWidth="9.42578125" defaultRowHeight="15"/>
  <cols>
    <col min="1" max="1" width="11.42578125" style="22" customWidth="1"/>
    <col min="2" max="2" width="15.42578125" style="22" customWidth="1"/>
    <col min="3" max="3" width="12" style="22" customWidth="1"/>
    <col min="4" max="4" width="16.5703125" style="22" customWidth="1"/>
    <col min="5" max="5" width="15.42578125" style="22" customWidth="1"/>
    <col min="6" max="6" width="10.5703125" style="22" customWidth="1"/>
    <col min="7" max="7" width="13" style="22" customWidth="1"/>
    <col min="8" max="16384" width="9.42578125" style="22"/>
  </cols>
  <sheetData>
    <row r="1" spans="1:13" ht="18">
      <c r="A1" s="8" t="s">
        <v>0</v>
      </c>
    </row>
    <row r="2" spans="1:13" ht="18">
      <c r="A2" s="8" t="s">
        <v>246</v>
      </c>
    </row>
    <row r="3" spans="1:13">
      <c r="A3" s="4" t="s">
        <v>256</v>
      </c>
      <c r="B3" s="23"/>
      <c r="C3" s="23"/>
      <c r="D3" s="23"/>
      <c r="E3" s="23"/>
      <c r="F3" s="23"/>
    </row>
    <row r="4" spans="1:13" ht="15.75" thickBot="1"/>
    <row r="5" spans="1:13">
      <c r="A5" s="174"/>
      <c r="B5" s="1532" t="s">
        <v>99</v>
      </c>
      <c r="C5" s="1532"/>
      <c r="D5" s="1532"/>
      <c r="E5" s="1533" t="s">
        <v>100</v>
      </c>
      <c r="F5" s="1533"/>
      <c r="G5" s="1534"/>
    </row>
    <row r="6" spans="1:13" s="27" customFormat="1" ht="29.45" customHeight="1">
      <c r="A6" s="182" t="s">
        <v>257</v>
      </c>
      <c r="B6" s="93" t="s">
        <v>258</v>
      </c>
      <c r="C6" s="93" t="s">
        <v>259</v>
      </c>
      <c r="D6" s="93" t="s">
        <v>260</v>
      </c>
      <c r="E6" s="183" t="s">
        <v>261</v>
      </c>
      <c r="F6" s="183" t="s">
        <v>259</v>
      </c>
      <c r="G6" s="184" t="s">
        <v>260</v>
      </c>
    </row>
    <row r="7" spans="1:13">
      <c r="A7" s="178" t="s">
        <v>262</v>
      </c>
      <c r="B7" s="234">
        <v>12</v>
      </c>
      <c r="C7" s="234">
        <v>725</v>
      </c>
      <c r="D7" s="423">
        <v>163272</v>
      </c>
      <c r="E7" s="234">
        <v>11</v>
      </c>
      <c r="F7" s="234">
        <v>725</v>
      </c>
      <c r="G7" s="185">
        <v>165074</v>
      </c>
    </row>
    <row r="8" spans="1:13" ht="15.75" thickBot="1">
      <c r="A8" s="179" t="s">
        <v>263</v>
      </c>
      <c r="B8" s="186">
        <v>2</v>
      </c>
      <c r="C8" s="186">
        <v>179</v>
      </c>
      <c r="D8" s="424">
        <v>39242</v>
      </c>
      <c r="E8" s="186">
        <v>2</v>
      </c>
      <c r="F8" s="186">
        <v>170</v>
      </c>
      <c r="G8" s="187">
        <v>39002</v>
      </c>
    </row>
    <row r="10" spans="1:13">
      <c r="A10" s="28" t="s">
        <v>264</v>
      </c>
      <c r="B10" s="28"/>
      <c r="C10" s="28"/>
      <c r="D10" s="28"/>
      <c r="E10" s="28"/>
      <c r="F10" s="28"/>
      <c r="G10" s="28"/>
      <c r="H10" s="28"/>
      <c r="I10" s="28"/>
      <c r="J10" s="28"/>
      <c r="K10" s="28"/>
      <c r="L10" s="28"/>
      <c r="M10" s="28"/>
    </row>
    <row r="11" spans="1:13">
      <c r="A11" s="28"/>
      <c r="B11" s="28"/>
      <c r="C11" s="28"/>
      <c r="D11" s="28"/>
      <c r="E11" s="28"/>
      <c r="F11" s="28"/>
      <c r="G11" s="28"/>
      <c r="H11" s="28"/>
      <c r="I11" s="28"/>
      <c r="J11" s="28"/>
      <c r="K11" s="28"/>
      <c r="L11" s="28"/>
      <c r="M11" s="28"/>
    </row>
    <row r="12" spans="1:13">
      <c r="A12" s="28"/>
      <c r="B12" s="29"/>
      <c r="C12" s="29"/>
      <c r="D12" s="29"/>
      <c r="E12" s="29"/>
      <c r="F12" s="29"/>
      <c r="G12" s="29"/>
      <c r="H12" s="28"/>
      <c r="I12" s="28"/>
      <c r="J12" s="28"/>
      <c r="K12" s="28"/>
      <c r="L12" s="28"/>
      <c r="M12" s="28"/>
    </row>
    <row r="13" spans="1:13">
      <c r="A13" s="30"/>
      <c r="B13" s="31"/>
      <c r="C13" s="32"/>
      <c r="D13" s="31"/>
      <c r="E13" s="32"/>
      <c r="F13" s="31"/>
      <c r="G13" s="32"/>
    </row>
    <row r="14" spans="1:13">
      <c r="A14" s="33"/>
      <c r="B14" s="34"/>
      <c r="C14" s="34"/>
      <c r="D14" s="34"/>
      <c r="E14" s="34"/>
      <c r="F14" s="35"/>
      <c r="G14" s="35"/>
    </row>
    <row r="15" spans="1:13">
      <c r="A15" s="33"/>
      <c r="B15" s="34"/>
      <c r="C15" s="34"/>
      <c r="D15" s="34"/>
      <c r="E15" s="34"/>
      <c r="F15" s="35"/>
      <c r="G15" s="35"/>
    </row>
    <row r="20" ht="64.5" customHeight="1"/>
  </sheetData>
  <mergeCells count="2">
    <mergeCell ref="B5:D5"/>
    <mergeCell ref="E5:G5"/>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21B5-D3F8-41F9-B7E4-BA2E7F459887}">
  <dimension ref="A1:T20"/>
  <sheetViews>
    <sheetView zoomScaleNormal="100" workbookViewId="0">
      <selection activeCell="D21" sqref="D21"/>
    </sheetView>
  </sheetViews>
  <sheetFormatPr defaultColWidth="9.42578125" defaultRowHeight="15"/>
  <cols>
    <col min="1" max="1" width="19" style="22" customWidth="1"/>
    <col min="2" max="2" width="12" style="36" customWidth="1"/>
    <col min="3" max="3" width="13.42578125" style="36" customWidth="1"/>
    <col min="4" max="4" width="11.5703125" style="36" customWidth="1"/>
    <col min="5" max="5" width="13.42578125" style="36" customWidth="1"/>
    <col min="6" max="16384" width="9.42578125" style="22"/>
  </cols>
  <sheetData>
    <row r="1" spans="1:5" ht="18">
      <c r="A1" s="8" t="s">
        <v>0</v>
      </c>
    </row>
    <row r="2" spans="1:5" ht="18">
      <c r="A2" s="8" t="s">
        <v>246</v>
      </c>
      <c r="B2" s="37"/>
      <c r="C2" s="37"/>
      <c r="D2" s="38"/>
      <c r="E2" s="38"/>
    </row>
    <row r="3" spans="1:5">
      <c r="A3" s="4" t="s">
        <v>265</v>
      </c>
      <c r="B3" s="23"/>
      <c r="C3" s="23"/>
      <c r="D3" s="38"/>
      <c r="E3" s="38"/>
    </row>
    <row r="4" spans="1:5" ht="15.75" thickBot="1"/>
    <row r="5" spans="1:5">
      <c r="A5" s="174"/>
      <c r="B5" s="1532" t="s">
        <v>99</v>
      </c>
      <c r="C5" s="1532"/>
      <c r="D5" s="1533" t="s">
        <v>100</v>
      </c>
      <c r="E5" s="1534"/>
    </row>
    <row r="6" spans="1:5" ht="39">
      <c r="A6" s="189"/>
      <c r="B6" s="94" t="s">
        <v>266</v>
      </c>
      <c r="C6" s="94" t="s">
        <v>617</v>
      </c>
      <c r="D6" s="95" t="s">
        <v>266</v>
      </c>
      <c r="E6" s="190" t="s">
        <v>267</v>
      </c>
    </row>
    <row r="7" spans="1:5">
      <c r="A7" s="191" t="s">
        <v>268</v>
      </c>
      <c r="B7" s="235">
        <v>55580</v>
      </c>
      <c r="C7" s="235">
        <v>64811</v>
      </c>
      <c r="D7" s="235">
        <v>54470</v>
      </c>
      <c r="E7" s="192">
        <v>57371</v>
      </c>
    </row>
    <row r="8" spans="1:5">
      <c r="A8" s="191" t="s">
        <v>1614</v>
      </c>
      <c r="B8" s="235">
        <v>5487</v>
      </c>
      <c r="C8" s="235">
        <v>5770</v>
      </c>
      <c r="D8" s="235">
        <v>5855</v>
      </c>
      <c r="E8" s="192">
        <v>6015</v>
      </c>
    </row>
    <row r="9" spans="1:5">
      <c r="A9" s="191" t="s">
        <v>2</v>
      </c>
      <c r="B9" s="235">
        <v>5</v>
      </c>
      <c r="C9" s="235">
        <v>5</v>
      </c>
      <c r="D9" s="235">
        <v>5</v>
      </c>
      <c r="E9" s="192">
        <v>5</v>
      </c>
    </row>
    <row r="10" spans="1:5">
      <c r="A10" s="191" t="s">
        <v>270</v>
      </c>
      <c r="B10" s="235">
        <v>2</v>
      </c>
      <c r="C10" s="235">
        <v>2</v>
      </c>
      <c r="D10" s="235">
        <v>2</v>
      </c>
      <c r="E10" s="192">
        <v>2</v>
      </c>
    </row>
    <row r="11" spans="1:5">
      <c r="A11" s="191" t="s">
        <v>271</v>
      </c>
      <c r="B11" s="235">
        <v>161611</v>
      </c>
      <c r="C11" s="235">
        <v>161611</v>
      </c>
      <c r="D11" s="235">
        <v>160232</v>
      </c>
      <c r="E11" s="192">
        <v>160232</v>
      </c>
    </row>
    <row r="12" spans="1:5" ht="15.75" thickBot="1">
      <c r="A12" s="193" t="s">
        <v>272</v>
      </c>
      <c r="B12" s="194">
        <f>SUM(B7:B11)</f>
        <v>222685</v>
      </c>
      <c r="C12" s="194">
        <f>SUM(C7:C11)</f>
        <v>232199</v>
      </c>
      <c r="D12" s="195">
        <f>SUM(D7:D11)</f>
        <v>220564</v>
      </c>
      <c r="E12" s="196">
        <f>SUM(E7:E11)</f>
        <v>223625</v>
      </c>
    </row>
    <row r="14" spans="1:5" ht="31.5" customHeight="1">
      <c r="A14" s="1535" t="s">
        <v>1616</v>
      </c>
      <c r="B14" s="1535"/>
      <c r="C14" s="1535"/>
      <c r="D14" s="1535"/>
      <c r="E14" s="1535"/>
    </row>
    <row r="15" spans="1:5" ht="40.5" customHeight="1">
      <c r="A15" s="1536" t="s">
        <v>1615</v>
      </c>
      <c r="B15" s="1536"/>
      <c r="C15" s="1536"/>
      <c r="D15" s="1536"/>
      <c r="E15" s="1536"/>
    </row>
    <row r="16" spans="1:5">
      <c r="A16" s="45"/>
    </row>
    <row r="17" spans="1:20">
      <c r="A17" s="426"/>
    </row>
    <row r="19" spans="1:20">
      <c r="A19" s="426"/>
    </row>
    <row r="20" spans="1:20">
      <c r="A20" s="39"/>
      <c r="B20" s="40"/>
      <c r="C20" s="40"/>
      <c r="D20" s="40"/>
      <c r="E20" s="40"/>
      <c r="F20" s="26"/>
      <c r="G20" s="26"/>
      <c r="H20" s="26"/>
      <c r="I20" s="26"/>
      <c r="J20" s="26"/>
      <c r="K20" s="26"/>
      <c r="L20" s="26"/>
      <c r="M20" s="26"/>
      <c r="N20" s="26"/>
      <c r="O20" s="26"/>
      <c r="P20" s="26"/>
      <c r="Q20" s="26"/>
      <c r="R20" s="26"/>
      <c r="S20" s="26"/>
      <c r="T20" s="26"/>
    </row>
  </sheetData>
  <mergeCells count="4">
    <mergeCell ref="B5:C5"/>
    <mergeCell ref="D5:E5"/>
    <mergeCell ref="A14:E14"/>
    <mergeCell ref="A15:E15"/>
  </mergeCells>
  <phoneticPr fontId="58"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E7E65-AC7B-44BA-86EB-5333B53D3034}">
  <dimension ref="A1:T17"/>
  <sheetViews>
    <sheetView zoomScaleNormal="100" workbookViewId="0">
      <selection activeCell="A15" sqref="A15:D15"/>
    </sheetView>
  </sheetViews>
  <sheetFormatPr defaultColWidth="9.42578125" defaultRowHeight="15"/>
  <cols>
    <col min="1" max="1" width="19" style="22" customWidth="1"/>
    <col min="2" max="2" width="26" style="36" bestFit="1" customWidth="1"/>
    <col min="3" max="3" width="24.28515625" style="36" customWidth="1"/>
    <col min="4" max="4" width="24.42578125" style="36" bestFit="1" customWidth="1"/>
    <col min="5" max="5" width="17.28515625" style="36" bestFit="1" customWidth="1"/>
    <col min="6" max="16384" width="9.42578125" style="22"/>
  </cols>
  <sheetData>
    <row r="1" spans="1:20" ht="18">
      <c r="A1" s="8" t="s">
        <v>0</v>
      </c>
    </row>
    <row r="2" spans="1:20" ht="18">
      <c r="A2" s="8" t="s">
        <v>246</v>
      </c>
      <c r="B2" s="37"/>
      <c r="C2" s="37"/>
      <c r="D2" s="38"/>
      <c r="E2" s="38"/>
    </row>
    <row r="3" spans="1:20">
      <c r="A3" s="4" t="s">
        <v>1617</v>
      </c>
      <c r="B3" s="23"/>
      <c r="C3" s="23"/>
      <c r="D3" s="38"/>
      <c r="E3" s="38"/>
    </row>
    <row r="5" spans="1:20">
      <c r="A5" s="1480"/>
      <c r="B5" s="1539" t="s">
        <v>99</v>
      </c>
      <c r="C5" s="1539"/>
      <c r="D5" s="1539" t="s">
        <v>273</v>
      </c>
      <c r="E5" s="1539"/>
    </row>
    <row r="6" spans="1:20" ht="26.25">
      <c r="A6" s="1477"/>
      <c r="B6" s="1478" t="s">
        <v>266</v>
      </c>
      <c r="C6" s="1478" t="s">
        <v>267</v>
      </c>
      <c r="D6" s="1479" t="s">
        <v>266</v>
      </c>
      <c r="E6" s="1479" t="s">
        <v>267</v>
      </c>
    </row>
    <row r="7" spans="1:20" ht="24.75" customHeight="1">
      <c r="A7" s="1475" t="s">
        <v>274</v>
      </c>
      <c r="B7" s="1476">
        <v>0.106</v>
      </c>
      <c r="C7" s="1476">
        <v>0.113</v>
      </c>
      <c r="D7" s="1476">
        <v>6.8000000000000005E-2</v>
      </c>
      <c r="E7" s="1476">
        <v>7.2999999999999995E-2</v>
      </c>
      <c r="H7" s="425"/>
      <c r="I7" s="425"/>
    </row>
    <row r="8" spans="1:20" ht="15.95" customHeight="1">
      <c r="A8" s="544"/>
      <c r="B8" s="545"/>
      <c r="C8" s="545"/>
      <c r="D8" s="545"/>
      <c r="E8" s="545"/>
      <c r="H8" s="546"/>
      <c r="I8" s="546"/>
    </row>
    <row r="9" spans="1:20" ht="15.75">
      <c r="A9" s="426" t="s">
        <v>277</v>
      </c>
      <c r="B9" s="545"/>
      <c r="C9" s="545"/>
      <c r="D9" s="545"/>
      <c r="E9" s="545"/>
      <c r="H9" s="546"/>
      <c r="I9" s="546"/>
    </row>
    <row r="11" spans="1:20" ht="51.75">
      <c r="A11" s="1481"/>
      <c r="B11" s="1482" t="s">
        <v>275</v>
      </c>
      <c r="C11" s="1483" t="s">
        <v>276</v>
      </c>
      <c r="D11" s="83"/>
      <c r="E11" s="83"/>
      <c r="F11" s="26"/>
      <c r="G11" s="26"/>
      <c r="H11" s="26"/>
      <c r="I11" s="26"/>
      <c r="J11" s="26"/>
      <c r="K11" s="26"/>
      <c r="L11" s="26"/>
      <c r="M11" s="26"/>
      <c r="N11" s="26"/>
      <c r="O11" s="26"/>
      <c r="P11" s="26"/>
      <c r="Q11" s="26"/>
      <c r="R11" s="26"/>
      <c r="S11" s="26"/>
      <c r="T11" s="26"/>
    </row>
    <row r="12" spans="1:20">
      <c r="A12" s="1475" t="s">
        <v>244</v>
      </c>
      <c r="B12" s="1476">
        <v>0.08</v>
      </c>
      <c r="C12" s="1476">
        <v>6.6000000000000003E-2</v>
      </c>
      <c r="D12" s="84"/>
      <c r="E12" s="84"/>
    </row>
    <row r="13" spans="1:20" s="36" customFormat="1">
      <c r="A13" s="22"/>
      <c r="F13" s="22"/>
      <c r="G13" s="22"/>
      <c r="H13" s="22"/>
      <c r="I13" s="22"/>
      <c r="J13" s="22"/>
      <c r="K13" s="22"/>
      <c r="L13" s="22"/>
      <c r="M13" s="22"/>
      <c r="N13" s="22"/>
      <c r="O13" s="22"/>
      <c r="P13" s="22"/>
      <c r="Q13" s="22"/>
      <c r="R13" s="22"/>
      <c r="S13" s="22"/>
      <c r="T13" s="22"/>
    </row>
    <row r="14" spans="1:20" ht="43.5" customHeight="1">
      <c r="A14" s="1536" t="s">
        <v>278</v>
      </c>
      <c r="B14" s="1537"/>
      <c r="C14" s="1537"/>
      <c r="D14" s="1537"/>
    </row>
    <row r="15" spans="1:20" ht="25.5" customHeight="1">
      <c r="A15" s="1536" t="s">
        <v>279</v>
      </c>
      <c r="B15" s="1537"/>
      <c r="C15" s="1537"/>
      <c r="D15" s="1537"/>
    </row>
    <row r="16" spans="1:20" ht="54.75" customHeight="1">
      <c r="A16" s="1536" t="s">
        <v>280</v>
      </c>
      <c r="B16" s="1537"/>
      <c r="C16" s="1537"/>
      <c r="D16" s="1537"/>
    </row>
    <row r="17" spans="1:4" ht="29.25" customHeight="1">
      <c r="A17" s="1536" t="s">
        <v>281</v>
      </c>
      <c r="B17" s="1538"/>
      <c r="C17" s="1538"/>
      <c r="D17" s="1538"/>
    </row>
  </sheetData>
  <mergeCells count="6">
    <mergeCell ref="A15:D15"/>
    <mergeCell ref="A16:D16"/>
    <mergeCell ref="A17:D17"/>
    <mergeCell ref="B5:C5"/>
    <mergeCell ref="D5:E5"/>
    <mergeCell ref="A14:D14"/>
  </mergeCells>
  <phoneticPr fontId="79"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CD143-79BA-4E9F-BF8C-257B10C289B6}">
  <dimension ref="A1:G20"/>
  <sheetViews>
    <sheetView topLeftCell="A4" workbookViewId="0">
      <selection activeCell="G12" sqref="G12"/>
    </sheetView>
  </sheetViews>
  <sheetFormatPr defaultColWidth="9.42578125" defaultRowHeight="15"/>
  <cols>
    <col min="1" max="1" width="23.85546875" style="22" customWidth="1"/>
    <col min="2" max="2" width="11" style="41" customWidth="1"/>
    <col min="3" max="3" width="9.42578125" style="41"/>
    <col min="4" max="4" width="10.42578125" style="41" customWidth="1"/>
    <col min="5" max="5" width="9.42578125" style="41" customWidth="1"/>
    <col min="6" max="6" width="13.42578125" style="41" customWidth="1"/>
    <col min="7" max="7" width="12.5703125" style="41" customWidth="1"/>
    <col min="8" max="16384" width="9.42578125" style="22"/>
  </cols>
  <sheetData>
    <row r="1" spans="1:7" ht="18">
      <c r="A1" s="8" t="s">
        <v>0</v>
      </c>
    </row>
    <row r="2" spans="1:7" ht="18">
      <c r="A2" s="8" t="s">
        <v>246</v>
      </c>
    </row>
    <row r="3" spans="1:7" ht="15" customHeight="1">
      <c r="A3" s="4" t="s">
        <v>282</v>
      </c>
      <c r="B3" s="42"/>
      <c r="C3" s="43"/>
      <c r="D3" s="43"/>
      <c r="E3" s="43"/>
      <c r="F3" s="43"/>
      <c r="G3" s="43"/>
    </row>
    <row r="4" spans="1:7">
      <c r="A4" s="44"/>
      <c r="B4" s="43"/>
      <c r="C4" s="43"/>
      <c r="D4" s="43"/>
      <c r="E4" s="43"/>
      <c r="F4" s="43"/>
      <c r="G4" s="43"/>
    </row>
    <row r="5" spans="1:7" ht="20.25" customHeight="1">
      <c r="A5" s="1484"/>
      <c r="B5" s="1540" t="s">
        <v>283</v>
      </c>
      <c r="C5" s="1540"/>
      <c r="D5" s="1541"/>
      <c r="E5" s="1541"/>
      <c r="F5" s="1541"/>
      <c r="G5" s="1485" t="s">
        <v>100</v>
      </c>
    </row>
    <row r="6" spans="1:7" ht="27.75" customHeight="1">
      <c r="A6" s="197"/>
      <c r="B6" s="441" t="s">
        <v>284</v>
      </c>
      <c r="C6" s="441" t="s">
        <v>271</v>
      </c>
      <c r="D6" s="441" t="s">
        <v>677</v>
      </c>
      <c r="E6" s="441" t="s">
        <v>2</v>
      </c>
      <c r="F6" s="441" t="s">
        <v>267</v>
      </c>
      <c r="G6" s="1486" t="s">
        <v>267</v>
      </c>
    </row>
    <row r="7" spans="1:7" ht="13.5" customHeight="1">
      <c r="A7" s="197"/>
      <c r="B7" s="441"/>
      <c r="C7" s="441"/>
      <c r="D7" s="441"/>
      <c r="E7" s="441"/>
      <c r="F7" s="441" t="s">
        <v>110</v>
      </c>
      <c r="G7" s="1486" t="s">
        <v>110</v>
      </c>
    </row>
    <row r="8" spans="1:7">
      <c r="A8" s="197"/>
      <c r="B8" s="441" t="s">
        <v>285</v>
      </c>
      <c r="C8" s="441" t="s">
        <v>285</v>
      </c>
      <c r="D8" s="441" t="s">
        <v>285</v>
      </c>
      <c r="E8" s="441" t="s">
        <v>285</v>
      </c>
      <c r="F8" s="441" t="s">
        <v>285</v>
      </c>
      <c r="G8" s="1486" t="s">
        <v>285</v>
      </c>
    </row>
    <row r="9" spans="1:7" ht="21" customHeight="1">
      <c r="A9" s="191" t="s">
        <v>286</v>
      </c>
      <c r="B9" s="292">
        <v>2329.6999999999998</v>
      </c>
      <c r="C9" s="292">
        <v>6722</v>
      </c>
      <c r="D9" s="292">
        <v>367.4</v>
      </c>
      <c r="E9" s="292">
        <v>0.1</v>
      </c>
      <c r="F9" s="292">
        <v>9419.2000000000007</v>
      </c>
      <c r="G9" s="293">
        <v>9261.4</v>
      </c>
    </row>
    <row r="10" spans="1:7">
      <c r="A10" s="191" t="s">
        <v>287</v>
      </c>
      <c r="B10" s="292">
        <v>242.9</v>
      </c>
      <c r="C10" s="292">
        <v>627.20000000000005</v>
      </c>
      <c r="D10" s="292">
        <v>0.2</v>
      </c>
      <c r="E10" s="292">
        <v>0</v>
      </c>
      <c r="F10" s="292">
        <v>870.3</v>
      </c>
      <c r="G10" s="293">
        <v>858.1</v>
      </c>
    </row>
    <row r="11" spans="1:7">
      <c r="A11" s="191" t="s">
        <v>288</v>
      </c>
      <c r="B11" s="292">
        <v>581.5</v>
      </c>
      <c r="C11" s="292">
        <v>3978.6</v>
      </c>
      <c r="D11" s="292">
        <v>0.8</v>
      </c>
      <c r="E11" s="292">
        <v>0</v>
      </c>
      <c r="F11" s="292">
        <v>4560.8999999999996</v>
      </c>
      <c r="G11" s="293">
        <v>4554.7</v>
      </c>
    </row>
    <row r="12" spans="1:7" ht="25.5">
      <c r="A12" s="191" t="s">
        <v>289</v>
      </c>
      <c r="B12" s="292">
        <v>1.4</v>
      </c>
      <c r="C12" s="292">
        <v>0.1</v>
      </c>
      <c r="D12" s="292">
        <v>0</v>
      </c>
      <c r="E12" s="292">
        <v>0</v>
      </c>
      <c r="F12" s="292">
        <v>1.5</v>
      </c>
      <c r="G12" s="293">
        <v>24.4</v>
      </c>
    </row>
    <row r="13" spans="1:7">
      <c r="A13" s="198" t="s">
        <v>290</v>
      </c>
      <c r="B13" s="236">
        <f t="shared" ref="B13:G13" si="0">SUM(B9:B12)</f>
        <v>3155.5</v>
      </c>
      <c r="C13" s="236">
        <f t="shared" si="0"/>
        <v>11327.9</v>
      </c>
      <c r="D13" s="236">
        <f t="shared" si="0"/>
        <v>368.4</v>
      </c>
      <c r="E13" s="236">
        <f t="shared" si="0"/>
        <v>0.1</v>
      </c>
      <c r="F13" s="236">
        <f t="shared" si="0"/>
        <v>14851.9</v>
      </c>
      <c r="G13" s="1487">
        <f t="shared" si="0"/>
        <v>14698.6</v>
      </c>
    </row>
    <row r="14" spans="1:7" ht="18.75" customHeight="1">
      <c r="A14" s="409" t="s">
        <v>678</v>
      </c>
      <c r="B14" s="292">
        <v>-15.6</v>
      </c>
      <c r="C14" s="292">
        <v>-3.5</v>
      </c>
      <c r="D14" s="292">
        <v>-3.6</v>
      </c>
      <c r="E14" s="292">
        <v>0</v>
      </c>
      <c r="F14" s="292">
        <v>-22.7</v>
      </c>
      <c r="G14" s="292">
        <v>0</v>
      </c>
    </row>
    <row r="15" spans="1:7" ht="28.5" customHeight="1">
      <c r="A15" s="191" t="s">
        <v>291</v>
      </c>
      <c r="B15" s="408">
        <v>-20.3</v>
      </c>
      <c r="C15" s="408">
        <v>-34.1</v>
      </c>
      <c r="D15" s="292">
        <v>0</v>
      </c>
      <c r="E15" s="292">
        <v>0</v>
      </c>
      <c r="F15" s="408">
        <v>-54.4</v>
      </c>
      <c r="G15" s="1488">
        <v>-57.4</v>
      </c>
    </row>
    <row r="16" spans="1:7">
      <c r="A16" s="198" t="s">
        <v>292</v>
      </c>
      <c r="B16" s="236">
        <f>B13+B14+B15</f>
        <v>3119.6</v>
      </c>
      <c r="C16" s="236">
        <f t="shared" ref="C16:G16" si="1">C13+C14+C15</f>
        <v>11290.3</v>
      </c>
      <c r="D16" s="236">
        <f t="shared" si="1"/>
        <v>364.79999999999995</v>
      </c>
      <c r="E16" s="236">
        <f t="shared" si="1"/>
        <v>0.1</v>
      </c>
      <c r="F16" s="236">
        <f t="shared" si="1"/>
        <v>14774.8</v>
      </c>
      <c r="G16" s="236">
        <f t="shared" si="1"/>
        <v>14641.2</v>
      </c>
    </row>
    <row r="18" spans="1:7">
      <c r="A18" s="417" t="s">
        <v>293</v>
      </c>
    </row>
    <row r="19" spans="1:7" ht="24" customHeight="1">
      <c r="A19" s="1542" t="s">
        <v>1618</v>
      </c>
      <c r="B19" s="1542"/>
      <c r="C19" s="1542"/>
      <c r="D19" s="1542"/>
      <c r="E19" s="1542"/>
      <c r="F19" s="1542"/>
      <c r="G19" s="1542"/>
    </row>
    <row r="20" spans="1:7" ht="24.75" customHeight="1">
      <c r="A20" s="1543" t="s">
        <v>294</v>
      </c>
      <c r="B20" s="1543"/>
      <c r="C20" s="1543"/>
      <c r="D20" s="1543"/>
      <c r="E20" s="1543"/>
      <c r="F20" s="1543"/>
      <c r="G20" s="1543"/>
    </row>
  </sheetData>
  <mergeCells count="3">
    <mergeCell ref="B5:F5"/>
    <mergeCell ref="A19:G19"/>
    <mergeCell ref="A20:G20"/>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51F7-C315-4582-8554-175FBADF1A8D}">
  <dimension ref="A1:M21"/>
  <sheetViews>
    <sheetView workbookViewId="0">
      <selection activeCell="S12" sqref="S12"/>
    </sheetView>
  </sheetViews>
  <sheetFormatPr defaultColWidth="9.42578125" defaultRowHeight="15"/>
  <cols>
    <col min="1" max="1" width="12.7109375" style="48" customWidth="1"/>
    <col min="2" max="13" width="12.140625" style="41" customWidth="1"/>
    <col min="14" max="16384" width="9.42578125" style="22"/>
  </cols>
  <sheetData>
    <row r="1" spans="1:13" ht="18">
      <c r="A1" s="8" t="s">
        <v>0</v>
      </c>
    </row>
    <row r="2" spans="1:13" ht="18">
      <c r="A2" s="8" t="s">
        <v>246</v>
      </c>
    </row>
    <row r="3" spans="1:13" ht="18">
      <c r="A3" s="4" t="s">
        <v>295</v>
      </c>
      <c r="B3" s="23"/>
      <c r="C3" s="1"/>
      <c r="D3" s="1"/>
    </row>
    <row r="5" spans="1:13">
      <c r="A5" s="1733"/>
      <c r="B5" s="1734" t="s">
        <v>99</v>
      </c>
      <c r="C5" s="1734"/>
      <c r="D5" s="1734"/>
      <c r="E5" s="1734"/>
      <c r="F5" s="1734"/>
      <c r="G5" s="1734"/>
      <c r="H5" s="1735" t="s">
        <v>100</v>
      </c>
      <c r="I5" s="1735"/>
      <c r="J5" s="1735"/>
      <c r="K5" s="1735"/>
      <c r="L5" s="1735"/>
      <c r="M5" s="1736"/>
    </row>
    <row r="6" spans="1:13" ht="15" customHeight="1">
      <c r="A6" s="1737"/>
      <c r="B6" s="1544" t="s">
        <v>266</v>
      </c>
      <c r="C6" s="1544"/>
      <c r="D6" s="1544"/>
      <c r="E6" s="1544" t="s">
        <v>267</v>
      </c>
      <c r="F6" s="1544"/>
      <c r="G6" s="1544"/>
      <c r="H6" s="1545" t="s">
        <v>266</v>
      </c>
      <c r="I6" s="1545"/>
      <c r="J6" s="1545"/>
      <c r="K6" s="1545" t="s">
        <v>267</v>
      </c>
      <c r="L6" s="1545"/>
      <c r="M6" s="1545"/>
    </row>
    <row r="7" spans="1:13" ht="81" customHeight="1">
      <c r="A7" s="1738" t="s">
        <v>296</v>
      </c>
      <c r="B7" s="482" t="s">
        <v>297</v>
      </c>
      <c r="C7" s="482" t="s">
        <v>298</v>
      </c>
      <c r="D7" s="482" t="s">
        <v>299</v>
      </c>
      <c r="E7" s="482" t="s">
        <v>297</v>
      </c>
      <c r="F7" s="482" t="s">
        <v>298</v>
      </c>
      <c r="G7" s="482" t="s">
        <v>299</v>
      </c>
      <c r="H7" s="483" t="s">
        <v>297</v>
      </c>
      <c r="I7" s="483" t="s">
        <v>298</v>
      </c>
      <c r="J7" s="483" t="s">
        <v>299</v>
      </c>
      <c r="K7" s="483" t="s">
        <v>297</v>
      </c>
      <c r="L7" s="483" t="s">
        <v>298</v>
      </c>
      <c r="M7" s="483" t="s">
        <v>299</v>
      </c>
    </row>
    <row r="8" spans="1:13">
      <c r="A8" s="1739" t="s">
        <v>300</v>
      </c>
      <c r="B8" s="484">
        <v>2</v>
      </c>
      <c r="C8" s="484">
        <v>32</v>
      </c>
      <c r="D8" s="484">
        <v>34</v>
      </c>
      <c r="E8" s="484">
        <v>9</v>
      </c>
      <c r="F8" s="484">
        <v>47</v>
      </c>
      <c r="G8" s="485">
        <v>56</v>
      </c>
      <c r="H8" s="486" t="s">
        <v>636</v>
      </c>
      <c r="I8" s="484">
        <v>12</v>
      </c>
      <c r="J8" s="484">
        <f>SUM(H8:I8)</f>
        <v>12</v>
      </c>
      <c r="K8" s="484">
        <v>20</v>
      </c>
      <c r="L8" s="484">
        <v>34</v>
      </c>
      <c r="M8" s="484">
        <f>SUM(K8:L8)</f>
        <v>54</v>
      </c>
    </row>
    <row r="9" spans="1:13" s="47" customFormat="1" ht="22.5">
      <c r="A9" s="1739" t="s">
        <v>301</v>
      </c>
      <c r="B9" s="484">
        <v>2</v>
      </c>
      <c r="C9" s="484">
        <v>35</v>
      </c>
      <c r="D9" s="484">
        <v>37</v>
      </c>
      <c r="E9" s="484">
        <v>3</v>
      </c>
      <c r="F9" s="484">
        <v>44</v>
      </c>
      <c r="G9" s="485">
        <v>47</v>
      </c>
      <c r="H9" s="486" t="s">
        <v>636</v>
      </c>
      <c r="I9" s="484">
        <v>22</v>
      </c>
      <c r="J9" s="484">
        <f t="shared" ref="J9:J12" si="0">SUM(H9:I9)</f>
        <v>22</v>
      </c>
      <c r="K9" s="1746">
        <v>7</v>
      </c>
      <c r="L9" s="484">
        <v>30</v>
      </c>
      <c r="M9" s="484">
        <f t="shared" ref="M9:M12" si="1">SUM(K9:L9)</f>
        <v>37</v>
      </c>
    </row>
    <row r="10" spans="1:13" s="36" customFormat="1" ht="22.5">
      <c r="A10" s="1739" t="s">
        <v>302</v>
      </c>
      <c r="B10" s="484">
        <v>3</v>
      </c>
      <c r="C10" s="484">
        <v>39</v>
      </c>
      <c r="D10" s="487">
        <v>42</v>
      </c>
      <c r="E10" s="484">
        <v>3</v>
      </c>
      <c r="F10" s="484">
        <v>42</v>
      </c>
      <c r="G10" s="485">
        <v>45</v>
      </c>
      <c r="H10" s="486" t="s">
        <v>636</v>
      </c>
      <c r="I10" s="484">
        <v>33</v>
      </c>
      <c r="J10" s="484">
        <f t="shared" si="0"/>
        <v>33</v>
      </c>
      <c r="K10" s="1746" t="s">
        <v>636</v>
      </c>
      <c r="L10" s="484">
        <v>34</v>
      </c>
      <c r="M10" s="484">
        <f t="shared" si="1"/>
        <v>34</v>
      </c>
    </row>
    <row r="11" spans="1:13" ht="24" customHeight="1">
      <c r="A11" s="1739" t="s">
        <v>303</v>
      </c>
      <c r="B11" s="487">
        <v>1</v>
      </c>
      <c r="C11" s="484">
        <v>17</v>
      </c>
      <c r="D11" s="484">
        <v>18</v>
      </c>
      <c r="E11" s="484">
        <v>1</v>
      </c>
      <c r="F11" s="484">
        <v>21</v>
      </c>
      <c r="G11" s="485">
        <v>22</v>
      </c>
      <c r="H11" s="488" t="s">
        <v>636</v>
      </c>
      <c r="I11" s="487">
        <v>13</v>
      </c>
      <c r="J11" s="484">
        <f t="shared" si="0"/>
        <v>13</v>
      </c>
      <c r="K11" s="1746" t="s">
        <v>636</v>
      </c>
      <c r="L11" s="484">
        <v>13</v>
      </c>
      <c r="M11" s="484">
        <f t="shared" si="1"/>
        <v>13</v>
      </c>
    </row>
    <row r="12" spans="1:13" ht="22.5">
      <c r="A12" s="1739" t="s">
        <v>304</v>
      </c>
      <c r="B12" s="489" t="s">
        <v>636</v>
      </c>
      <c r="C12" s="484">
        <v>1</v>
      </c>
      <c r="D12" s="484">
        <v>1</v>
      </c>
      <c r="E12" s="489" t="s">
        <v>636</v>
      </c>
      <c r="F12" s="484">
        <v>1</v>
      </c>
      <c r="G12" s="485">
        <v>1</v>
      </c>
      <c r="H12" s="488" t="s">
        <v>636</v>
      </c>
      <c r="I12" s="487">
        <v>3</v>
      </c>
      <c r="J12" s="484">
        <f t="shared" si="0"/>
        <v>3</v>
      </c>
      <c r="K12" s="1746" t="s">
        <v>636</v>
      </c>
      <c r="L12" s="484">
        <v>3</v>
      </c>
      <c r="M12" s="484">
        <f t="shared" si="1"/>
        <v>3</v>
      </c>
    </row>
    <row r="13" spans="1:13" ht="22.5">
      <c r="A13" s="1739" t="s">
        <v>305</v>
      </c>
      <c r="B13" s="489" t="s">
        <v>636</v>
      </c>
      <c r="C13" s="484" t="s">
        <v>636</v>
      </c>
      <c r="D13" s="489" t="s">
        <v>636</v>
      </c>
      <c r="E13" s="484" t="s">
        <v>636</v>
      </c>
      <c r="F13" s="484" t="s">
        <v>636</v>
      </c>
      <c r="G13" s="485" t="s">
        <v>636</v>
      </c>
      <c r="H13" s="490" t="s">
        <v>636</v>
      </c>
      <c r="I13" s="484" t="s">
        <v>636</v>
      </c>
      <c r="J13" s="484" t="s">
        <v>636</v>
      </c>
      <c r="K13" s="1746" t="s">
        <v>636</v>
      </c>
      <c r="L13" s="484" t="s">
        <v>636</v>
      </c>
      <c r="M13" s="484" t="s">
        <v>636</v>
      </c>
    </row>
    <row r="14" spans="1:13" ht="22.5">
      <c r="A14" s="1739" t="s">
        <v>306</v>
      </c>
      <c r="B14" s="489" t="s">
        <v>636</v>
      </c>
      <c r="C14" s="484" t="s">
        <v>636</v>
      </c>
      <c r="D14" s="489" t="s">
        <v>636</v>
      </c>
      <c r="E14" s="484" t="s">
        <v>636</v>
      </c>
      <c r="F14" s="484" t="s">
        <v>636</v>
      </c>
      <c r="G14" s="485" t="s">
        <v>636</v>
      </c>
      <c r="H14" s="490" t="s">
        <v>636</v>
      </c>
      <c r="I14" s="484" t="s">
        <v>636</v>
      </c>
      <c r="J14" s="484" t="s">
        <v>636</v>
      </c>
      <c r="K14" s="484" t="s">
        <v>636</v>
      </c>
      <c r="L14" s="484" t="s">
        <v>636</v>
      </c>
      <c r="M14" s="484" t="s">
        <v>636</v>
      </c>
    </row>
    <row r="15" spans="1:13" ht="22.5">
      <c r="A15" s="1739" t="s">
        <v>307</v>
      </c>
      <c r="B15" s="489" t="s">
        <v>636</v>
      </c>
      <c r="C15" s="484" t="s">
        <v>636</v>
      </c>
      <c r="D15" s="489" t="s">
        <v>636</v>
      </c>
      <c r="E15" s="484" t="s">
        <v>636</v>
      </c>
      <c r="F15" s="484" t="s">
        <v>636</v>
      </c>
      <c r="G15" s="485" t="s">
        <v>636</v>
      </c>
      <c r="H15" s="490" t="s">
        <v>636</v>
      </c>
      <c r="I15" s="484" t="s">
        <v>636</v>
      </c>
      <c r="J15" s="484" t="s">
        <v>636</v>
      </c>
      <c r="K15" s="484" t="s">
        <v>636</v>
      </c>
      <c r="L15" s="484" t="s">
        <v>636</v>
      </c>
      <c r="M15" s="484" t="s">
        <v>636</v>
      </c>
    </row>
    <row r="16" spans="1:13" ht="33.75">
      <c r="A16" s="1740" t="s">
        <v>308</v>
      </c>
      <c r="B16" s="491">
        <f>SUM(B8:B15)</f>
        <v>8</v>
      </c>
      <c r="C16" s="491">
        <f t="shared" ref="C16:G16" si="2">SUM(C8:C15)</f>
        <v>124</v>
      </c>
      <c r="D16" s="491">
        <f t="shared" si="2"/>
        <v>132</v>
      </c>
      <c r="E16" s="491">
        <f t="shared" si="2"/>
        <v>16</v>
      </c>
      <c r="F16" s="491">
        <f t="shared" si="2"/>
        <v>155</v>
      </c>
      <c r="G16" s="492">
        <f t="shared" si="2"/>
        <v>171</v>
      </c>
      <c r="H16" s="1743" t="s">
        <v>636</v>
      </c>
      <c r="I16" s="491">
        <f>SUM(I8:I12)</f>
        <v>83</v>
      </c>
      <c r="J16" s="491">
        <f>SUM(J8:J12)</f>
        <v>83</v>
      </c>
      <c r="K16" s="491">
        <f>SUM(K8:K15)</f>
        <v>27</v>
      </c>
      <c r="L16" s="491">
        <f>SUM(L8:L15)</f>
        <v>114</v>
      </c>
      <c r="M16" s="491">
        <f>SUM(M8:M15)</f>
        <v>141</v>
      </c>
    </row>
    <row r="17" spans="1:13" ht="33.75">
      <c r="A17" s="1740" t="s">
        <v>309</v>
      </c>
      <c r="B17" s="1741">
        <v>0.23599999999999999</v>
      </c>
      <c r="C17" s="1741">
        <v>3.4380000000000002</v>
      </c>
      <c r="D17" s="1741">
        <v>3.6739999999999999</v>
      </c>
      <c r="E17" s="1741">
        <v>0.27400000000000002</v>
      </c>
      <c r="F17" s="1741">
        <v>4.0590000000000002</v>
      </c>
      <c r="G17" s="1742">
        <v>4.3330000000000002</v>
      </c>
      <c r="H17" s="1745" t="s">
        <v>636</v>
      </c>
      <c r="I17" s="1744">
        <v>2.859</v>
      </c>
      <c r="J17" s="1744">
        <v>2.859</v>
      </c>
      <c r="K17" s="1744">
        <v>0.19400000000000001</v>
      </c>
      <c r="L17" s="1744">
        <v>3.101</v>
      </c>
      <c r="M17" s="1744">
        <v>3.2949999999999999</v>
      </c>
    </row>
    <row r="20" spans="1:13">
      <c r="A20" s="22"/>
    </row>
    <row r="21" spans="1:13">
      <c r="A21" s="22"/>
    </row>
  </sheetData>
  <mergeCells count="6">
    <mergeCell ref="B5:G5"/>
    <mergeCell ref="H5:M5"/>
    <mergeCell ref="B6:D6"/>
    <mergeCell ref="E6:G6"/>
    <mergeCell ref="H6:J6"/>
    <mergeCell ref="K6:M6"/>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40DC2-E703-4F93-9431-86A9B1ACC62E}">
  <dimension ref="A1:N26"/>
  <sheetViews>
    <sheetView workbookViewId="0">
      <selection activeCell="I22" sqref="I22"/>
    </sheetView>
  </sheetViews>
  <sheetFormatPr defaultColWidth="9.42578125" defaultRowHeight="15"/>
  <cols>
    <col min="1" max="1" width="43.7109375" style="22" customWidth="1"/>
    <col min="2" max="2" width="12.5703125" style="27" customWidth="1"/>
    <col min="3" max="3" width="11.5703125" style="41" customWidth="1"/>
    <col min="4" max="4" width="14.140625" style="41" customWidth="1"/>
    <col min="5" max="5" width="12.5703125" style="41" customWidth="1"/>
    <col min="6" max="6" width="15.5703125" style="41" bestFit="1" customWidth="1"/>
    <col min="7" max="16384" width="9.42578125" style="22"/>
  </cols>
  <sheetData>
    <row r="1" spans="1:5" ht="18">
      <c r="A1" s="8" t="s">
        <v>0</v>
      </c>
    </row>
    <row r="2" spans="1:5" ht="18">
      <c r="A2" s="8" t="s">
        <v>246</v>
      </c>
    </row>
    <row r="3" spans="1:5" ht="18">
      <c r="A3" s="4" t="s">
        <v>310</v>
      </c>
      <c r="B3" s="23"/>
      <c r="C3" s="1"/>
      <c r="D3" s="1"/>
    </row>
    <row r="5" spans="1:5">
      <c r="A5" s="1754" t="s">
        <v>311</v>
      </c>
      <c r="B5" s="1769" t="s">
        <v>99</v>
      </c>
      <c r="C5" s="1770"/>
      <c r="D5" s="1755" t="s">
        <v>1468</v>
      </c>
      <c r="E5" s="1756"/>
    </row>
    <row r="6" spans="1:5" ht="26.25" customHeight="1">
      <c r="A6" s="1757"/>
      <c r="B6" s="1751" t="s">
        <v>312</v>
      </c>
      <c r="C6" s="1752" t="s">
        <v>1466</v>
      </c>
      <c r="D6" s="1753" t="s">
        <v>312</v>
      </c>
      <c r="E6" s="1758" t="s">
        <v>1467</v>
      </c>
    </row>
    <row r="7" spans="1:5">
      <c r="A7" s="1759" t="s">
        <v>313</v>
      </c>
      <c r="B7" s="1749" t="s">
        <v>285</v>
      </c>
      <c r="C7" s="1749" t="s">
        <v>285</v>
      </c>
      <c r="D7" s="1750" t="s">
        <v>285</v>
      </c>
      <c r="E7" s="1750" t="s">
        <v>285</v>
      </c>
    </row>
    <row r="8" spans="1:5">
      <c r="A8" s="1771" t="s">
        <v>314</v>
      </c>
      <c r="B8" s="1772">
        <v>113.324</v>
      </c>
      <c r="C8" s="1772">
        <v>325.14</v>
      </c>
      <c r="D8" s="1772">
        <v>93.003</v>
      </c>
      <c r="E8" s="1772">
        <v>270.09300000000002</v>
      </c>
    </row>
    <row r="9" spans="1:5">
      <c r="A9" s="1760" t="s">
        <v>315</v>
      </c>
      <c r="B9" s="547"/>
      <c r="C9" s="547"/>
      <c r="D9" s="547"/>
      <c r="E9" s="547"/>
    </row>
    <row r="10" spans="1:5" s="49" customFormat="1">
      <c r="A10" s="1761" t="s">
        <v>316</v>
      </c>
      <c r="B10" s="354">
        <v>1.2549999999999999</v>
      </c>
      <c r="C10" s="354">
        <v>97.313000000000002</v>
      </c>
      <c r="D10" s="357">
        <v>7.2519999999999998</v>
      </c>
      <c r="E10" s="1762">
        <v>99.65</v>
      </c>
    </row>
    <row r="11" spans="1:5">
      <c r="A11" s="1761" t="s">
        <v>317</v>
      </c>
      <c r="B11" s="356">
        <v>0</v>
      </c>
      <c r="C11" s="354">
        <v>20.925000000000001</v>
      </c>
      <c r="D11" s="356">
        <v>0</v>
      </c>
      <c r="E11" s="357">
        <v>21.254000000000001</v>
      </c>
    </row>
    <row r="12" spans="1:5">
      <c r="A12" s="1761" t="s">
        <v>318</v>
      </c>
      <c r="B12" s="354">
        <v>2.0630000000000002</v>
      </c>
      <c r="C12" s="354">
        <v>12.468999999999999</v>
      </c>
      <c r="D12" s="358">
        <v>6.125</v>
      </c>
      <c r="E12" s="238">
        <v>27.248000000000001</v>
      </c>
    </row>
    <row r="13" spans="1:5">
      <c r="A13" s="1760" t="s">
        <v>1469</v>
      </c>
      <c r="B13" s="547">
        <v>0</v>
      </c>
      <c r="C13" s="547">
        <v>0</v>
      </c>
      <c r="D13" s="547">
        <v>0</v>
      </c>
      <c r="E13" s="547">
        <v>0</v>
      </c>
    </row>
    <row r="14" spans="1:5">
      <c r="A14" s="1761" t="s">
        <v>319</v>
      </c>
      <c r="B14" s="353">
        <v>0.23</v>
      </c>
      <c r="C14" s="353">
        <v>3.5999999999999997E-2</v>
      </c>
      <c r="D14" s="359">
        <v>0.10100000000000001</v>
      </c>
      <c r="E14" s="1763">
        <v>0</v>
      </c>
    </row>
    <row r="15" spans="1:5">
      <c r="A15" s="1761" t="s">
        <v>320</v>
      </c>
      <c r="B15" s="356">
        <v>0</v>
      </c>
      <c r="C15" s="356">
        <v>0</v>
      </c>
      <c r="D15" s="238">
        <v>1.0999999999999999E-2</v>
      </c>
      <c r="E15" s="1763">
        <v>0</v>
      </c>
    </row>
    <row r="16" spans="1:5">
      <c r="A16" s="1761" t="s">
        <v>321</v>
      </c>
      <c r="B16" s="354">
        <v>0.24099999999999999</v>
      </c>
      <c r="C16" s="356">
        <v>0</v>
      </c>
      <c r="D16" s="357">
        <v>0.219</v>
      </c>
      <c r="E16" s="357">
        <v>1.0999999999999999E-2</v>
      </c>
    </row>
    <row r="17" spans="1:14">
      <c r="A17" s="1761" t="s">
        <v>322</v>
      </c>
      <c r="B17" s="356">
        <v>0</v>
      </c>
      <c r="C17" s="354">
        <v>0.307</v>
      </c>
      <c r="D17" s="360">
        <v>8.2000000000000003E-2</v>
      </c>
      <c r="E17" s="356">
        <v>0</v>
      </c>
    </row>
    <row r="18" spans="1:14">
      <c r="A18" s="1764" t="s">
        <v>1619</v>
      </c>
      <c r="B18" s="353">
        <v>85.623000000000005</v>
      </c>
      <c r="C18" s="354">
        <v>25.867000000000001</v>
      </c>
      <c r="D18" s="360">
        <v>0</v>
      </c>
      <c r="E18" s="356">
        <v>0</v>
      </c>
    </row>
    <row r="19" spans="1:14">
      <c r="A19" s="1764" t="s">
        <v>1620</v>
      </c>
      <c r="B19" s="353">
        <v>1.9E-2</v>
      </c>
      <c r="C19" s="354">
        <v>0.03</v>
      </c>
      <c r="D19" s="360">
        <v>3.9E-2</v>
      </c>
      <c r="E19" s="1762">
        <v>4.3999999999999997E-2</v>
      </c>
      <c r="G19" s="426"/>
    </row>
    <row r="20" spans="1:14">
      <c r="A20" s="1765" t="s">
        <v>1465</v>
      </c>
      <c r="B20" s="354">
        <v>2.2189999999999999</v>
      </c>
      <c r="C20" s="354">
        <v>1.2310000000000001</v>
      </c>
      <c r="D20" s="357">
        <f>2.875-D19</f>
        <v>2.8359999999999999</v>
      </c>
      <c r="E20" s="357">
        <f>0.694-E19</f>
        <v>0.64999999999999991</v>
      </c>
      <c r="G20" s="426"/>
    </row>
    <row r="21" spans="1:14">
      <c r="A21" s="1766" t="s">
        <v>323</v>
      </c>
      <c r="B21" s="1767">
        <f>SUM(B8:B20)</f>
        <v>204.97399999999999</v>
      </c>
      <c r="C21" s="1767">
        <f>SUM(C8:C20)</f>
        <v>483.31799999999998</v>
      </c>
      <c r="D21" s="1768">
        <f>SUM(D8:D20)</f>
        <v>109.66799999999998</v>
      </c>
      <c r="E21" s="1768">
        <f>SUM(E8:E20)</f>
        <v>418.95000000000005</v>
      </c>
    </row>
    <row r="23" spans="1:14" ht="30" customHeight="1">
      <c r="A23" s="1747" t="s">
        <v>626</v>
      </c>
      <c r="B23" s="1747"/>
      <c r="C23" s="1747"/>
      <c r="D23" s="1747"/>
      <c r="E23" s="1747"/>
    </row>
    <row r="24" spans="1:14" ht="18" customHeight="1">
      <c r="A24" s="1748" t="s">
        <v>625</v>
      </c>
      <c r="B24" s="1748"/>
      <c r="C24" s="1748"/>
      <c r="D24" s="1748"/>
      <c r="E24" s="1748"/>
      <c r="F24" s="50"/>
      <c r="G24" s="28"/>
      <c r="H24" s="28"/>
      <c r="I24" s="28"/>
      <c r="J24" s="28"/>
      <c r="K24" s="28"/>
      <c r="L24" s="28"/>
      <c r="M24" s="28"/>
      <c r="N24" s="28"/>
    </row>
    <row r="25" spans="1:14" ht="15.75" customHeight="1">
      <c r="A25" s="1748" t="s">
        <v>1464</v>
      </c>
      <c r="B25" s="1748"/>
      <c r="C25" s="1748"/>
      <c r="D25" s="1748"/>
      <c r="E25" s="1748"/>
      <c r="F25" s="50"/>
      <c r="G25" s="28"/>
      <c r="H25" s="28"/>
      <c r="I25" s="28"/>
      <c r="J25" s="28"/>
      <c r="K25" s="28"/>
      <c r="L25" s="28"/>
      <c r="M25" s="28"/>
      <c r="N25" s="28"/>
    </row>
    <row r="26" spans="1:14" ht="20.25" customHeight="1">
      <c r="A26" s="1748" t="s">
        <v>629</v>
      </c>
      <c r="B26" s="1748"/>
      <c r="C26" s="1748"/>
      <c r="D26" s="1748"/>
      <c r="E26" s="1748"/>
      <c r="F26" s="50"/>
      <c r="G26" s="28"/>
      <c r="H26" s="28"/>
      <c r="I26" s="28"/>
      <c r="J26" s="28"/>
      <c r="K26" s="28"/>
      <c r="L26" s="28"/>
      <c r="M26" s="28"/>
      <c r="N26" s="28"/>
    </row>
  </sheetData>
  <mergeCells count="6">
    <mergeCell ref="D5:E5"/>
    <mergeCell ref="A23:E23"/>
    <mergeCell ref="A24:E24"/>
    <mergeCell ref="A25:E25"/>
    <mergeCell ref="A26:E26"/>
    <mergeCell ref="B5:C5"/>
  </mergeCells>
  <phoneticPr fontId="104"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305DC-469F-406A-B82E-0E77B34F52AE}">
  <dimension ref="A1:G25"/>
  <sheetViews>
    <sheetView zoomScaleNormal="100" workbookViewId="0">
      <selection activeCell="J10" sqref="J10"/>
    </sheetView>
  </sheetViews>
  <sheetFormatPr defaultColWidth="9.42578125" defaultRowHeight="15"/>
  <cols>
    <col min="1" max="1" width="34.140625" style="97" customWidth="1"/>
    <col min="2" max="2" width="26.5703125" style="97" customWidth="1"/>
    <col min="3" max="3" width="9.42578125" style="98"/>
    <col min="4" max="4" width="10.42578125" style="98" customWidth="1"/>
    <col min="5" max="5" width="11.28515625" style="98" customWidth="1"/>
    <col min="6" max="16384" width="9.42578125" style="97"/>
  </cols>
  <sheetData>
    <row r="1" spans="1:7" ht="18">
      <c r="A1" s="1" t="s">
        <v>0</v>
      </c>
    </row>
    <row r="2" spans="1:7" ht="18">
      <c r="A2" s="1" t="s">
        <v>1</v>
      </c>
    </row>
    <row r="3" spans="1:7" ht="18">
      <c r="A3" s="1"/>
    </row>
    <row r="4" spans="1:7" ht="60.75">
      <c r="A4" s="1939" t="s">
        <v>16</v>
      </c>
      <c r="B4" s="1940" t="s">
        <v>3</v>
      </c>
      <c r="C4" s="1941" t="s">
        <v>17</v>
      </c>
      <c r="D4" s="1942" t="s">
        <v>18</v>
      </c>
      <c r="E4" s="1943" t="s">
        <v>19</v>
      </c>
    </row>
    <row r="5" spans="1:7">
      <c r="A5" s="204" t="s">
        <v>20</v>
      </c>
      <c r="B5" s="204" t="s">
        <v>21</v>
      </c>
      <c r="C5" s="205" t="s">
        <v>8</v>
      </c>
      <c r="D5" s="205"/>
      <c r="E5" s="205"/>
    </row>
    <row r="6" spans="1:7">
      <c r="A6" s="1944" t="s">
        <v>1596</v>
      </c>
      <c r="B6" s="1944" t="s">
        <v>21</v>
      </c>
      <c r="C6" s="1945" t="s">
        <v>6</v>
      </c>
      <c r="D6" s="1945"/>
      <c r="E6" s="1945" t="s">
        <v>8</v>
      </c>
      <c r="G6" s="428"/>
    </row>
    <row r="7" spans="1:7">
      <c r="A7" s="204" t="s">
        <v>1597</v>
      </c>
      <c r="B7" s="204" t="s">
        <v>21</v>
      </c>
      <c r="C7" s="511" t="s">
        <v>618</v>
      </c>
      <c r="D7" s="205" t="s">
        <v>23</v>
      </c>
      <c r="E7" s="205"/>
    </row>
    <row r="8" spans="1:7">
      <c r="A8" s="1944" t="s">
        <v>649</v>
      </c>
      <c r="B8" s="1944"/>
      <c r="C8" s="1945" t="s">
        <v>23</v>
      </c>
      <c r="D8" s="1945"/>
      <c r="E8" s="1945"/>
    </row>
    <row r="9" spans="1:7">
      <c r="A9" s="204" t="s">
        <v>24</v>
      </c>
      <c r="B9" s="204" t="s">
        <v>21</v>
      </c>
      <c r="C9" s="205" t="s">
        <v>8</v>
      </c>
      <c r="D9" s="205"/>
      <c r="E9" s="205"/>
    </row>
    <row r="10" spans="1:7">
      <c r="A10" s="1944" t="s">
        <v>25</v>
      </c>
      <c r="B10" s="1944" t="s">
        <v>26</v>
      </c>
      <c r="C10" s="1945"/>
      <c r="D10" s="1945" t="s">
        <v>23</v>
      </c>
      <c r="E10" s="1945"/>
    </row>
    <row r="11" spans="1:7">
      <c r="A11" s="204" t="s">
        <v>1455</v>
      </c>
      <c r="B11" s="204" t="s">
        <v>26</v>
      </c>
      <c r="C11" s="205"/>
      <c r="D11" s="205"/>
      <c r="E11" s="511" t="s">
        <v>620</v>
      </c>
    </row>
    <row r="12" spans="1:7">
      <c r="A12" s="1944" t="s">
        <v>27</v>
      </c>
      <c r="B12" s="1944" t="s">
        <v>26</v>
      </c>
      <c r="C12" s="1945"/>
      <c r="D12" s="1945"/>
      <c r="E12" s="1945" t="s">
        <v>8</v>
      </c>
    </row>
    <row r="13" spans="1:7">
      <c r="A13" s="204" t="s">
        <v>28</v>
      </c>
      <c r="B13" s="204" t="s">
        <v>26</v>
      </c>
      <c r="C13" s="205"/>
      <c r="D13" s="205"/>
      <c r="E13" s="511" t="s">
        <v>8</v>
      </c>
    </row>
    <row r="14" spans="1:7">
      <c r="A14" s="101" t="s">
        <v>29</v>
      </c>
    </row>
    <row r="15" spans="1:7">
      <c r="A15" s="99"/>
      <c r="B15" s="99"/>
      <c r="C15" s="100"/>
      <c r="D15" s="100"/>
      <c r="E15" s="100"/>
    </row>
    <row r="16" spans="1:7">
      <c r="B16" s="99"/>
      <c r="C16" s="100"/>
      <c r="D16" s="100"/>
      <c r="E16" s="100"/>
    </row>
    <row r="17" spans="1:6">
      <c r="A17" s="101"/>
      <c r="B17" s="99"/>
      <c r="C17" s="100"/>
      <c r="D17" s="100"/>
      <c r="E17" s="100"/>
    </row>
    <row r="18" spans="1:6">
      <c r="A18" s="99"/>
      <c r="F18" s="102"/>
    </row>
    <row r="20" spans="1:6">
      <c r="A20" s="99"/>
      <c r="B20" s="99"/>
      <c r="F20" s="102"/>
    </row>
    <row r="21" spans="1:6">
      <c r="A21" s="99"/>
      <c r="B21" s="99"/>
      <c r="F21" s="102"/>
    </row>
    <row r="22" spans="1:6">
      <c r="A22" s="99"/>
    </row>
    <row r="23" spans="1:6">
      <c r="A23" s="99"/>
    </row>
    <row r="24" spans="1:6">
      <c r="A24" s="99"/>
    </row>
    <row r="25" spans="1:6">
      <c r="A25" s="6"/>
    </row>
  </sheetData>
  <pageMargins left="0.7" right="0.7" top="0.75" bottom="0.75" header="0.3" footer="0.3"/>
  <pageSetup paperSize="9" scale="95" orientation="portrait" r:id="rId1"/>
  <headerFooter>
    <oddHeader>&amp;C&amp;"Calibri"&amp;12&amp;K000000 OFFICIAL-SENSITIVE&amp;1#_x000D_</oddHeader>
    <oddFooter>&amp;C_x000D_&amp;1#&amp;"Calibri"&amp;12&amp;K000000 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FE50-FD3A-4D2A-9705-56755D195A8C}">
  <dimension ref="A1:L46"/>
  <sheetViews>
    <sheetView topLeftCell="A28" zoomScaleNormal="100" zoomScaleSheetLayoutView="85" workbookViewId="0">
      <selection activeCell="I36" sqref="I36"/>
    </sheetView>
  </sheetViews>
  <sheetFormatPr defaultColWidth="9.42578125" defaultRowHeight="15"/>
  <cols>
    <col min="1" max="1" width="64.42578125" style="48" customWidth="1"/>
    <col min="2" max="2" width="16.42578125" style="22" customWidth="1"/>
    <col min="3" max="3" width="10.5703125" style="36" customWidth="1"/>
    <col min="4" max="4" width="17.28515625" style="22" customWidth="1"/>
    <col min="5" max="9" width="9.42578125" style="22"/>
    <col min="10" max="10" width="38.5703125" style="22" customWidth="1"/>
    <col min="11" max="11" width="8.5703125" style="22" customWidth="1"/>
    <col min="12" max="16384" width="9.42578125" style="22"/>
  </cols>
  <sheetData>
    <row r="1" spans="1:12" ht="18">
      <c r="A1" s="8" t="s">
        <v>0</v>
      </c>
      <c r="B1" s="23"/>
      <c r="C1" s="1"/>
    </row>
    <row r="2" spans="1:12" ht="18">
      <c r="A2" s="8" t="s">
        <v>246</v>
      </c>
      <c r="C2" s="22"/>
      <c r="D2" s="36"/>
    </row>
    <row r="3" spans="1:12">
      <c r="C3" s="22"/>
      <c r="D3" s="36"/>
    </row>
    <row r="4" spans="1:12">
      <c r="A4" s="4" t="s">
        <v>679</v>
      </c>
      <c r="C4" s="22"/>
      <c r="D4" s="36"/>
    </row>
    <row r="5" spans="1:12" ht="3" customHeight="1">
      <c r="C5" s="22"/>
      <c r="D5" s="36"/>
      <c r="J5" s="51"/>
      <c r="K5" s="51"/>
      <c r="L5" s="51"/>
    </row>
    <row r="6" spans="1:12" ht="25.5">
      <c r="A6" s="1774"/>
      <c r="B6" s="1775" t="s">
        <v>324</v>
      </c>
      <c r="C6" s="1775" t="s">
        <v>325</v>
      </c>
      <c r="D6" s="1775" t="s">
        <v>326</v>
      </c>
      <c r="J6" s="51"/>
      <c r="K6" s="52"/>
      <c r="L6" s="52"/>
    </row>
    <row r="7" spans="1:12">
      <c r="A7" s="1776" t="s">
        <v>327</v>
      </c>
      <c r="B7" s="340">
        <v>1755</v>
      </c>
      <c r="C7" s="340">
        <v>173</v>
      </c>
      <c r="D7" s="340">
        <f>B7+C7</f>
        <v>1928</v>
      </c>
      <c r="I7" s="53"/>
      <c r="J7" s="51"/>
      <c r="K7" s="27"/>
      <c r="L7" s="27"/>
    </row>
    <row r="8" spans="1:12">
      <c r="A8" s="1789" t="s">
        <v>328</v>
      </c>
      <c r="B8" s="1790"/>
      <c r="C8" s="1790"/>
      <c r="D8" s="1791"/>
      <c r="I8" s="27"/>
      <c r="J8" s="51"/>
      <c r="K8" s="52"/>
      <c r="L8" s="52"/>
    </row>
    <row r="9" spans="1:12">
      <c r="A9" s="1776" t="s">
        <v>329</v>
      </c>
      <c r="B9" s="340">
        <v>1190</v>
      </c>
      <c r="C9" s="340">
        <v>60</v>
      </c>
      <c r="D9" s="340">
        <f>SUM(B9:C9)</f>
        <v>1250</v>
      </c>
      <c r="I9" s="53"/>
      <c r="J9" s="51"/>
      <c r="K9" s="52"/>
      <c r="L9" s="52"/>
    </row>
    <row r="10" spans="1:12">
      <c r="A10" s="1776" t="s">
        <v>330</v>
      </c>
      <c r="B10" s="340">
        <v>334</v>
      </c>
      <c r="C10" s="340">
        <v>29</v>
      </c>
      <c r="D10" s="340">
        <f t="shared" ref="D10:D13" si="0">SUM(B10:C10)</f>
        <v>363</v>
      </c>
      <c r="I10" s="53"/>
      <c r="J10" s="51"/>
      <c r="K10" s="52"/>
      <c r="L10" s="52"/>
    </row>
    <row r="11" spans="1:12">
      <c r="A11" s="1776" t="s">
        <v>331</v>
      </c>
      <c r="B11" s="340">
        <v>172</v>
      </c>
      <c r="C11" s="340">
        <v>35</v>
      </c>
      <c r="D11" s="340">
        <f t="shared" si="0"/>
        <v>207</v>
      </c>
      <c r="I11" s="53"/>
      <c r="J11" s="51"/>
      <c r="K11" s="52"/>
      <c r="L11" s="52"/>
    </row>
    <row r="12" spans="1:12">
      <c r="A12" s="1776" t="s">
        <v>332</v>
      </c>
      <c r="B12" s="340">
        <v>34</v>
      </c>
      <c r="C12" s="340">
        <v>14</v>
      </c>
      <c r="D12" s="340">
        <f t="shared" si="0"/>
        <v>48</v>
      </c>
      <c r="I12" s="53"/>
      <c r="J12" s="51"/>
      <c r="K12" s="52"/>
      <c r="L12" s="52"/>
    </row>
    <row r="13" spans="1:12">
      <c r="A13" s="1776" t="s">
        <v>333</v>
      </c>
      <c r="B13" s="340">
        <v>25</v>
      </c>
      <c r="C13" s="340">
        <v>35</v>
      </c>
      <c r="D13" s="340">
        <f t="shared" si="0"/>
        <v>60</v>
      </c>
      <c r="I13" s="53"/>
      <c r="K13" s="54"/>
    </row>
    <row r="14" spans="1:12">
      <c r="B14" s="54"/>
      <c r="C14" s="22"/>
      <c r="K14" s="54"/>
    </row>
    <row r="15" spans="1:12">
      <c r="A15" s="4" t="s">
        <v>681</v>
      </c>
      <c r="B15" s="337"/>
      <c r="C15" s="337"/>
      <c r="D15" s="338"/>
      <c r="K15" s="54"/>
    </row>
    <row r="16" spans="1:12" ht="4.5" customHeight="1">
      <c r="A16" s="106"/>
      <c r="B16" s="337"/>
      <c r="C16" s="337"/>
      <c r="D16" s="338"/>
      <c r="K16" s="54"/>
    </row>
    <row r="17" spans="1:12" ht="25.5">
      <c r="A17" s="1792"/>
      <c r="B17" s="1793" t="s">
        <v>340</v>
      </c>
      <c r="C17" s="1793" t="s">
        <v>341</v>
      </c>
      <c r="D17" s="338"/>
      <c r="K17" s="54"/>
    </row>
    <row r="18" spans="1:12">
      <c r="A18" s="1779" t="s">
        <v>342</v>
      </c>
      <c r="B18" s="340">
        <v>4</v>
      </c>
      <c r="C18" s="340">
        <v>0</v>
      </c>
      <c r="D18" s="338"/>
      <c r="K18" s="54"/>
    </row>
    <row r="19" spans="1:12">
      <c r="A19" s="1779" t="s">
        <v>343</v>
      </c>
      <c r="B19" s="340">
        <v>6</v>
      </c>
      <c r="C19" s="340">
        <v>2</v>
      </c>
      <c r="D19" s="338"/>
      <c r="K19" s="54"/>
    </row>
    <row r="20" spans="1:12">
      <c r="A20" s="1779" t="s">
        <v>344</v>
      </c>
      <c r="B20" s="340">
        <v>6</v>
      </c>
      <c r="C20" s="340">
        <v>17</v>
      </c>
      <c r="D20" s="338"/>
      <c r="K20" s="54"/>
    </row>
    <row r="21" spans="1:12">
      <c r="A21" s="1779" t="s">
        <v>345</v>
      </c>
      <c r="B21" s="340">
        <v>0</v>
      </c>
      <c r="C21" s="340">
        <v>1</v>
      </c>
      <c r="D21" s="338"/>
      <c r="K21" s="54"/>
    </row>
    <row r="22" spans="1:12">
      <c r="A22" s="1779" t="s">
        <v>346</v>
      </c>
      <c r="B22" s="340">
        <v>18</v>
      </c>
      <c r="C22" s="340">
        <v>2</v>
      </c>
      <c r="D22" s="338"/>
      <c r="K22" s="54"/>
    </row>
    <row r="23" spans="1:12">
      <c r="A23" s="1779" t="s">
        <v>915</v>
      </c>
      <c r="B23" s="340">
        <v>14</v>
      </c>
      <c r="C23" s="340">
        <v>35</v>
      </c>
      <c r="D23" s="338"/>
      <c r="K23" s="54"/>
    </row>
    <row r="24" spans="1:12">
      <c r="A24" s="1779" t="s">
        <v>347</v>
      </c>
      <c r="B24" s="340">
        <v>0</v>
      </c>
      <c r="C24" s="340">
        <v>3</v>
      </c>
      <c r="D24" s="338"/>
      <c r="K24" s="54"/>
    </row>
    <row r="25" spans="1:12">
      <c r="A25" s="1774" t="s">
        <v>110</v>
      </c>
      <c r="B25" s="1775">
        <f>SUM(B18:B24)</f>
        <v>48</v>
      </c>
      <c r="C25" s="1775">
        <f>SUM(C18:C24)</f>
        <v>60</v>
      </c>
      <c r="K25" s="54"/>
    </row>
    <row r="26" spans="1:12">
      <c r="A26" s="22"/>
      <c r="C26" s="22"/>
      <c r="K26" s="54"/>
    </row>
    <row r="27" spans="1:12">
      <c r="A27" s="22"/>
      <c r="C27" s="22"/>
      <c r="K27" s="54"/>
    </row>
    <row r="28" spans="1:12">
      <c r="A28" s="4" t="s">
        <v>680</v>
      </c>
    </row>
    <row r="29" spans="1:12" ht="7.5" customHeight="1">
      <c r="A29" s="55"/>
    </row>
    <row r="30" spans="1:12" ht="25.5">
      <c r="A30" s="1786"/>
      <c r="B30" s="1787" t="s">
        <v>324</v>
      </c>
      <c r="C30" s="1787" t="s">
        <v>325</v>
      </c>
      <c r="D30" s="1788" t="s">
        <v>326</v>
      </c>
      <c r="J30" s="51"/>
      <c r="K30" s="51"/>
      <c r="L30" s="51"/>
    </row>
    <row r="31" spans="1:12" ht="25.5">
      <c r="A31" s="1783" t="s">
        <v>334</v>
      </c>
      <c r="B31" s="1784">
        <v>2565</v>
      </c>
      <c r="C31" s="1784">
        <v>177</v>
      </c>
      <c r="D31" s="1785">
        <f>SUM(B31:C31)</f>
        <v>2742</v>
      </c>
      <c r="H31" s="53"/>
      <c r="J31" s="51"/>
      <c r="K31" s="52"/>
      <c r="L31" s="56"/>
    </row>
    <row r="32" spans="1:12">
      <c r="A32" s="1778" t="s">
        <v>328</v>
      </c>
      <c r="B32" s="1773"/>
      <c r="C32" s="1773"/>
      <c r="D32" s="1773"/>
      <c r="H32" s="53"/>
      <c r="J32" s="51"/>
      <c r="K32" s="52"/>
      <c r="L32" s="44"/>
    </row>
    <row r="33" spans="1:12">
      <c r="A33" s="1779" t="s">
        <v>335</v>
      </c>
      <c r="B33" s="340">
        <v>2295</v>
      </c>
      <c r="C33" s="340">
        <v>36</v>
      </c>
      <c r="D33" s="1780">
        <f>SUM(B33:C33)</f>
        <v>2331</v>
      </c>
      <c r="H33" s="53"/>
      <c r="J33" s="51"/>
      <c r="K33" s="52"/>
      <c r="L33" s="52"/>
    </row>
    <row r="34" spans="1:12">
      <c r="A34" s="1779" t="s">
        <v>336</v>
      </c>
      <c r="B34" s="340">
        <v>121</v>
      </c>
      <c r="C34" s="340">
        <v>140</v>
      </c>
      <c r="D34" s="1780">
        <f t="shared" ref="D34:D37" si="1">SUM(B34:C34)</f>
        <v>261</v>
      </c>
      <c r="H34" s="53"/>
      <c r="J34" s="51"/>
      <c r="K34" s="52"/>
      <c r="L34" s="52"/>
    </row>
    <row r="35" spans="1:12">
      <c r="A35" s="1779" t="s">
        <v>337</v>
      </c>
      <c r="B35" s="340">
        <v>149</v>
      </c>
      <c r="C35" s="340">
        <v>1</v>
      </c>
      <c r="D35" s="1780">
        <f t="shared" si="1"/>
        <v>150</v>
      </c>
      <c r="H35" s="53"/>
      <c r="J35" s="51"/>
      <c r="K35" s="52"/>
      <c r="L35" s="52"/>
    </row>
    <row r="36" spans="1:12" ht="25.5">
      <c r="A36" s="1779" t="s">
        <v>338</v>
      </c>
      <c r="B36" s="340">
        <v>1076</v>
      </c>
      <c r="C36" s="340">
        <v>142</v>
      </c>
      <c r="D36" s="1781">
        <f t="shared" si="1"/>
        <v>1218</v>
      </c>
      <c r="H36" s="53"/>
      <c r="J36" s="51"/>
      <c r="K36" s="52"/>
      <c r="L36" s="52"/>
    </row>
    <row r="37" spans="1:12" ht="25.5">
      <c r="A37" s="1779" t="s">
        <v>339</v>
      </c>
      <c r="B37" s="340">
        <v>3</v>
      </c>
      <c r="C37" s="1782">
        <v>12</v>
      </c>
      <c r="D37" s="1780">
        <f t="shared" si="1"/>
        <v>15</v>
      </c>
      <c r="H37" s="53"/>
      <c r="J37" s="51"/>
      <c r="K37" s="52"/>
      <c r="L37" s="52"/>
    </row>
    <row r="38" spans="1:12">
      <c r="A38" s="106"/>
      <c r="B38" s="337"/>
      <c r="C38" s="337"/>
      <c r="D38" s="338"/>
      <c r="H38" s="53"/>
      <c r="J38" s="51"/>
      <c r="K38" s="52"/>
      <c r="L38" s="52"/>
    </row>
    <row r="39" spans="1:12">
      <c r="A39" s="429"/>
      <c r="B39" s="339"/>
      <c r="C39" s="339"/>
    </row>
    <row r="40" spans="1:12" ht="37.5" customHeight="1">
      <c r="A40" s="1548" t="s">
        <v>1447</v>
      </c>
      <c r="B40" s="1549"/>
      <c r="C40" s="1549"/>
      <c r="D40" s="44"/>
      <c r="E40" s="44"/>
    </row>
    <row r="41" spans="1:12" ht="9" customHeight="1">
      <c r="A41" s="495"/>
      <c r="B41" s="496"/>
      <c r="C41" s="496"/>
      <c r="D41" s="496"/>
    </row>
    <row r="42" spans="1:12" ht="25.5">
      <c r="A42" s="1792"/>
      <c r="B42" s="1794" t="s">
        <v>324</v>
      </c>
      <c r="C42" s="1794" t="s">
        <v>325</v>
      </c>
      <c r="D42" s="1794" t="s">
        <v>267</v>
      </c>
    </row>
    <row r="43" spans="1:12" ht="43.5">
      <c r="A43" s="1795" t="s">
        <v>627</v>
      </c>
      <c r="B43" s="497">
        <v>0</v>
      </c>
      <c r="C43" s="497">
        <v>0</v>
      </c>
      <c r="D43" s="497">
        <f>C43+B43</f>
        <v>0</v>
      </c>
    </row>
    <row r="44" spans="1:12" ht="43.5">
      <c r="A44" s="1795" t="s">
        <v>1621</v>
      </c>
      <c r="B44" s="497">
        <v>27</v>
      </c>
      <c r="C44" s="497">
        <v>16</v>
      </c>
      <c r="D44" s="497">
        <f>C44+B44</f>
        <v>43</v>
      </c>
    </row>
    <row r="45" spans="1:12">
      <c r="A45" s="498"/>
      <c r="B45" s="499"/>
      <c r="C45" s="499"/>
      <c r="D45" s="499"/>
    </row>
    <row r="46" spans="1:12" ht="31.5" customHeight="1">
      <c r="A46" s="1546" t="s">
        <v>628</v>
      </c>
      <c r="B46" s="1547"/>
      <c r="C46" s="1547"/>
      <c r="D46" s="1547"/>
    </row>
  </sheetData>
  <mergeCells count="3">
    <mergeCell ref="A46:D46"/>
    <mergeCell ref="A40:C40"/>
    <mergeCell ref="A8:D8"/>
  </mergeCells>
  <pageMargins left="0.7" right="0.7" top="0.75" bottom="0.75" header="0.3" footer="0.3"/>
  <pageSetup paperSize="9" scale="63" orientation="portrait" r:id="rId1"/>
  <headerFooter>
    <oddHeader>&amp;C&amp;"Calibri"&amp;12&amp;K000000 OFFICIAL-SENSITIVE&amp;1#_x000D_</oddHeader>
    <oddFooter>&amp;C_x000D_&amp;1#&amp;"Calibri"&amp;12&amp;K000000 OFFICIAL-SENSITIVE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BABA3-EDE3-4381-9528-4BF3F1F3871E}">
  <dimension ref="A1:J30"/>
  <sheetViews>
    <sheetView workbookViewId="0">
      <selection activeCell="E8" sqref="E8"/>
    </sheetView>
  </sheetViews>
  <sheetFormatPr defaultColWidth="9.42578125" defaultRowHeight="15"/>
  <cols>
    <col min="1" max="1" width="32.5703125" style="22" customWidth="1"/>
    <col min="2" max="2" width="21.5703125" style="22" customWidth="1"/>
    <col min="3" max="4" width="9.42578125" style="22"/>
    <col min="5" max="5" width="19.42578125" style="22" bestFit="1" customWidth="1"/>
    <col min="6" max="6" width="9.42578125" style="22"/>
    <col min="7" max="7" width="16.42578125" style="22" bestFit="1" customWidth="1"/>
    <col min="8" max="16384" width="9.42578125" style="22"/>
  </cols>
  <sheetData>
    <row r="1" spans="1:2" ht="18">
      <c r="A1" s="8" t="s">
        <v>0</v>
      </c>
    </row>
    <row r="2" spans="1:2" ht="18">
      <c r="A2" s="8" t="s">
        <v>246</v>
      </c>
    </row>
    <row r="4" spans="1:2">
      <c r="A4" s="4" t="s">
        <v>348</v>
      </c>
    </row>
    <row r="5" spans="1:2" ht="9.75" customHeight="1" thickBot="1"/>
    <row r="6" spans="1:2">
      <c r="A6" s="430" t="s">
        <v>349</v>
      </c>
      <c r="B6" s="431"/>
    </row>
    <row r="7" spans="1:2" ht="38.25">
      <c r="A7" s="432" t="s">
        <v>350</v>
      </c>
      <c r="B7" s="433" t="s">
        <v>351</v>
      </c>
    </row>
    <row r="8" spans="1:2" ht="25.5" customHeight="1" thickBot="1">
      <c r="A8" s="1796">
        <v>97</v>
      </c>
      <c r="B8" s="1797">
        <v>232199</v>
      </c>
    </row>
    <row r="10" spans="1:2">
      <c r="A10" s="4" t="s">
        <v>352</v>
      </c>
    </row>
    <row r="11" spans="1:2" ht="5.25" customHeight="1" thickBot="1"/>
    <row r="12" spans="1:2">
      <c r="A12" s="430" t="s">
        <v>353</v>
      </c>
      <c r="B12" s="434" t="s">
        <v>354</v>
      </c>
    </row>
    <row r="13" spans="1:2">
      <c r="A13" s="435">
        <v>0</v>
      </c>
      <c r="B13" s="188">
        <v>10</v>
      </c>
    </row>
    <row r="14" spans="1:2">
      <c r="A14" s="237" t="s">
        <v>355</v>
      </c>
      <c r="B14" s="188">
        <v>87</v>
      </c>
    </row>
    <row r="15" spans="1:2">
      <c r="A15" s="237" t="s">
        <v>356</v>
      </c>
      <c r="B15" s="188">
        <v>0</v>
      </c>
    </row>
    <row r="16" spans="1:2" ht="15.75" thickBot="1">
      <c r="A16" s="436">
        <v>1</v>
      </c>
      <c r="B16" s="437">
        <v>0</v>
      </c>
    </row>
    <row r="17" spans="1:10">
      <c r="A17" s="47"/>
    </row>
    <row r="18" spans="1:10">
      <c r="A18" s="4" t="s">
        <v>357</v>
      </c>
    </row>
    <row r="19" spans="1:10" ht="7.5" customHeight="1" thickBot="1"/>
    <row r="20" spans="1:10">
      <c r="A20" s="1550" t="s">
        <v>358</v>
      </c>
      <c r="B20" s="1551"/>
    </row>
    <row r="21" spans="1:10">
      <c r="A21" s="237" t="s">
        <v>359</v>
      </c>
      <c r="B21" s="438">
        <v>202727.94</v>
      </c>
    </row>
    <row r="22" spans="1:10">
      <c r="A22" s="237" t="s">
        <v>360</v>
      </c>
      <c r="B22" s="438">
        <v>3155500000</v>
      </c>
      <c r="G22" s="33"/>
    </row>
    <row r="23" spans="1:10" ht="26.25" thickBot="1">
      <c r="A23" s="439" t="s">
        <v>361</v>
      </c>
      <c r="B23" s="440">
        <v>1E-4</v>
      </c>
      <c r="E23" s="420"/>
      <c r="G23" s="421"/>
    </row>
    <row r="24" spans="1:10">
      <c r="A24" s="47"/>
    </row>
    <row r="25" spans="1:10">
      <c r="A25" s="4" t="s">
        <v>362</v>
      </c>
    </row>
    <row r="26" spans="1:10" ht="6.75" customHeight="1" thickBot="1"/>
    <row r="27" spans="1:10">
      <c r="A27" s="1550" t="s">
        <v>363</v>
      </c>
      <c r="B27" s="1551"/>
    </row>
    <row r="28" spans="1:10" ht="39" thickBot="1">
      <c r="A28" s="439" t="s">
        <v>364</v>
      </c>
      <c r="B28" s="440">
        <v>8.3000000000000004E-2</v>
      </c>
    </row>
    <row r="30" spans="1:10">
      <c r="J30" s="57"/>
    </row>
  </sheetData>
  <mergeCells count="2">
    <mergeCell ref="A20:B20"/>
    <mergeCell ref="A27:B27"/>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5BFD-C382-4DE8-8765-DFC631EEFE58}">
  <sheetPr>
    <pageSetUpPr fitToPage="1"/>
  </sheetPr>
  <dimension ref="A1:F58"/>
  <sheetViews>
    <sheetView workbookViewId="0">
      <selection activeCell="C19" sqref="C19"/>
    </sheetView>
  </sheetViews>
  <sheetFormatPr defaultColWidth="9.140625" defaultRowHeight="12.75"/>
  <cols>
    <col min="1" max="1" width="34.7109375" style="240" customWidth="1"/>
    <col min="2" max="2" width="9.140625" style="240"/>
    <col min="3" max="6" width="15.7109375" style="240" customWidth="1"/>
    <col min="7" max="16384" width="9.140625" style="240"/>
  </cols>
  <sheetData>
    <row r="1" spans="1:6" ht="18">
      <c r="A1" s="8" t="s">
        <v>0</v>
      </c>
    </row>
    <row r="2" spans="1:6" ht="18">
      <c r="A2" s="8" t="s">
        <v>365</v>
      </c>
    </row>
    <row r="3" spans="1:6" ht="18">
      <c r="A3" s="58"/>
    </row>
    <row r="4" spans="1:6">
      <c r="A4" s="59" t="s">
        <v>366</v>
      </c>
    </row>
    <row r="5" spans="1:6">
      <c r="A5" s="60"/>
    </row>
    <row r="6" spans="1:6">
      <c r="A6" s="241"/>
      <c r="B6" s="242"/>
      <c r="C6" s="243"/>
      <c r="D6" s="243"/>
      <c r="E6" s="243"/>
      <c r="F6" s="243"/>
    </row>
    <row r="7" spans="1:6">
      <c r="A7" s="1798"/>
      <c r="B7" s="1799" t="s">
        <v>99</v>
      </c>
      <c r="C7" s="1799"/>
      <c r="D7" s="1799"/>
      <c r="E7" s="1799"/>
      <c r="F7" s="1800" t="s">
        <v>100</v>
      </c>
    </row>
    <row r="8" spans="1:6" ht="53.25" customHeight="1">
      <c r="A8" s="1801"/>
      <c r="B8" s="1802" t="s">
        <v>367</v>
      </c>
      <c r="C8" s="1803" t="s">
        <v>368</v>
      </c>
      <c r="D8" s="1803" t="s">
        <v>369</v>
      </c>
      <c r="E8" s="1803" t="s">
        <v>370</v>
      </c>
      <c r="F8" s="1804" t="s">
        <v>371</v>
      </c>
    </row>
    <row r="9" spans="1:6" ht="12.6" customHeight="1">
      <c r="A9" s="1805"/>
      <c r="B9" s="1802" t="s">
        <v>372</v>
      </c>
      <c r="C9" s="1806" t="s">
        <v>142</v>
      </c>
      <c r="D9" s="1806" t="s">
        <v>142</v>
      </c>
      <c r="E9" s="1806" t="s">
        <v>142</v>
      </c>
      <c r="F9" s="1807" t="s">
        <v>142</v>
      </c>
    </row>
    <row r="10" spans="1:6">
      <c r="A10" s="1808" t="s">
        <v>373</v>
      </c>
      <c r="B10" s="244"/>
      <c r="C10" s="245"/>
      <c r="D10" s="245"/>
      <c r="E10" s="245"/>
      <c r="F10" s="1809"/>
    </row>
    <row r="11" spans="1:6">
      <c r="A11" s="1810" t="s">
        <v>374</v>
      </c>
      <c r="B11" s="246" t="s">
        <v>375</v>
      </c>
      <c r="C11" s="548">
        <v>39737516</v>
      </c>
      <c r="D11" s="247">
        <v>39820751</v>
      </c>
      <c r="E11" s="548">
        <v>83235</v>
      </c>
      <c r="F11" s="1811">
        <v>40177752</v>
      </c>
    </row>
    <row r="12" spans="1:6">
      <c r="A12" s="1810" t="s">
        <v>376</v>
      </c>
      <c r="B12" s="246" t="s">
        <v>377</v>
      </c>
      <c r="C12" s="247">
        <v>14179994</v>
      </c>
      <c r="D12" s="247">
        <v>14265020</v>
      </c>
      <c r="E12" s="247">
        <v>85026</v>
      </c>
      <c r="F12" s="1811">
        <v>11706721</v>
      </c>
    </row>
    <row r="13" spans="1:6">
      <c r="A13" s="1810" t="s">
        <v>110</v>
      </c>
      <c r="B13" s="246"/>
      <c r="C13" s="548">
        <v>53917510</v>
      </c>
      <c r="D13" s="247">
        <v>54085771</v>
      </c>
      <c r="E13" s="548">
        <v>168261</v>
      </c>
      <c r="F13" s="1811">
        <v>51884473</v>
      </c>
    </row>
    <row r="14" spans="1:6">
      <c r="A14" s="1808" t="s">
        <v>378</v>
      </c>
      <c r="B14" s="244"/>
      <c r="C14" s="245"/>
      <c r="D14" s="245"/>
      <c r="E14" s="245"/>
      <c r="F14" s="1809"/>
    </row>
    <row r="15" spans="1:6">
      <c r="A15" s="1810" t="s">
        <v>379</v>
      </c>
      <c r="B15" s="246" t="s">
        <v>375</v>
      </c>
      <c r="C15" s="247">
        <v>10786644</v>
      </c>
      <c r="D15" s="247">
        <v>10809000</v>
      </c>
      <c r="E15" s="247">
        <v>22356</v>
      </c>
      <c r="F15" s="1811">
        <v>2062163</v>
      </c>
    </row>
    <row r="16" spans="1:6">
      <c r="A16" s="1808" t="s">
        <v>380</v>
      </c>
      <c r="B16" s="244"/>
      <c r="C16" s="245"/>
      <c r="D16" s="245"/>
      <c r="E16" s="245"/>
      <c r="F16" s="1809"/>
    </row>
    <row r="17" spans="1:6">
      <c r="A17" s="1810" t="s">
        <v>381</v>
      </c>
      <c r="B17" s="246" t="s">
        <v>375</v>
      </c>
      <c r="C17" s="548">
        <v>50524160</v>
      </c>
      <c r="D17" s="247">
        <v>50629751</v>
      </c>
      <c r="E17" s="548">
        <v>105591</v>
      </c>
      <c r="F17" s="1811">
        <v>42239915</v>
      </c>
    </row>
    <row r="18" spans="1:6">
      <c r="A18" s="1810" t="s">
        <v>376</v>
      </c>
      <c r="B18" s="246" t="s">
        <v>377</v>
      </c>
      <c r="C18" s="247">
        <v>14179994</v>
      </c>
      <c r="D18" s="247">
        <v>14265020</v>
      </c>
      <c r="E18" s="247">
        <v>85026</v>
      </c>
      <c r="F18" s="1811">
        <v>11706721</v>
      </c>
    </row>
    <row r="19" spans="1:6">
      <c r="A19" s="1812" t="s">
        <v>110</v>
      </c>
      <c r="B19" s="244"/>
      <c r="C19" s="245">
        <v>64704154</v>
      </c>
      <c r="D19" s="245">
        <v>64894771</v>
      </c>
      <c r="E19" s="245">
        <v>190617</v>
      </c>
      <c r="F19" s="1809">
        <v>53946636</v>
      </c>
    </row>
    <row r="58" spans="2:3">
      <c r="B58" s="254"/>
      <c r="C58" s="254"/>
    </row>
  </sheetData>
  <mergeCells count="1">
    <mergeCell ref="B7:E7"/>
  </mergeCells>
  <pageMargins left="0.15748031496062992" right="0.15748031496062992" top="0.39370078740157483" bottom="0.39370078740157483" header="0.51181102362204722" footer="0.51181102362204722"/>
  <pageSetup paperSize="9"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C84B6-BB40-405F-AB6A-40210AC6F663}">
  <sheetPr>
    <pageSetUpPr fitToPage="1"/>
  </sheetPr>
  <dimension ref="A1:G76"/>
  <sheetViews>
    <sheetView topLeftCell="A10" workbookViewId="0">
      <selection activeCell="E28" sqref="E28"/>
    </sheetView>
  </sheetViews>
  <sheetFormatPr defaultColWidth="9.140625" defaultRowHeight="12.75"/>
  <cols>
    <col min="1" max="1" width="34.7109375" style="240" customWidth="1"/>
    <col min="2" max="2" width="9.140625" style="240"/>
    <col min="3" max="4" width="11.7109375" style="240" customWidth="1"/>
    <col min="5" max="5" width="15.85546875" style="240" customWidth="1"/>
    <col min="6" max="6" width="12.42578125" style="240" customWidth="1"/>
    <col min="7" max="16384" width="9.140625" style="240"/>
  </cols>
  <sheetData>
    <row r="1" spans="1:7" ht="18">
      <c r="A1" s="8" t="s">
        <v>0</v>
      </c>
    </row>
    <row r="2" spans="1:7" ht="18">
      <c r="A2" s="8" t="s">
        <v>365</v>
      </c>
    </row>
    <row r="3" spans="1:7">
      <c r="A3" s="59" t="s">
        <v>383</v>
      </c>
    </row>
    <row r="4" spans="1:7" ht="13.5" thickBot="1">
      <c r="A4" s="1553"/>
      <c r="B4" s="1554"/>
      <c r="C4" s="1555"/>
      <c r="D4" s="1555"/>
      <c r="E4" s="1555"/>
      <c r="F4" s="1555"/>
    </row>
    <row r="5" spans="1:7">
      <c r="A5" s="294"/>
      <c r="B5" s="1552" t="s">
        <v>99</v>
      </c>
      <c r="C5" s="1556"/>
      <c r="D5" s="1556"/>
      <c r="E5" s="1556"/>
      <c r="F5" s="295" t="s">
        <v>100</v>
      </c>
    </row>
    <row r="6" spans="1:7" ht="53.25" customHeight="1">
      <c r="A6" s="296"/>
      <c r="B6" s="361" t="s">
        <v>367</v>
      </c>
      <c r="C6" s="362" t="s">
        <v>371</v>
      </c>
      <c r="D6" s="362" t="s">
        <v>384</v>
      </c>
      <c r="E6" s="362" t="s">
        <v>385</v>
      </c>
      <c r="F6" s="297" t="s">
        <v>371</v>
      </c>
    </row>
    <row r="7" spans="1:7" ht="13.5" thickBot="1">
      <c r="A7" s="300"/>
      <c r="B7" s="301" t="s">
        <v>372</v>
      </c>
      <c r="C7" s="302" t="s">
        <v>142</v>
      </c>
      <c r="D7" s="302" t="s">
        <v>142</v>
      </c>
      <c r="E7" s="302" t="s">
        <v>142</v>
      </c>
      <c r="F7" s="303" t="s">
        <v>142</v>
      </c>
    </row>
    <row r="8" spans="1:7" ht="13.5" thickBot="1">
      <c r="A8" s="298" t="s">
        <v>386</v>
      </c>
      <c r="B8" s="299">
        <v>3</v>
      </c>
      <c r="C8" s="363">
        <v>43874288</v>
      </c>
      <c r="D8" s="363">
        <v>45876047</v>
      </c>
      <c r="E8" s="363">
        <v>2001759</v>
      </c>
      <c r="F8" s="364">
        <v>41824581</v>
      </c>
    </row>
    <row r="9" spans="1:7">
      <c r="A9" s="248"/>
      <c r="B9" s="248"/>
      <c r="C9" s="248"/>
      <c r="D9" s="248"/>
      <c r="E9" s="248"/>
      <c r="F9" s="248"/>
    </row>
    <row r="10" spans="1:7">
      <c r="A10" s="248"/>
      <c r="B10" s="248"/>
      <c r="C10" s="248"/>
      <c r="D10" s="248"/>
      <c r="E10" s="248"/>
      <c r="F10" s="248"/>
    </row>
    <row r="11" spans="1:7">
      <c r="A11" s="59" t="s">
        <v>387</v>
      </c>
      <c r="B11" s="248"/>
      <c r="C11" s="248"/>
      <c r="D11" s="248"/>
      <c r="E11" s="248"/>
      <c r="F11" s="248"/>
    </row>
    <row r="12" spans="1:7">
      <c r="A12" s="250"/>
      <c r="B12" s="251"/>
      <c r="C12" s="251"/>
      <c r="D12" s="251"/>
      <c r="E12" s="252"/>
      <c r="F12" s="248"/>
    </row>
    <row r="13" spans="1:7" ht="12.75" customHeight="1">
      <c r="A13" s="1798"/>
      <c r="B13" s="1799" t="s">
        <v>99</v>
      </c>
      <c r="C13" s="1813"/>
      <c r="D13" s="1813"/>
      <c r="E13" s="1813"/>
      <c r="F13" s="1800" t="s">
        <v>100</v>
      </c>
      <c r="G13" s="253"/>
    </row>
    <row r="14" spans="1:7" ht="60.75" customHeight="1">
      <c r="A14" s="1801"/>
      <c r="B14" s="1802" t="s">
        <v>367</v>
      </c>
      <c r="C14" s="1803" t="s">
        <v>371</v>
      </c>
      <c r="D14" s="1803" t="s">
        <v>384</v>
      </c>
      <c r="E14" s="1803" t="s">
        <v>385</v>
      </c>
      <c r="F14" s="1804" t="s">
        <v>371</v>
      </c>
      <c r="G14" s="248"/>
    </row>
    <row r="15" spans="1:7">
      <c r="A15" s="1817"/>
      <c r="B15" s="1818" t="s">
        <v>372</v>
      </c>
      <c r="C15" s="1819" t="s">
        <v>142</v>
      </c>
      <c r="D15" s="1819" t="s">
        <v>142</v>
      </c>
      <c r="E15" s="1819" t="s">
        <v>142</v>
      </c>
      <c r="F15" s="1820" t="s">
        <v>142</v>
      </c>
      <c r="G15" s="255"/>
    </row>
    <row r="16" spans="1:7">
      <c r="A16" s="1814" t="s">
        <v>388</v>
      </c>
      <c r="B16" s="1815" t="s">
        <v>375</v>
      </c>
      <c r="C16" s="247">
        <v>1753062</v>
      </c>
      <c r="D16" s="247">
        <v>1782526</v>
      </c>
      <c r="E16" s="247">
        <v>29464</v>
      </c>
      <c r="F16" s="1811">
        <v>1848240</v>
      </c>
      <c r="G16" s="253"/>
    </row>
    <row r="17" spans="6:6">
      <c r="F17" s="248"/>
    </row>
    <row r="76" spans="2:3">
      <c r="B76" s="254"/>
      <c r="C76" s="254"/>
    </row>
  </sheetData>
  <mergeCells count="3">
    <mergeCell ref="A4:F4"/>
    <mergeCell ref="B5:E5"/>
    <mergeCell ref="B13:E13"/>
  </mergeCells>
  <pageMargins left="0.15748031496062992" right="0.15748031496062992" top="0.39370078740157483" bottom="0.39370078740157483" header="0.51181102362204722" footer="0.51181102362204722"/>
  <pageSetup paperSize="9"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F0C8-3112-4D4F-A9B4-985C9CEF75F3}">
  <sheetPr>
    <pageSetUpPr fitToPage="1"/>
  </sheetPr>
  <dimension ref="A1:M151"/>
  <sheetViews>
    <sheetView topLeftCell="A19" workbookViewId="0">
      <selection activeCell="C37" sqref="C37"/>
    </sheetView>
  </sheetViews>
  <sheetFormatPr defaultColWidth="10.7109375" defaultRowHeight="11.25"/>
  <cols>
    <col min="1" max="1" width="32.42578125" style="259" customWidth="1"/>
    <col min="2" max="10" width="12.7109375" style="259" customWidth="1"/>
    <col min="11" max="12" width="10.7109375" style="249" customWidth="1"/>
    <col min="13" max="16384" width="10.7109375" style="259"/>
  </cols>
  <sheetData>
    <row r="1" spans="1:12" ht="18">
      <c r="A1" s="8" t="s">
        <v>0</v>
      </c>
    </row>
    <row r="2" spans="1:12" ht="18">
      <c r="A2" s="8" t="s">
        <v>365</v>
      </c>
    </row>
    <row r="4" spans="1:12" ht="15.75">
      <c r="A4" s="407" t="s">
        <v>1448</v>
      </c>
    </row>
    <row r="6" spans="1:12" ht="15.75">
      <c r="A6" s="406" t="s">
        <v>1449</v>
      </c>
      <c r="B6" s="256"/>
      <c r="C6" s="257"/>
      <c r="D6" s="258"/>
    </row>
    <row r="7" spans="1:12" ht="16.5" thickBot="1">
      <c r="A7" s="256"/>
      <c r="B7" s="256"/>
      <c r="C7" s="257"/>
      <c r="D7" s="258"/>
    </row>
    <row r="8" spans="1:12" ht="12.75">
      <c r="A8" s="554"/>
      <c r="B8" s="1562" t="s">
        <v>99</v>
      </c>
      <c r="C8" s="1563"/>
      <c r="D8" s="1563"/>
      <c r="E8" s="1563"/>
      <c r="F8" s="1563"/>
      <c r="G8" s="1563"/>
      <c r="H8" s="1563"/>
      <c r="I8" s="1564"/>
      <c r="J8" s="550" t="s">
        <v>100</v>
      </c>
    </row>
    <row r="9" spans="1:12" ht="55.5" customHeight="1">
      <c r="A9" s="1565" t="s">
        <v>389</v>
      </c>
      <c r="B9" s="383" t="s">
        <v>390</v>
      </c>
      <c r="C9" s="383" t="s">
        <v>391</v>
      </c>
      <c r="D9" s="383" t="s">
        <v>392</v>
      </c>
      <c r="E9" s="383" t="s">
        <v>393</v>
      </c>
      <c r="F9" s="383" t="s">
        <v>394</v>
      </c>
      <c r="G9" s="383" t="s">
        <v>395</v>
      </c>
      <c r="H9" s="383" t="s">
        <v>396</v>
      </c>
      <c r="I9" s="555" t="s">
        <v>397</v>
      </c>
      <c r="J9" s="551" t="s">
        <v>398</v>
      </c>
    </row>
    <row r="10" spans="1:12" s="261" customFormat="1" ht="10.5" customHeight="1">
      <c r="A10" s="1566"/>
      <c r="B10" s="385" t="s">
        <v>142</v>
      </c>
      <c r="C10" s="386" t="s">
        <v>142</v>
      </c>
      <c r="D10" s="386" t="s">
        <v>142</v>
      </c>
      <c r="E10" s="385" t="s">
        <v>142</v>
      </c>
      <c r="F10" s="385" t="s">
        <v>142</v>
      </c>
      <c r="G10" s="385" t="s">
        <v>142</v>
      </c>
      <c r="H10" s="385" t="s">
        <v>142</v>
      </c>
      <c r="I10" s="556" t="s">
        <v>142</v>
      </c>
      <c r="J10" s="552" t="s">
        <v>142</v>
      </c>
      <c r="K10" s="260"/>
      <c r="L10" s="260"/>
    </row>
    <row r="11" spans="1:12" ht="22.5">
      <c r="A11" s="557" t="s">
        <v>399</v>
      </c>
      <c r="B11" s="262">
        <v>0</v>
      </c>
      <c r="C11" s="262">
        <v>10390528</v>
      </c>
      <c r="D11" s="262">
        <v>0</v>
      </c>
      <c r="E11" s="262">
        <v>10390528</v>
      </c>
      <c r="F11" s="262">
        <v>10399950</v>
      </c>
      <c r="G11" s="262">
        <v>-9422</v>
      </c>
      <c r="H11" s="262">
        <v>10390528</v>
      </c>
      <c r="I11" s="558">
        <v>0</v>
      </c>
      <c r="J11" s="553">
        <v>10511526</v>
      </c>
    </row>
    <row r="12" spans="1:12" ht="22.5">
      <c r="A12" s="557" t="s">
        <v>400</v>
      </c>
      <c r="B12" s="262">
        <v>0</v>
      </c>
      <c r="C12" s="262">
        <v>1612148</v>
      </c>
      <c r="D12" s="262">
        <v>0</v>
      </c>
      <c r="E12" s="262">
        <v>1612148</v>
      </c>
      <c r="F12" s="262">
        <v>1902385</v>
      </c>
      <c r="G12" s="262">
        <v>-290237</v>
      </c>
      <c r="H12" s="262">
        <v>1612148</v>
      </c>
      <c r="I12" s="558">
        <v>0</v>
      </c>
      <c r="J12" s="553">
        <v>1605760</v>
      </c>
    </row>
    <row r="13" spans="1:12" ht="22.5">
      <c r="A13" s="557" t="s">
        <v>401</v>
      </c>
      <c r="B13" s="262">
        <v>0</v>
      </c>
      <c r="C13" s="262">
        <v>5063419</v>
      </c>
      <c r="D13" s="262">
        <v>0</v>
      </c>
      <c r="E13" s="262">
        <v>5063419</v>
      </c>
      <c r="F13" s="262">
        <v>5489656</v>
      </c>
      <c r="G13" s="262">
        <v>-426237</v>
      </c>
      <c r="H13" s="262">
        <v>5063419</v>
      </c>
      <c r="I13" s="558">
        <v>0</v>
      </c>
      <c r="J13" s="553">
        <v>4914951</v>
      </c>
    </row>
    <row r="14" spans="1:12" ht="22.5">
      <c r="A14" s="557" t="s">
        <v>402</v>
      </c>
      <c r="B14" s="262">
        <v>0</v>
      </c>
      <c r="C14" s="262">
        <v>1360704</v>
      </c>
      <c r="D14" s="262">
        <v>0</v>
      </c>
      <c r="E14" s="262">
        <v>1360704</v>
      </c>
      <c r="F14" s="262">
        <v>1374570</v>
      </c>
      <c r="G14" s="262">
        <v>-13866</v>
      </c>
      <c r="H14" s="262">
        <v>1360704</v>
      </c>
      <c r="I14" s="558">
        <v>0</v>
      </c>
      <c r="J14" s="553">
        <v>1191875</v>
      </c>
    </row>
    <row r="15" spans="1:12" ht="22.5">
      <c r="A15" s="557" t="s">
        <v>403</v>
      </c>
      <c r="B15" s="262">
        <v>0</v>
      </c>
      <c r="C15" s="262">
        <v>7537696</v>
      </c>
      <c r="D15" s="262">
        <v>0</v>
      </c>
      <c r="E15" s="262">
        <v>7537696</v>
      </c>
      <c r="F15" s="262">
        <v>7539089</v>
      </c>
      <c r="G15" s="262">
        <v>-1393</v>
      </c>
      <c r="H15" s="262">
        <v>7537696</v>
      </c>
      <c r="I15" s="558">
        <v>0</v>
      </c>
      <c r="J15" s="553">
        <v>7364559</v>
      </c>
    </row>
    <row r="16" spans="1:12" ht="22.5">
      <c r="A16" s="557" t="s">
        <v>404</v>
      </c>
      <c r="B16" s="262">
        <v>0</v>
      </c>
      <c r="C16" s="262">
        <v>2187387</v>
      </c>
      <c r="D16" s="262">
        <v>0</v>
      </c>
      <c r="E16" s="262">
        <v>2187387</v>
      </c>
      <c r="F16" s="262">
        <v>1141886</v>
      </c>
      <c r="G16" s="262">
        <v>1045501</v>
      </c>
      <c r="H16" s="262">
        <v>2187387</v>
      </c>
      <c r="I16" s="558">
        <v>0</v>
      </c>
      <c r="J16" s="553">
        <v>1447813</v>
      </c>
    </row>
    <row r="17" spans="1:10" ht="22.5">
      <c r="A17" s="557" t="s">
        <v>405</v>
      </c>
      <c r="B17" s="262">
        <v>0</v>
      </c>
      <c r="C17" s="262">
        <v>0</v>
      </c>
      <c r="D17" s="262">
        <v>-1218848</v>
      </c>
      <c r="E17" s="262">
        <v>-1218848</v>
      </c>
      <c r="F17" s="262">
        <v>-1401000</v>
      </c>
      <c r="G17" s="262">
        <v>182152</v>
      </c>
      <c r="H17" s="262">
        <v>-1218848</v>
      </c>
      <c r="I17" s="558">
        <v>0</v>
      </c>
      <c r="J17" s="553">
        <v>-1265160</v>
      </c>
    </row>
    <row r="18" spans="1:10" ht="22.5">
      <c r="A18" s="557" t="s">
        <v>406</v>
      </c>
      <c r="B18" s="262">
        <v>0</v>
      </c>
      <c r="C18" s="262">
        <v>7987529</v>
      </c>
      <c r="D18" s="262">
        <v>0</v>
      </c>
      <c r="E18" s="262">
        <v>7987529</v>
      </c>
      <c r="F18" s="262">
        <v>8196328</v>
      </c>
      <c r="G18" s="262">
        <v>-208799</v>
      </c>
      <c r="H18" s="262">
        <v>7987529</v>
      </c>
      <c r="I18" s="558">
        <v>0</v>
      </c>
      <c r="J18" s="553">
        <v>9519392</v>
      </c>
    </row>
    <row r="19" spans="1:10" ht="22.5">
      <c r="A19" s="557" t="s">
        <v>407</v>
      </c>
      <c r="B19" s="262">
        <v>0</v>
      </c>
      <c r="C19" s="262">
        <v>383636</v>
      </c>
      <c r="D19" s="262">
        <v>0</v>
      </c>
      <c r="E19" s="262">
        <v>383636</v>
      </c>
      <c r="F19" s="262">
        <v>350000</v>
      </c>
      <c r="G19" s="262">
        <v>33636</v>
      </c>
      <c r="H19" s="262">
        <v>383636</v>
      </c>
      <c r="I19" s="558">
        <v>0</v>
      </c>
      <c r="J19" s="553">
        <v>315162</v>
      </c>
    </row>
    <row r="20" spans="1:10" ht="22.5">
      <c r="A20" s="557" t="s">
        <v>408</v>
      </c>
      <c r="B20" s="262">
        <v>0</v>
      </c>
      <c r="C20" s="262">
        <v>224828</v>
      </c>
      <c r="D20" s="262">
        <v>0</v>
      </c>
      <c r="E20" s="262">
        <v>224828</v>
      </c>
      <c r="F20" s="262">
        <v>230834</v>
      </c>
      <c r="G20" s="262">
        <v>-6006</v>
      </c>
      <c r="H20" s="262">
        <v>224828</v>
      </c>
      <c r="I20" s="558">
        <v>0</v>
      </c>
      <c r="J20" s="553">
        <v>265835</v>
      </c>
    </row>
    <row r="21" spans="1:10" ht="22.5">
      <c r="A21" s="557" t="s">
        <v>409</v>
      </c>
      <c r="B21" s="262">
        <v>0</v>
      </c>
      <c r="C21" s="262">
        <v>25630</v>
      </c>
      <c r="D21" s="262">
        <v>0</v>
      </c>
      <c r="E21" s="262">
        <v>25630</v>
      </c>
      <c r="F21" s="262">
        <v>27561</v>
      </c>
      <c r="G21" s="262">
        <v>0</v>
      </c>
      <c r="H21" s="262">
        <v>27561</v>
      </c>
      <c r="I21" s="558">
        <v>1931</v>
      </c>
      <c r="J21" s="553">
        <v>29744</v>
      </c>
    </row>
    <row r="22" spans="1:10" ht="22.5">
      <c r="A22" s="557" t="s">
        <v>410</v>
      </c>
      <c r="B22" s="262">
        <v>0</v>
      </c>
      <c r="C22" s="262">
        <v>3269</v>
      </c>
      <c r="D22" s="262">
        <v>0</v>
      </c>
      <c r="E22" s="262">
        <v>3269</v>
      </c>
      <c r="F22" s="262">
        <v>2118</v>
      </c>
      <c r="G22" s="262">
        <v>1151</v>
      </c>
      <c r="H22" s="262">
        <v>3269</v>
      </c>
      <c r="I22" s="558">
        <v>0</v>
      </c>
      <c r="J22" s="553">
        <v>1830</v>
      </c>
    </row>
    <row r="23" spans="1:10">
      <c r="A23" s="557" t="s">
        <v>411</v>
      </c>
      <c r="B23" s="262">
        <v>0</v>
      </c>
      <c r="C23" s="262">
        <v>107081</v>
      </c>
      <c r="D23" s="262">
        <v>0</v>
      </c>
      <c r="E23" s="262">
        <v>107081</v>
      </c>
      <c r="F23" s="262">
        <v>87269</v>
      </c>
      <c r="G23" s="262">
        <v>19812</v>
      </c>
      <c r="H23" s="262">
        <v>107081</v>
      </c>
      <c r="I23" s="558">
        <v>0</v>
      </c>
      <c r="J23" s="553">
        <v>81514</v>
      </c>
    </row>
    <row r="24" spans="1:10">
      <c r="A24" s="557" t="s">
        <v>412</v>
      </c>
      <c r="B24" s="262">
        <v>0</v>
      </c>
      <c r="C24" s="262">
        <v>69433</v>
      </c>
      <c r="D24" s="262">
        <v>0</v>
      </c>
      <c r="E24" s="262">
        <v>69433</v>
      </c>
      <c r="F24" s="262">
        <v>83482</v>
      </c>
      <c r="G24" s="262">
        <v>0</v>
      </c>
      <c r="H24" s="262">
        <v>83482</v>
      </c>
      <c r="I24" s="558">
        <v>14049</v>
      </c>
      <c r="J24" s="553">
        <v>92763</v>
      </c>
    </row>
    <row r="25" spans="1:10">
      <c r="A25" s="557" t="s">
        <v>413</v>
      </c>
      <c r="B25" s="262">
        <v>0</v>
      </c>
      <c r="C25" s="262">
        <v>235490</v>
      </c>
      <c r="D25" s="262">
        <v>0</v>
      </c>
      <c r="E25" s="262">
        <v>235490</v>
      </c>
      <c r="F25" s="262">
        <v>183948</v>
      </c>
      <c r="G25" s="262">
        <v>51542</v>
      </c>
      <c r="H25" s="262">
        <v>235490</v>
      </c>
      <c r="I25" s="558"/>
      <c r="J25" s="553">
        <v>131769</v>
      </c>
    </row>
    <row r="26" spans="1:10">
      <c r="A26" s="557" t="s">
        <v>414</v>
      </c>
      <c r="B26" s="262">
        <v>0</v>
      </c>
      <c r="C26" s="262">
        <v>-3770</v>
      </c>
      <c r="D26" s="262">
        <v>0</v>
      </c>
      <c r="E26" s="262">
        <v>-3770</v>
      </c>
      <c r="F26" s="262">
        <v>97086</v>
      </c>
      <c r="G26" s="262">
        <v>-72505</v>
      </c>
      <c r="H26" s="262">
        <v>24581</v>
      </c>
      <c r="I26" s="558">
        <v>28351</v>
      </c>
      <c r="J26" s="553">
        <v>33802</v>
      </c>
    </row>
    <row r="27" spans="1:10">
      <c r="A27" s="557" t="s">
        <v>415</v>
      </c>
      <c r="B27" s="262">
        <v>0</v>
      </c>
      <c r="C27" s="262">
        <v>0</v>
      </c>
      <c r="D27" s="262">
        <v>-4271</v>
      </c>
      <c r="E27" s="262">
        <v>-4271</v>
      </c>
      <c r="F27" s="262">
        <v>-3164</v>
      </c>
      <c r="G27" s="262">
        <v>0</v>
      </c>
      <c r="H27" s="262">
        <v>-3164</v>
      </c>
      <c r="I27" s="558">
        <v>1107</v>
      </c>
      <c r="J27" s="553">
        <v>-2018</v>
      </c>
    </row>
    <row r="28" spans="1:10">
      <c r="A28" s="557" t="s">
        <v>416</v>
      </c>
      <c r="B28" s="262">
        <v>0</v>
      </c>
      <c r="C28" s="549">
        <v>226707</v>
      </c>
      <c r="D28" s="262">
        <v>0</v>
      </c>
      <c r="E28" s="549">
        <v>226707</v>
      </c>
      <c r="F28" s="262">
        <v>216346</v>
      </c>
      <c r="G28" s="262">
        <v>12936</v>
      </c>
      <c r="H28" s="262">
        <v>229282</v>
      </c>
      <c r="I28" s="559">
        <v>2575</v>
      </c>
      <c r="J28" s="553">
        <v>228984</v>
      </c>
    </row>
    <row r="29" spans="1:10">
      <c r="A29" s="557" t="s">
        <v>417</v>
      </c>
      <c r="B29" s="262">
        <v>0</v>
      </c>
      <c r="C29" s="262">
        <v>1095298</v>
      </c>
      <c r="D29" s="262">
        <v>0</v>
      </c>
      <c r="E29" s="262">
        <v>1095298</v>
      </c>
      <c r="F29" s="262">
        <v>1204646</v>
      </c>
      <c r="G29" s="262">
        <v>-109348</v>
      </c>
      <c r="H29" s="262">
        <v>1095298</v>
      </c>
      <c r="I29" s="558">
        <v>0</v>
      </c>
      <c r="J29" s="553">
        <v>1125092</v>
      </c>
    </row>
    <row r="30" spans="1:10">
      <c r="A30" s="557" t="s">
        <v>418</v>
      </c>
      <c r="B30" s="262">
        <v>0</v>
      </c>
      <c r="C30" s="262">
        <v>622575</v>
      </c>
      <c r="D30" s="262">
        <v>0</v>
      </c>
      <c r="E30" s="262">
        <v>622575</v>
      </c>
      <c r="F30" s="262">
        <v>631966</v>
      </c>
      <c r="G30" s="262">
        <v>-9391</v>
      </c>
      <c r="H30" s="262">
        <v>622575</v>
      </c>
      <c r="I30" s="558">
        <v>0</v>
      </c>
      <c r="J30" s="553">
        <v>652263</v>
      </c>
    </row>
    <row r="31" spans="1:10">
      <c r="A31" s="557" t="s">
        <v>419</v>
      </c>
      <c r="B31" s="262">
        <v>0</v>
      </c>
      <c r="C31" s="262">
        <v>77985</v>
      </c>
      <c r="D31" s="262">
        <v>0</v>
      </c>
      <c r="E31" s="262">
        <v>77985</v>
      </c>
      <c r="F31" s="262">
        <v>83743</v>
      </c>
      <c r="G31" s="262">
        <v>0</v>
      </c>
      <c r="H31" s="262">
        <v>83743</v>
      </c>
      <c r="I31" s="558">
        <v>5758</v>
      </c>
      <c r="J31" s="553">
        <v>82056</v>
      </c>
    </row>
    <row r="32" spans="1:10">
      <c r="A32" s="560" t="s">
        <v>420</v>
      </c>
      <c r="B32" s="387"/>
      <c r="C32" s="387"/>
      <c r="D32" s="387"/>
      <c r="E32" s="388"/>
      <c r="F32" s="387"/>
      <c r="G32" s="387"/>
      <c r="H32" s="387"/>
      <c r="I32" s="561"/>
      <c r="J32" s="389"/>
    </row>
    <row r="33" spans="1:10" ht="22.5">
      <c r="A33" s="557" t="s">
        <v>421</v>
      </c>
      <c r="B33" s="262">
        <v>636425</v>
      </c>
      <c r="C33" s="262">
        <v>0</v>
      </c>
      <c r="D33" s="262">
        <v>0</v>
      </c>
      <c r="E33" s="262">
        <v>636425</v>
      </c>
      <c r="F33" s="262">
        <v>631319</v>
      </c>
      <c r="G33" s="262">
        <v>5106</v>
      </c>
      <c r="H33" s="262">
        <v>636425</v>
      </c>
      <c r="I33" s="558">
        <v>0</v>
      </c>
      <c r="J33" s="553">
        <v>578380</v>
      </c>
    </row>
    <row r="34" spans="1:10" ht="22.5">
      <c r="A34" s="557" t="s">
        <v>422</v>
      </c>
      <c r="B34" s="262">
        <v>345877</v>
      </c>
      <c r="C34" s="262">
        <v>0</v>
      </c>
      <c r="D34" s="262">
        <v>0</v>
      </c>
      <c r="E34" s="262">
        <v>345877</v>
      </c>
      <c r="F34" s="262">
        <v>563340</v>
      </c>
      <c r="G34" s="262">
        <v>-187999</v>
      </c>
      <c r="H34" s="262">
        <v>375341</v>
      </c>
      <c r="I34" s="558">
        <v>29464</v>
      </c>
      <c r="J34" s="553">
        <v>540020</v>
      </c>
    </row>
    <row r="35" spans="1:10" ht="22.5">
      <c r="A35" s="557" t="s">
        <v>423</v>
      </c>
      <c r="B35" s="262">
        <v>767735</v>
      </c>
      <c r="C35" s="262">
        <v>0</v>
      </c>
      <c r="D35" s="262">
        <v>0</v>
      </c>
      <c r="E35" s="262">
        <v>767735</v>
      </c>
      <c r="F35" s="262">
        <v>782393</v>
      </c>
      <c r="G35" s="262">
        <v>-14658</v>
      </c>
      <c r="H35" s="262">
        <v>767735</v>
      </c>
      <c r="I35" s="558">
        <v>0</v>
      </c>
      <c r="J35" s="553">
        <v>727290</v>
      </c>
    </row>
    <row r="36" spans="1:10">
      <c r="A36" s="557" t="s">
        <v>424</v>
      </c>
      <c r="B36" s="262">
        <v>3025</v>
      </c>
      <c r="C36" s="262">
        <v>0</v>
      </c>
      <c r="D36" s="262">
        <v>0</v>
      </c>
      <c r="E36" s="262">
        <v>3025</v>
      </c>
      <c r="F36" s="262">
        <v>5000</v>
      </c>
      <c r="G36" s="262">
        <v>-1975</v>
      </c>
      <c r="H36" s="262">
        <v>3025</v>
      </c>
      <c r="I36" s="558">
        <v>0</v>
      </c>
      <c r="J36" s="553">
        <v>2550</v>
      </c>
    </row>
    <row r="37" spans="1:10" ht="12" thickBot="1">
      <c r="A37" s="562" t="s">
        <v>425</v>
      </c>
      <c r="B37" s="563">
        <v>1753062</v>
      </c>
      <c r="C37" s="563">
        <v>39207573</v>
      </c>
      <c r="D37" s="563">
        <v>-1223119</v>
      </c>
      <c r="E37" s="563">
        <v>39737516</v>
      </c>
      <c r="F37" s="563">
        <v>39820751</v>
      </c>
      <c r="G37" s="563">
        <v>0</v>
      </c>
      <c r="H37" s="563">
        <v>39820751</v>
      </c>
      <c r="I37" s="564">
        <v>83235</v>
      </c>
      <c r="J37" s="389">
        <v>40177752</v>
      </c>
    </row>
    <row r="38" spans="1:10" ht="12.75">
      <c r="A38" s="1567" t="s">
        <v>426</v>
      </c>
      <c r="B38" s="1568"/>
      <c r="C38" s="1568"/>
      <c r="D38" s="1568"/>
      <c r="E38" s="366"/>
      <c r="F38" s="366"/>
      <c r="G38" s="366"/>
      <c r="H38" s="366"/>
      <c r="I38" s="366"/>
      <c r="J38" s="366"/>
    </row>
    <row r="39" spans="1:10" ht="12.75">
      <c r="A39" s="355"/>
      <c r="B39" s="366"/>
      <c r="C39" s="366"/>
      <c r="D39" s="366"/>
      <c r="E39" s="366"/>
      <c r="F39" s="366"/>
      <c r="G39" s="366"/>
      <c r="H39" s="366"/>
      <c r="I39" s="366"/>
      <c r="J39" s="366"/>
    </row>
    <row r="40" spans="1:10" ht="12.75">
      <c r="A40" s="393"/>
      <c r="B40" s="1569" t="s">
        <v>99</v>
      </c>
      <c r="C40" s="1569"/>
      <c r="D40" s="1569"/>
      <c r="E40" s="1569"/>
      <c r="F40" s="1569"/>
      <c r="G40" s="1569"/>
      <c r="H40" s="1569"/>
      <c r="I40" s="1570"/>
      <c r="J40" s="382" t="s">
        <v>100</v>
      </c>
    </row>
    <row r="41" spans="1:10" ht="56.25" customHeight="1">
      <c r="A41" s="394" t="s">
        <v>427</v>
      </c>
      <c r="B41" s="383" t="s">
        <v>390</v>
      </c>
      <c r="C41" s="383" t="s">
        <v>391</v>
      </c>
      <c r="D41" s="383" t="s">
        <v>392</v>
      </c>
      <c r="E41" s="383" t="s">
        <v>393</v>
      </c>
      <c r="F41" s="383" t="s">
        <v>394</v>
      </c>
      <c r="G41" s="383" t="s">
        <v>395</v>
      </c>
      <c r="H41" s="383" t="s">
        <v>396</v>
      </c>
      <c r="I41" s="383" t="s">
        <v>397</v>
      </c>
      <c r="J41" s="384" t="s">
        <v>398</v>
      </c>
    </row>
    <row r="42" spans="1:10">
      <c r="A42" s="395" t="s">
        <v>428</v>
      </c>
      <c r="B42" s="385" t="s">
        <v>142</v>
      </c>
      <c r="C42" s="386" t="s">
        <v>142</v>
      </c>
      <c r="D42" s="386" t="s">
        <v>142</v>
      </c>
      <c r="E42" s="385" t="s">
        <v>142</v>
      </c>
      <c r="F42" s="385" t="s">
        <v>142</v>
      </c>
      <c r="G42" s="385" t="s">
        <v>142</v>
      </c>
      <c r="H42" s="385" t="s">
        <v>142</v>
      </c>
      <c r="I42" s="385" t="s">
        <v>142</v>
      </c>
      <c r="J42" s="385" t="s">
        <v>142</v>
      </c>
    </row>
    <row r="43" spans="1:10" ht="22.5">
      <c r="A43" s="365" t="s">
        <v>429</v>
      </c>
      <c r="B43" s="262">
        <v>0</v>
      </c>
      <c r="C43" s="262">
        <v>129504</v>
      </c>
      <c r="D43" s="262">
        <v>0</v>
      </c>
      <c r="E43" s="262">
        <v>129504</v>
      </c>
      <c r="F43" s="262">
        <v>957550</v>
      </c>
      <c r="G43" s="262">
        <v>-828046</v>
      </c>
      <c r="H43" s="262">
        <v>129504</v>
      </c>
      <c r="I43" s="262">
        <v>0</v>
      </c>
      <c r="J43" s="262">
        <v>-146748</v>
      </c>
    </row>
    <row r="44" spans="1:10" ht="22.5">
      <c r="A44" s="365" t="s">
        <v>430</v>
      </c>
      <c r="B44" s="262">
        <v>0</v>
      </c>
      <c r="C44" s="262">
        <v>11737047</v>
      </c>
      <c r="D44" s="262">
        <v>0</v>
      </c>
      <c r="E44" s="262">
        <v>11737047</v>
      </c>
      <c r="F44" s="262">
        <v>9906735</v>
      </c>
      <c r="G44" s="262">
        <v>1830312</v>
      </c>
      <c r="H44" s="262">
        <v>11737047</v>
      </c>
      <c r="I44" s="262">
        <v>0</v>
      </c>
      <c r="J44" s="262">
        <v>1978369</v>
      </c>
    </row>
    <row r="45" spans="1:10" ht="22.5">
      <c r="A45" s="365" t="s">
        <v>431</v>
      </c>
      <c r="B45" s="262">
        <v>0</v>
      </c>
      <c r="C45" s="262">
        <v>-386661</v>
      </c>
      <c r="D45" s="262">
        <v>0</v>
      </c>
      <c r="E45" s="262">
        <v>-386661</v>
      </c>
      <c r="F45" s="262">
        <v>-9305</v>
      </c>
      <c r="G45" s="262">
        <v>-9305</v>
      </c>
      <c r="H45" s="262">
        <v>-364305</v>
      </c>
      <c r="I45" s="262">
        <v>22356</v>
      </c>
      <c r="J45" s="262">
        <v>-317712</v>
      </c>
    </row>
    <row r="46" spans="1:10" ht="22.5">
      <c r="A46" s="365" t="s">
        <v>432</v>
      </c>
      <c r="B46" s="262">
        <v>0</v>
      </c>
      <c r="C46" s="262">
        <v>-693246</v>
      </c>
      <c r="D46" s="262">
        <v>0</v>
      </c>
      <c r="E46" s="262">
        <v>-693246</v>
      </c>
      <c r="F46" s="262">
        <v>299715</v>
      </c>
      <c r="G46" s="262">
        <v>-992961</v>
      </c>
      <c r="H46" s="262">
        <v>-693246</v>
      </c>
      <c r="I46" s="262">
        <v>0</v>
      </c>
      <c r="J46" s="262">
        <v>548254</v>
      </c>
    </row>
    <row r="47" spans="1:10">
      <c r="A47" s="390" t="s">
        <v>433</v>
      </c>
      <c r="B47" s="391">
        <v>0</v>
      </c>
      <c r="C47" s="391">
        <v>10786644</v>
      </c>
      <c r="D47" s="391">
        <v>0</v>
      </c>
      <c r="E47" s="391">
        <v>10786644</v>
      </c>
      <c r="F47" s="391">
        <v>10809000</v>
      </c>
      <c r="G47" s="391">
        <v>0</v>
      </c>
      <c r="H47" s="391">
        <v>10809000</v>
      </c>
      <c r="I47" s="391">
        <v>22356</v>
      </c>
      <c r="J47" s="392">
        <v>2062163</v>
      </c>
    </row>
    <row r="48" spans="1:10" ht="12" customHeight="1">
      <c r="A48" s="263"/>
      <c r="B48" s="264"/>
      <c r="C48" s="264"/>
      <c r="D48" s="264"/>
      <c r="E48" s="264"/>
      <c r="F48" s="265"/>
      <c r="G48" s="265"/>
      <c r="H48" s="265"/>
      <c r="I48" s="79"/>
      <c r="J48" s="265"/>
    </row>
    <row r="49" spans="1:10">
      <c r="A49" s="390" t="s">
        <v>434</v>
      </c>
      <c r="B49" s="391">
        <v>1753062</v>
      </c>
      <c r="C49" s="391">
        <v>49994217</v>
      </c>
      <c r="D49" s="391">
        <v>-1223119</v>
      </c>
      <c r="E49" s="391">
        <v>50524160</v>
      </c>
      <c r="F49" s="391">
        <v>50629751</v>
      </c>
      <c r="G49" s="391">
        <v>0</v>
      </c>
      <c r="H49" s="391">
        <v>50629751</v>
      </c>
      <c r="I49" s="391">
        <v>105591</v>
      </c>
      <c r="J49" s="392">
        <v>42239915</v>
      </c>
    </row>
    <row r="50" spans="1:10">
      <c r="A50" s="263"/>
      <c r="B50" s="264"/>
      <c r="C50" s="264"/>
      <c r="D50" s="264"/>
      <c r="E50" s="264"/>
      <c r="F50" s="265"/>
      <c r="G50" s="265"/>
      <c r="H50" s="265"/>
      <c r="I50" s="79"/>
      <c r="J50" s="265"/>
    </row>
    <row r="51" spans="1:10">
      <c r="A51" s="263"/>
      <c r="B51" s="264"/>
      <c r="C51" s="264"/>
      <c r="D51" s="264"/>
      <c r="E51" s="264"/>
      <c r="F51" s="265"/>
      <c r="G51" s="265"/>
      <c r="H51" s="265"/>
      <c r="I51" s="79"/>
      <c r="J51" s="265"/>
    </row>
    <row r="52" spans="1:10" ht="15">
      <c r="A52" s="1571" t="s">
        <v>1450</v>
      </c>
      <c r="B52" s="1571"/>
      <c r="C52" s="1571"/>
      <c r="D52" s="264"/>
      <c r="E52" s="264"/>
      <c r="F52" s="265"/>
      <c r="G52" s="265"/>
      <c r="H52" s="265"/>
      <c r="I52" s="79"/>
      <c r="J52" s="265"/>
    </row>
    <row r="53" spans="1:10" ht="12.75" customHeight="1">
      <c r="D53" s="264"/>
      <c r="E53" s="264"/>
      <c r="F53" s="265"/>
      <c r="G53" s="265"/>
      <c r="H53" s="265"/>
      <c r="I53" s="79"/>
      <c r="J53" s="265"/>
    </row>
    <row r="54" spans="1:10" ht="12.75" customHeight="1">
      <c r="A54" s="1557" t="s">
        <v>435</v>
      </c>
      <c r="B54" s="1559" t="s">
        <v>99</v>
      </c>
      <c r="C54" s="1560"/>
      <c r="D54" s="1560"/>
      <c r="E54" s="1560"/>
      <c r="F54" s="1560"/>
      <c r="G54" s="1560"/>
      <c r="H54" s="1560"/>
      <c r="I54" s="1561"/>
      <c r="J54" s="382" t="s">
        <v>100</v>
      </c>
    </row>
    <row r="55" spans="1:10" ht="56.25" customHeight="1">
      <c r="A55" s="1558"/>
      <c r="B55" s="383" t="s">
        <v>390</v>
      </c>
      <c r="C55" s="383" t="s">
        <v>391</v>
      </c>
      <c r="D55" s="383" t="s">
        <v>392</v>
      </c>
      <c r="E55" s="383" t="s">
        <v>436</v>
      </c>
      <c r="F55" s="383" t="s">
        <v>437</v>
      </c>
      <c r="G55" s="383" t="s">
        <v>395</v>
      </c>
      <c r="H55" s="383" t="s">
        <v>438</v>
      </c>
      <c r="I55" s="383" t="s">
        <v>439</v>
      </c>
      <c r="J55" s="384" t="s">
        <v>440</v>
      </c>
    </row>
    <row r="56" spans="1:10">
      <c r="A56" s="395" t="s">
        <v>441</v>
      </c>
      <c r="B56" s="385" t="s">
        <v>142</v>
      </c>
      <c r="C56" s="386" t="s">
        <v>142</v>
      </c>
      <c r="D56" s="386" t="s">
        <v>142</v>
      </c>
      <c r="E56" s="385" t="s">
        <v>142</v>
      </c>
      <c r="F56" s="385" t="s">
        <v>142</v>
      </c>
      <c r="G56" s="385" t="s">
        <v>142</v>
      </c>
      <c r="H56" s="385" t="s">
        <v>142</v>
      </c>
      <c r="I56" s="385" t="s">
        <v>142</v>
      </c>
      <c r="J56" s="385" t="s">
        <v>142</v>
      </c>
    </row>
    <row r="57" spans="1:10" ht="22.5">
      <c r="A57" s="365" t="s">
        <v>442</v>
      </c>
      <c r="B57" s="262">
        <v>0</v>
      </c>
      <c r="C57" s="262">
        <v>8462664</v>
      </c>
      <c r="D57" s="262">
        <v>0</v>
      </c>
      <c r="E57" s="262">
        <v>8462664</v>
      </c>
      <c r="F57" s="262">
        <v>8509854</v>
      </c>
      <c r="G57" s="262">
        <v>0</v>
      </c>
      <c r="H57" s="262">
        <v>8509854</v>
      </c>
      <c r="I57" s="262">
        <v>47190</v>
      </c>
      <c r="J57" s="262">
        <v>7679950</v>
      </c>
    </row>
    <row r="58" spans="1:10" ht="22.5">
      <c r="A58" s="365" t="s">
        <v>443</v>
      </c>
      <c r="B58" s="262">
        <v>0</v>
      </c>
      <c r="C58" s="262">
        <v>3878886</v>
      </c>
      <c r="D58" s="262">
        <v>0</v>
      </c>
      <c r="E58" s="262">
        <v>3878886</v>
      </c>
      <c r="F58" s="262">
        <v>4290582</v>
      </c>
      <c r="G58" s="262">
        <v>-404930</v>
      </c>
      <c r="H58" s="262">
        <v>3885652</v>
      </c>
      <c r="I58" s="262">
        <v>6766</v>
      </c>
      <c r="J58" s="262">
        <v>2921672</v>
      </c>
    </row>
    <row r="59" spans="1:10" ht="22.5">
      <c r="A59" s="365" t="s">
        <v>444</v>
      </c>
      <c r="B59" s="262">
        <v>0</v>
      </c>
      <c r="C59" s="262">
        <v>0</v>
      </c>
      <c r="D59" s="262">
        <v>-79453</v>
      </c>
      <c r="E59" s="262">
        <v>-79453</v>
      </c>
      <c r="F59" s="262">
        <v>-166000</v>
      </c>
      <c r="G59" s="262">
        <v>86547</v>
      </c>
      <c r="H59" s="262">
        <v>-79453</v>
      </c>
      <c r="I59" s="262">
        <v>0</v>
      </c>
      <c r="J59" s="262">
        <v>-61162</v>
      </c>
    </row>
    <row r="60" spans="1:10" ht="22.5">
      <c r="A60" s="365" t="s">
        <v>445</v>
      </c>
      <c r="B60" s="262">
        <v>0</v>
      </c>
      <c r="C60" s="262">
        <v>0</v>
      </c>
      <c r="D60" s="262">
        <v>0</v>
      </c>
      <c r="E60" s="262">
        <v>0</v>
      </c>
      <c r="F60" s="262">
        <v>2500</v>
      </c>
      <c r="G60" s="262">
        <v>0</v>
      </c>
      <c r="H60" s="262">
        <v>2500</v>
      </c>
      <c r="I60" s="262">
        <v>2500</v>
      </c>
      <c r="J60" s="262">
        <v>0</v>
      </c>
    </row>
    <row r="61" spans="1:10" ht="22.5">
      <c r="A61" s="365" t="s">
        <v>408</v>
      </c>
      <c r="B61" s="262">
        <v>0</v>
      </c>
      <c r="C61" s="262">
        <v>1836383</v>
      </c>
      <c r="D61" s="262">
        <v>0</v>
      </c>
      <c r="E61" s="262">
        <v>1836383</v>
      </c>
      <c r="F61" s="262">
        <v>1518000</v>
      </c>
      <c r="G61" s="262">
        <v>318383</v>
      </c>
      <c r="H61" s="262">
        <v>1836383</v>
      </c>
      <c r="I61" s="262">
        <v>0</v>
      </c>
      <c r="J61" s="262">
        <v>1051694</v>
      </c>
    </row>
    <row r="62" spans="1:10">
      <c r="A62" s="365" t="s">
        <v>446</v>
      </c>
      <c r="B62" s="262">
        <v>0</v>
      </c>
      <c r="C62" s="262">
        <v>-9055</v>
      </c>
      <c r="D62" s="262">
        <v>0</v>
      </c>
      <c r="E62" s="262">
        <v>-9055</v>
      </c>
      <c r="F62" s="262">
        <v>39000</v>
      </c>
      <c r="G62" s="262">
        <v>0</v>
      </c>
      <c r="H62" s="262">
        <v>39000</v>
      </c>
      <c r="I62" s="262">
        <v>48055</v>
      </c>
      <c r="J62" s="262">
        <v>28970</v>
      </c>
    </row>
    <row r="63" spans="1:10">
      <c r="A63" s="365" t="s">
        <v>447</v>
      </c>
      <c r="B63" s="262">
        <v>0</v>
      </c>
      <c r="C63" s="262">
        <v>12200</v>
      </c>
      <c r="D63" s="262">
        <v>-9625</v>
      </c>
      <c r="E63" s="262">
        <v>2575</v>
      </c>
      <c r="F63" s="262">
        <v>2718</v>
      </c>
      <c r="G63" s="262">
        <v>0</v>
      </c>
      <c r="H63" s="262">
        <v>2718</v>
      </c>
      <c r="I63" s="262">
        <v>143</v>
      </c>
      <c r="J63" s="262">
        <v>3099</v>
      </c>
    </row>
    <row r="64" spans="1:10">
      <c r="A64" s="365" t="s">
        <v>448</v>
      </c>
      <c r="B64" s="262">
        <v>0</v>
      </c>
      <c r="C64" s="262">
        <v>87994</v>
      </c>
      <c r="D64" s="262">
        <v>0</v>
      </c>
      <c r="E64" s="262">
        <v>87994</v>
      </c>
      <c r="F64" s="262">
        <v>68366</v>
      </c>
      <c r="G64" s="262">
        <v>0</v>
      </c>
      <c r="H64" s="262">
        <v>68366</v>
      </c>
      <c r="I64" s="262">
        <v>-19628</v>
      </c>
      <c r="J64" s="262">
        <v>75898</v>
      </c>
    </row>
    <row r="65" spans="1:10">
      <c r="A65" s="365" t="s">
        <v>419</v>
      </c>
      <c r="B65" s="262">
        <v>0</v>
      </c>
      <c r="C65" s="262">
        <v>0</v>
      </c>
      <c r="D65" s="262">
        <v>0</v>
      </c>
      <c r="E65" s="262">
        <v>0</v>
      </c>
      <c r="F65" s="262">
        <v>0</v>
      </c>
      <c r="G65" s="262">
        <v>0</v>
      </c>
      <c r="H65" s="262">
        <v>0</v>
      </c>
      <c r="I65" s="262">
        <v>0</v>
      </c>
      <c r="J65" s="262">
        <v>6600</v>
      </c>
    </row>
    <row r="66" spans="1:10">
      <c r="A66" s="396" t="s">
        <v>449</v>
      </c>
      <c r="B66" s="391">
        <v>0</v>
      </c>
      <c r="C66" s="391">
        <v>14269072</v>
      </c>
      <c r="D66" s="391">
        <v>-89078</v>
      </c>
      <c r="E66" s="391">
        <v>14179994</v>
      </c>
      <c r="F66" s="391">
        <v>14265020</v>
      </c>
      <c r="G66" s="391">
        <v>0</v>
      </c>
      <c r="H66" s="391">
        <v>14265020</v>
      </c>
      <c r="I66" s="391">
        <v>85026</v>
      </c>
      <c r="J66" s="392">
        <v>11706721</v>
      </c>
    </row>
    <row r="67" spans="1:10">
      <c r="J67" s="249"/>
    </row>
    <row r="68" spans="1:10">
      <c r="J68" s="249"/>
    </row>
    <row r="69" spans="1:10">
      <c r="J69" s="249"/>
    </row>
    <row r="70" spans="1:10">
      <c r="J70" s="249"/>
    </row>
    <row r="71" spans="1:10">
      <c r="J71" s="249"/>
    </row>
    <row r="72" spans="1:10">
      <c r="J72" s="249"/>
    </row>
    <row r="73" spans="1:10">
      <c r="J73" s="249"/>
    </row>
    <row r="74" spans="1:10">
      <c r="J74" s="249"/>
    </row>
    <row r="75" spans="1:10">
      <c r="J75" s="249"/>
    </row>
    <row r="76" spans="1:10">
      <c r="J76" s="249"/>
    </row>
    <row r="77" spans="1:10">
      <c r="J77" s="249"/>
    </row>
    <row r="78" spans="1:10">
      <c r="J78" s="249"/>
    </row>
    <row r="79" spans="1:10">
      <c r="J79" s="249"/>
    </row>
    <row r="80" spans="1:10">
      <c r="J80" s="249"/>
    </row>
    <row r="81" spans="1:10">
      <c r="J81" s="249"/>
    </row>
    <row r="82" spans="1:10">
      <c r="A82" s="266"/>
      <c r="B82" s="249"/>
      <c r="C82" s="249"/>
      <c r="D82" s="249"/>
      <c r="E82" s="249"/>
      <c r="F82" s="249"/>
      <c r="G82" s="249"/>
      <c r="H82" s="249"/>
      <c r="I82" s="249"/>
      <c r="J82" s="249"/>
    </row>
    <row r="83" spans="1:10">
      <c r="A83" s="266"/>
      <c r="B83" s="249"/>
      <c r="C83" s="249"/>
      <c r="D83" s="249"/>
      <c r="E83" s="249"/>
      <c r="F83" s="249"/>
      <c r="G83" s="249"/>
      <c r="H83" s="249"/>
      <c r="I83" s="249"/>
      <c r="J83" s="249"/>
    </row>
    <row r="84" spans="1:10">
      <c r="A84" s="266"/>
      <c r="B84" s="249"/>
      <c r="C84" s="249"/>
      <c r="D84" s="249"/>
      <c r="E84" s="249"/>
      <c r="F84" s="249"/>
      <c r="G84" s="249"/>
      <c r="H84" s="249"/>
      <c r="I84" s="249"/>
      <c r="J84" s="249"/>
    </row>
    <row r="85" spans="1:10">
      <c r="A85" s="266"/>
      <c r="B85" s="249"/>
      <c r="C85" s="249"/>
      <c r="D85" s="249"/>
      <c r="E85" s="249"/>
      <c r="F85" s="249"/>
      <c r="G85" s="249"/>
      <c r="H85" s="249"/>
      <c r="I85" s="249"/>
      <c r="J85" s="249"/>
    </row>
    <row r="86" spans="1:10">
      <c r="A86" s="266"/>
      <c r="B86" s="249"/>
      <c r="C86" s="249"/>
      <c r="D86" s="249"/>
      <c r="E86" s="249"/>
      <c r="F86" s="249"/>
      <c r="G86" s="249"/>
      <c r="H86" s="249"/>
      <c r="I86" s="249"/>
      <c r="J86" s="249"/>
    </row>
    <row r="87" spans="1:10">
      <c r="A87" s="266"/>
      <c r="B87" s="249"/>
      <c r="C87" s="249"/>
      <c r="D87" s="249"/>
      <c r="E87" s="249"/>
      <c r="F87" s="249"/>
      <c r="G87" s="249"/>
      <c r="H87" s="249"/>
      <c r="I87" s="249"/>
      <c r="J87" s="249"/>
    </row>
    <row r="88" spans="1:10">
      <c r="A88" s="266"/>
      <c r="B88" s="249"/>
      <c r="C88" s="249"/>
      <c r="D88" s="249"/>
      <c r="E88" s="249"/>
      <c r="F88" s="249"/>
      <c r="G88" s="249"/>
      <c r="H88" s="249"/>
      <c r="I88" s="249"/>
      <c r="J88" s="249"/>
    </row>
    <row r="89" spans="1:10">
      <c r="A89" s="266"/>
      <c r="B89" s="249"/>
      <c r="C89" s="249"/>
      <c r="D89" s="249"/>
      <c r="E89" s="249"/>
      <c r="F89" s="249"/>
      <c r="G89" s="249"/>
      <c r="H89" s="249"/>
      <c r="I89" s="249"/>
      <c r="J89" s="249"/>
    </row>
    <row r="90" spans="1:10">
      <c r="A90" s="266"/>
      <c r="B90" s="249"/>
      <c r="C90" s="249"/>
      <c r="D90" s="249"/>
      <c r="E90" s="249"/>
      <c r="F90" s="249"/>
      <c r="G90" s="249"/>
      <c r="H90" s="249"/>
      <c r="I90" s="249"/>
      <c r="J90" s="249"/>
    </row>
    <row r="91" spans="1:10">
      <c r="A91" s="266"/>
      <c r="B91" s="249"/>
      <c r="C91" s="249"/>
      <c r="D91" s="249"/>
      <c r="E91" s="249"/>
      <c r="F91" s="249"/>
      <c r="G91" s="249"/>
      <c r="H91" s="249"/>
      <c r="I91" s="249"/>
      <c r="J91" s="249"/>
    </row>
    <row r="92" spans="1:10">
      <c r="A92" s="266"/>
      <c r="B92" s="249"/>
      <c r="C92" s="249"/>
      <c r="D92" s="249"/>
      <c r="E92" s="249"/>
      <c r="F92" s="249"/>
      <c r="G92" s="249"/>
      <c r="H92" s="249"/>
      <c r="I92" s="249"/>
      <c r="J92" s="249"/>
    </row>
    <row r="93" spans="1:10">
      <c r="A93" s="266"/>
      <c r="B93" s="249"/>
      <c r="C93" s="249"/>
      <c r="D93" s="249"/>
      <c r="E93" s="249"/>
      <c r="F93" s="249"/>
      <c r="G93" s="249"/>
      <c r="H93" s="249"/>
      <c r="I93" s="249"/>
      <c r="J93" s="249"/>
    </row>
    <row r="94" spans="1:10">
      <c r="A94" s="266"/>
      <c r="B94" s="249"/>
      <c r="C94" s="249"/>
      <c r="D94" s="249"/>
      <c r="E94" s="249"/>
      <c r="F94" s="249"/>
      <c r="G94" s="249"/>
      <c r="H94" s="249"/>
      <c r="I94" s="249"/>
      <c r="J94" s="249"/>
    </row>
    <row r="95" spans="1:10">
      <c r="A95" s="266"/>
      <c r="B95" s="249"/>
      <c r="C95" s="249"/>
      <c r="D95" s="249"/>
      <c r="E95" s="249"/>
      <c r="F95" s="249"/>
      <c r="G95" s="249"/>
      <c r="H95" s="249"/>
      <c r="I95" s="249"/>
      <c r="J95" s="249"/>
    </row>
    <row r="96" spans="1:10">
      <c r="A96" s="266"/>
      <c r="B96" s="249"/>
      <c r="C96" s="249"/>
      <c r="D96" s="249"/>
      <c r="E96" s="249"/>
      <c r="F96" s="249"/>
      <c r="G96" s="249"/>
      <c r="H96" s="249"/>
      <c r="I96" s="249"/>
      <c r="J96" s="249"/>
    </row>
    <row r="97" spans="1:10">
      <c r="A97" s="266"/>
      <c r="B97" s="249"/>
      <c r="C97" s="249"/>
      <c r="D97" s="249"/>
      <c r="E97" s="249"/>
      <c r="F97" s="249"/>
      <c r="G97" s="249"/>
      <c r="H97" s="249"/>
      <c r="I97" s="249"/>
      <c r="J97" s="249"/>
    </row>
    <row r="98" spans="1:10">
      <c r="A98" s="266"/>
      <c r="B98" s="249"/>
      <c r="C98" s="249"/>
      <c r="D98" s="249"/>
      <c r="E98" s="249"/>
      <c r="F98" s="249"/>
      <c r="G98" s="249"/>
      <c r="H98" s="249"/>
      <c r="I98" s="249"/>
      <c r="J98" s="249"/>
    </row>
    <row r="99" spans="1:10">
      <c r="A99" s="266"/>
      <c r="B99" s="249"/>
      <c r="C99" s="249"/>
      <c r="D99" s="249"/>
      <c r="E99" s="249"/>
      <c r="F99" s="249"/>
      <c r="G99" s="249"/>
      <c r="H99" s="249"/>
      <c r="I99" s="249"/>
      <c r="J99" s="249"/>
    </row>
    <row r="100" spans="1:10">
      <c r="A100" s="266"/>
      <c r="B100" s="249"/>
      <c r="C100" s="249"/>
      <c r="D100" s="249"/>
      <c r="E100" s="249"/>
      <c r="F100" s="249"/>
      <c r="G100" s="249"/>
      <c r="H100" s="249"/>
      <c r="I100" s="249"/>
      <c r="J100" s="249"/>
    </row>
    <row r="101" spans="1:10">
      <c r="A101" s="266"/>
      <c r="B101" s="249"/>
      <c r="C101" s="249"/>
      <c r="D101" s="249"/>
      <c r="E101" s="249"/>
      <c r="F101" s="249"/>
      <c r="G101" s="249"/>
      <c r="H101" s="249"/>
      <c r="I101" s="249"/>
      <c r="J101" s="249"/>
    </row>
    <row r="102" spans="1:10">
      <c r="A102" s="266"/>
      <c r="B102" s="249"/>
      <c r="C102" s="249"/>
      <c r="D102" s="249"/>
      <c r="E102" s="249"/>
      <c r="F102" s="249"/>
      <c r="G102" s="249"/>
      <c r="H102" s="249"/>
      <c r="I102" s="249"/>
      <c r="J102" s="249"/>
    </row>
    <row r="103" spans="1:10">
      <c r="A103" s="266"/>
      <c r="B103" s="249"/>
      <c r="C103" s="249"/>
      <c r="D103" s="249"/>
      <c r="E103" s="249"/>
      <c r="F103" s="249"/>
      <c r="G103" s="249"/>
      <c r="H103" s="249"/>
      <c r="I103" s="249"/>
      <c r="J103" s="249"/>
    </row>
    <row r="104" spans="1:10">
      <c r="A104" s="266"/>
      <c r="B104" s="249"/>
      <c r="C104" s="249"/>
      <c r="D104" s="249"/>
      <c r="E104" s="249"/>
      <c r="F104" s="249"/>
      <c r="G104" s="249"/>
      <c r="H104" s="249"/>
      <c r="I104" s="249"/>
      <c r="J104" s="249"/>
    </row>
    <row r="105" spans="1:10">
      <c r="A105" s="266"/>
      <c r="B105" s="249"/>
      <c r="C105" s="249"/>
      <c r="D105" s="249"/>
      <c r="E105" s="249"/>
      <c r="F105" s="249"/>
      <c r="G105" s="249"/>
      <c r="H105" s="249"/>
      <c r="I105" s="249"/>
      <c r="J105" s="249"/>
    </row>
    <row r="106" spans="1:10">
      <c r="A106" s="266"/>
      <c r="B106" s="249"/>
      <c r="C106" s="249"/>
      <c r="D106" s="249"/>
      <c r="E106" s="249"/>
      <c r="F106" s="249"/>
      <c r="G106" s="249"/>
      <c r="H106" s="249"/>
      <c r="I106" s="249"/>
      <c r="J106" s="249"/>
    </row>
    <row r="107" spans="1:10">
      <c r="A107" s="266"/>
      <c r="B107" s="249"/>
      <c r="C107" s="249"/>
      <c r="D107" s="249"/>
      <c r="E107" s="249"/>
      <c r="F107" s="249"/>
      <c r="G107" s="249"/>
      <c r="H107" s="249"/>
      <c r="I107" s="249"/>
      <c r="J107" s="249"/>
    </row>
    <row r="108" spans="1:10">
      <c r="A108" s="266"/>
      <c r="B108" s="249"/>
      <c r="C108" s="249"/>
      <c r="D108" s="249"/>
      <c r="E108" s="249"/>
      <c r="F108" s="249"/>
      <c r="G108" s="249"/>
      <c r="H108" s="249"/>
      <c r="I108" s="249"/>
      <c r="J108" s="249"/>
    </row>
    <row r="109" spans="1:10">
      <c r="A109" s="266"/>
      <c r="B109" s="249"/>
      <c r="C109" s="249"/>
      <c r="D109" s="249"/>
      <c r="E109" s="249"/>
      <c r="F109" s="249"/>
      <c r="G109" s="249"/>
      <c r="H109" s="249"/>
      <c r="I109" s="249"/>
      <c r="J109" s="249"/>
    </row>
    <row r="110" spans="1:10">
      <c r="A110" s="266"/>
      <c r="B110" s="249"/>
      <c r="C110" s="249"/>
      <c r="D110" s="249"/>
      <c r="E110" s="249"/>
      <c r="F110" s="249"/>
      <c r="G110" s="249"/>
      <c r="H110" s="249"/>
      <c r="I110" s="249"/>
      <c r="J110" s="249"/>
    </row>
    <row r="111" spans="1:10">
      <c r="A111" s="266"/>
      <c r="B111" s="249"/>
      <c r="C111" s="249"/>
      <c r="D111" s="249"/>
      <c r="E111" s="249"/>
      <c r="F111" s="249"/>
      <c r="G111" s="249"/>
      <c r="H111" s="249"/>
      <c r="I111" s="249"/>
      <c r="J111" s="249"/>
    </row>
    <row r="112" spans="1:10">
      <c r="A112" s="266"/>
      <c r="B112" s="249"/>
      <c r="C112" s="249"/>
      <c r="D112" s="249"/>
      <c r="E112" s="249"/>
      <c r="F112" s="249"/>
      <c r="G112" s="249"/>
      <c r="H112" s="249"/>
      <c r="I112" s="249"/>
      <c r="J112" s="249"/>
    </row>
    <row r="113" spans="1:13">
      <c r="A113" s="266"/>
      <c r="B113" s="249"/>
      <c r="C113" s="249"/>
      <c r="D113" s="249"/>
      <c r="E113" s="249"/>
      <c r="F113" s="249"/>
      <c r="G113" s="249"/>
      <c r="H113" s="249"/>
      <c r="I113" s="249"/>
      <c r="J113" s="249"/>
    </row>
    <row r="114" spans="1:13">
      <c r="A114" s="266"/>
      <c r="B114" s="249"/>
      <c r="C114" s="249"/>
      <c r="D114" s="249"/>
      <c r="E114" s="249"/>
      <c r="F114" s="249"/>
      <c r="G114" s="249"/>
      <c r="H114" s="249"/>
      <c r="I114" s="249"/>
      <c r="J114" s="249"/>
    </row>
    <row r="115" spans="1:13">
      <c r="A115" s="266"/>
      <c r="B115" s="249"/>
      <c r="C115" s="249"/>
      <c r="D115" s="249"/>
      <c r="E115" s="249"/>
      <c r="F115" s="249"/>
      <c r="G115" s="249"/>
      <c r="H115" s="249"/>
      <c r="I115" s="249"/>
      <c r="J115" s="249"/>
    </row>
    <row r="116" spans="1:13">
      <c r="A116" s="266"/>
      <c r="B116" s="249"/>
      <c r="C116" s="249"/>
      <c r="D116" s="249"/>
      <c r="E116" s="249"/>
      <c r="F116" s="249"/>
      <c r="G116" s="249"/>
      <c r="H116" s="249"/>
      <c r="I116" s="249"/>
      <c r="J116" s="249"/>
    </row>
    <row r="117" spans="1:13">
      <c r="A117" s="266"/>
      <c r="B117" s="249"/>
      <c r="C117" s="249"/>
      <c r="D117" s="249"/>
      <c r="E117" s="249"/>
      <c r="F117" s="249"/>
      <c r="G117" s="249"/>
      <c r="H117" s="249"/>
      <c r="I117" s="249"/>
      <c r="J117" s="249"/>
    </row>
    <row r="118" spans="1:13">
      <c r="A118" s="266"/>
      <c r="B118" s="249"/>
      <c r="C118" s="249"/>
      <c r="D118" s="249"/>
      <c r="E118" s="249"/>
      <c r="F118" s="249"/>
      <c r="G118" s="249"/>
      <c r="H118" s="249"/>
      <c r="I118" s="249"/>
      <c r="J118" s="249"/>
    </row>
    <row r="119" spans="1:13">
      <c r="A119" s="266"/>
      <c r="B119" s="249"/>
      <c r="C119" s="249"/>
      <c r="D119" s="249"/>
      <c r="E119" s="249"/>
      <c r="F119" s="249"/>
      <c r="G119" s="249"/>
      <c r="H119" s="249"/>
      <c r="I119" s="249"/>
      <c r="J119" s="249"/>
    </row>
    <row r="120" spans="1:13">
      <c r="A120" s="266"/>
      <c r="B120" s="249"/>
      <c r="C120" s="249"/>
      <c r="D120" s="249"/>
      <c r="E120" s="249"/>
      <c r="F120" s="249"/>
      <c r="G120" s="249"/>
      <c r="H120" s="249"/>
      <c r="I120" s="249"/>
      <c r="J120" s="249"/>
    </row>
    <row r="121" spans="1:13">
      <c r="A121" s="266"/>
      <c r="B121" s="249"/>
      <c r="C121" s="249"/>
      <c r="D121" s="249"/>
      <c r="E121" s="249"/>
      <c r="F121" s="249"/>
      <c r="G121" s="249"/>
      <c r="H121" s="249"/>
      <c r="I121" s="249"/>
      <c r="J121" s="249"/>
    </row>
    <row r="122" spans="1:13" s="249" customFormat="1">
      <c r="A122" s="266"/>
      <c r="M122" s="259"/>
    </row>
    <row r="123" spans="1:13" s="249" customFormat="1">
      <c r="A123" s="266"/>
      <c r="M123" s="259"/>
    </row>
    <row r="124" spans="1:13" s="249" customFormat="1">
      <c r="A124" s="266"/>
    </row>
    <row r="125" spans="1:13" s="249" customFormat="1">
      <c r="A125" s="266"/>
    </row>
    <row r="126" spans="1:13" s="249" customFormat="1">
      <c r="A126" s="266"/>
    </row>
    <row r="127" spans="1:13" s="249" customFormat="1">
      <c r="A127" s="266"/>
    </row>
    <row r="128" spans="1:13" s="249" customFormat="1">
      <c r="A128" s="266"/>
    </row>
    <row r="129" spans="1:1" s="249" customFormat="1">
      <c r="A129" s="266"/>
    </row>
    <row r="130" spans="1:1" s="249" customFormat="1">
      <c r="A130" s="266"/>
    </row>
    <row r="131" spans="1:1" s="249" customFormat="1">
      <c r="A131" s="266"/>
    </row>
    <row r="132" spans="1:1" s="249" customFormat="1">
      <c r="A132" s="266"/>
    </row>
    <row r="133" spans="1:1" s="249" customFormat="1">
      <c r="A133" s="266"/>
    </row>
    <row r="134" spans="1:1" s="249" customFormat="1">
      <c r="A134" s="266"/>
    </row>
    <row r="135" spans="1:1" s="249" customFormat="1">
      <c r="A135" s="266"/>
    </row>
    <row r="136" spans="1:1" s="249" customFormat="1">
      <c r="A136" s="266"/>
    </row>
    <row r="137" spans="1:1" s="249" customFormat="1">
      <c r="A137" s="266"/>
    </row>
    <row r="138" spans="1:1" s="249" customFormat="1">
      <c r="A138" s="266"/>
    </row>
    <row r="139" spans="1:1" s="249" customFormat="1">
      <c r="A139" s="266"/>
    </row>
    <row r="140" spans="1:1" s="249" customFormat="1">
      <c r="A140" s="266"/>
    </row>
    <row r="141" spans="1:1" s="249" customFormat="1">
      <c r="A141" s="266"/>
    </row>
    <row r="142" spans="1:1" s="249" customFormat="1">
      <c r="A142" s="266"/>
    </row>
    <row r="143" spans="1:1" s="249" customFormat="1">
      <c r="A143" s="266"/>
    </row>
    <row r="144" spans="1:1" s="249" customFormat="1">
      <c r="A144" s="266"/>
    </row>
    <row r="145" spans="1:1" s="249" customFormat="1">
      <c r="A145" s="266"/>
    </row>
    <row r="146" spans="1:1" s="249" customFormat="1">
      <c r="A146" s="266"/>
    </row>
    <row r="147" spans="1:1" s="249" customFormat="1">
      <c r="A147" s="266"/>
    </row>
    <row r="148" spans="1:1" s="249" customFormat="1">
      <c r="A148" s="266"/>
    </row>
    <row r="149" spans="1:1" s="249" customFormat="1">
      <c r="A149" s="266"/>
    </row>
    <row r="150" spans="1:1" s="249" customFormat="1">
      <c r="A150" s="266"/>
    </row>
    <row r="151" spans="1:1" s="249" customFormat="1">
      <c r="A151" s="266"/>
    </row>
  </sheetData>
  <mergeCells count="7">
    <mergeCell ref="A54:A55"/>
    <mergeCell ref="B54:I54"/>
    <mergeCell ref="B8:I8"/>
    <mergeCell ref="A9:A10"/>
    <mergeCell ref="A38:D38"/>
    <mergeCell ref="B40:I40"/>
    <mergeCell ref="A52:C52"/>
  </mergeCells>
  <pageMargins left="0.15748031496062992" right="0.15748031496062992" top="0.39370078740157483" bottom="0.39370078740157483" header="0.51181102362204722" footer="0.51181102362204722"/>
  <pageSetup paperSize="9" scale="59" fitToHeight="0" orientation="portrait" r:id="rId1"/>
  <headerFooter alignWithMargins="0">
    <oddHeader>&amp;C&amp;"Calibri"&amp;12&amp;K000000 OFFICIAL-SENSITIVE&amp;1#_x000D_</oddHeader>
    <oddFooter>&amp;C_x000D_&amp;1#&amp;"Calibri"&amp;12&amp;K000000 OFFICIAL-SENSITIVE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678B-1927-4E89-808E-0995277F3700}">
  <sheetPr>
    <pageSetUpPr fitToPage="1"/>
  </sheetPr>
  <dimension ref="A1:J83"/>
  <sheetViews>
    <sheetView zoomScaleNormal="100" workbookViewId="0">
      <selection activeCell="H19" sqref="H19"/>
    </sheetView>
  </sheetViews>
  <sheetFormatPr defaultColWidth="9.140625" defaultRowHeight="12.75"/>
  <cols>
    <col min="1" max="1" width="72.5703125" style="273" customWidth="1"/>
    <col min="2" max="2" width="8.7109375" style="282" customWidth="1"/>
    <col min="3" max="4" width="13.7109375" style="273" customWidth="1"/>
    <col min="5" max="5" width="12.85546875" style="273" customWidth="1"/>
    <col min="6" max="6" width="18.5703125" style="273" customWidth="1"/>
    <col min="7" max="7" width="9.140625" style="273"/>
    <col min="8" max="8" width="13" style="273" customWidth="1"/>
    <col min="9" max="9" width="9.140625" style="273"/>
    <col min="10" max="10" width="18.42578125" style="273" customWidth="1"/>
    <col min="11" max="16384" width="9.140625" style="273"/>
  </cols>
  <sheetData>
    <row r="1" spans="1:10" ht="18">
      <c r="A1" s="8" t="s">
        <v>0</v>
      </c>
    </row>
    <row r="2" spans="1:10" ht="18">
      <c r="A2" s="8" t="s">
        <v>365</v>
      </c>
    </row>
    <row r="3" spans="1:10" s="267" customFormat="1" ht="12.75" customHeight="1">
      <c r="A3" s="405" t="s">
        <v>1451</v>
      </c>
      <c r="B3" s="268"/>
    </row>
    <row r="4" spans="1:10">
      <c r="A4" s="269"/>
      <c r="B4" s="270"/>
      <c r="C4" s="271"/>
      <c r="D4" s="272"/>
      <c r="E4" s="267"/>
      <c r="F4" s="267"/>
      <c r="G4" s="267"/>
      <c r="H4" s="267"/>
      <c r="I4" s="267"/>
      <c r="J4" s="267"/>
    </row>
    <row r="5" spans="1:10">
      <c r="A5" s="1821"/>
      <c r="B5" s="1822"/>
      <c r="C5" s="1823" t="s">
        <v>99</v>
      </c>
      <c r="D5" s="1824" t="s">
        <v>100</v>
      </c>
      <c r="E5" s="267"/>
      <c r="F5" s="267"/>
      <c r="G5" s="267"/>
      <c r="H5" s="267"/>
      <c r="I5" s="267"/>
      <c r="J5" s="267"/>
    </row>
    <row r="6" spans="1:10">
      <c r="A6" s="1832"/>
      <c r="B6" s="1833" t="s">
        <v>372</v>
      </c>
      <c r="C6" s="1834" t="s">
        <v>142</v>
      </c>
      <c r="D6" s="1835" t="s">
        <v>142</v>
      </c>
      <c r="E6" s="267"/>
      <c r="F6" s="267"/>
      <c r="G6" s="267"/>
      <c r="H6" s="267"/>
      <c r="I6" s="267"/>
      <c r="J6" s="267"/>
    </row>
    <row r="7" spans="1:10">
      <c r="A7" s="1825" t="s">
        <v>393</v>
      </c>
      <c r="B7" s="274" t="s">
        <v>450</v>
      </c>
      <c r="C7" s="1831">
        <v>50524160</v>
      </c>
      <c r="D7" s="1809">
        <v>42239915</v>
      </c>
      <c r="E7" s="275"/>
      <c r="F7" s="267"/>
      <c r="G7" s="267"/>
      <c r="H7" s="267"/>
      <c r="I7" s="267"/>
      <c r="J7" s="267"/>
    </row>
    <row r="8" spans="1:10" ht="36" hidden="1">
      <c r="A8" s="1826" t="s">
        <v>451</v>
      </c>
      <c r="B8" s="276" t="s">
        <v>452</v>
      </c>
      <c r="C8" s="277">
        <v>0</v>
      </c>
      <c r="D8" s="1816">
        <v>0</v>
      </c>
      <c r="E8" s="275"/>
      <c r="F8" s="267" t="s">
        <v>453</v>
      </c>
      <c r="G8" s="267"/>
      <c r="H8" s="267"/>
      <c r="I8" s="267"/>
      <c r="J8" s="267"/>
    </row>
    <row r="9" spans="1:10">
      <c r="A9" s="398" t="s">
        <v>454</v>
      </c>
      <c r="B9" s="276"/>
      <c r="C9" s="277">
        <v>-73097</v>
      </c>
      <c r="D9" s="1816">
        <v>-54998</v>
      </c>
      <c r="E9" s="275"/>
      <c r="F9" s="267"/>
      <c r="G9" s="267"/>
      <c r="H9" s="267"/>
      <c r="I9" s="267"/>
      <c r="J9" s="267"/>
    </row>
    <row r="10" spans="1:10" ht="36">
      <c r="A10" s="398" t="s">
        <v>455</v>
      </c>
      <c r="B10" s="276"/>
      <c r="C10" s="277">
        <v>35853</v>
      </c>
      <c r="D10" s="1816">
        <v>76528</v>
      </c>
      <c r="E10" s="275"/>
      <c r="F10" s="267"/>
      <c r="G10" s="267"/>
      <c r="H10" s="267"/>
      <c r="I10" s="267"/>
      <c r="J10" s="267"/>
    </row>
    <row r="11" spans="1:10" ht="12.75" customHeight="1">
      <c r="A11" s="398" t="s">
        <v>456</v>
      </c>
      <c r="B11" s="276" t="s">
        <v>457</v>
      </c>
      <c r="C11" s="277">
        <v>0</v>
      </c>
      <c r="D11" s="1816">
        <v>-56277</v>
      </c>
      <c r="E11" s="275"/>
      <c r="F11" s="267"/>
      <c r="G11" s="267"/>
      <c r="H11" s="267"/>
      <c r="I11" s="267"/>
      <c r="J11" s="267"/>
    </row>
    <row r="12" spans="1:10" hidden="1">
      <c r="A12" s="1827" t="s">
        <v>458</v>
      </c>
      <c r="B12" s="276"/>
      <c r="C12" s="277">
        <v>0</v>
      </c>
      <c r="D12" s="1816">
        <v>0</v>
      </c>
      <c r="E12" s="275"/>
      <c r="F12" s="267"/>
      <c r="G12" s="267"/>
      <c r="H12" s="267"/>
      <c r="I12" s="267"/>
      <c r="J12" s="267"/>
    </row>
    <row r="13" spans="1:10" ht="12.75" customHeight="1">
      <c r="A13" s="398" t="s">
        <v>459</v>
      </c>
      <c r="B13" s="276"/>
      <c r="C13" s="277">
        <v>-40764</v>
      </c>
      <c r="D13" s="1816">
        <v>-33738</v>
      </c>
      <c r="E13" s="267"/>
      <c r="F13" s="267"/>
      <c r="G13" s="267"/>
      <c r="H13" s="267"/>
      <c r="I13" s="267"/>
      <c r="J13" s="267"/>
    </row>
    <row r="14" spans="1:10" ht="24">
      <c r="A14" s="398" t="s">
        <v>460</v>
      </c>
      <c r="B14" s="276"/>
      <c r="C14" s="277">
        <v>133333</v>
      </c>
      <c r="D14" s="1816">
        <v>48121</v>
      </c>
      <c r="E14" s="267"/>
      <c r="F14" s="278"/>
      <c r="G14" s="267"/>
      <c r="H14" s="267"/>
      <c r="I14" s="267"/>
      <c r="J14" s="267"/>
    </row>
    <row r="15" spans="1:10" ht="25.9" customHeight="1">
      <c r="A15" s="398" t="s">
        <v>461</v>
      </c>
      <c r="B15" s="276" t="s">
        <v>462</v>
      </c>
      <c r="C15" s="277">
        <v>-2334352</v>
      </c>
      <c r="D15" s="1816">
        <v>-687076</v>
      </c>
      <c r="E15" s="267"/>
      <c r="F15" s="278"/>
      <c r="G15" s="267"/>
      <c r="H15" s="267"/>
      <c r="I15" s="267"/>
      <c r="J15" s="267"/>
    </row>
    <row r="16" spans="1:10" ht="25.9" customHeight="1">
      <c r="A16" s="398" t="s">
        <v>463</v>
      </c>
      <c r="B16" s="276"/>
      <c r="C16" s="565">
        <v>30165</v>
      </c>
      <c r="D16" s="1816">
        <v>-15200</v>
      </c>
      <c r="E16" s="267"/>
      <c r="F16" s="278"/>
      <c r="G16" s="267"/>
      <c r="H16" s="267"/>
      <c r="I16" s="267"/>
      <c r="J16" s="267"/>
    </row>
    <row r="17" spans="1:10">
      <c r="A17" s="398" t="s">
        <v>464</v>
      </c>
      <c r="B17" s="276"/>
      <c r="C17" s="277">
        <v>-385897</v>
      </c>
      <c r="D17" s="1816">
        <v>0</v>
      </c>
      <c r="E17" s="267"/>
      <c r="F17" s="278"/>
      <c r="G17" s="267"/>
      <c r="H17" s="267"/>
      <c r="I17" s="267"/>
      <c r="J17" s="267"/>
    </row>
    <row r="18" spans="1:10" hidden="1">
      <c r="A18" s="398" t="s">
        <v>458</v>
      </c>
      <c r="B18" s="276"/>
      <c r="C18" s="277">
        <v>0</v>
      </c>
      <c r="D18" s="1816">
        <v>0</v>
      </c>
      <c r="E18" s="267"/>
      <c r="F18" s="278"/>
      <c r="G18" s="267"/>
      <c r="H18" s="267"/>
      <c r="I18" s="267"/>
      <c r="J18" s="267"/>
    </row>
    <row r="19" spans="1:10" ht="24">
      <c r="A19" s="398" t="s">
        <v>465</v>
      </c>
      <c r="B19" s="276"/>
      <c r="C19" s="277">
        <v>1742162</v>
      </c>
      <c r="D19" s="1816">
        <v>930312</v>
      </c>
      <c r="E19" s="267"/>
      <c r="F19" s="278"/>
      <c r="G19" s="267"/>
      <c r="H19" s="267"/>
      <c r="I19" s="267"/>
      <c r="J19" s="267"/>
    </row>
    <row r="20" spans="1:10">
      <c r="A20" s="1828" t="s">
        <v>466</v>
      </c>
      <c r="B20" s="1829" t="s">
        <v>467</v>
      </c>
      <c r="C20" s="397">
        <v>49631563</v>
      </c>
      <c r="D20" s="1830">
        <v>42447587</v>
      </c>
      <c r="E20" s="267"/>
      <c r="F20" s="267"/>
      <c r="G20" s="267"/>
      <c r="H20" s="267"/>
      <c r="I20" s="267"/>
      <c r="J20" s="267"/>
    </row>
    <row r="21" spans="1:10" ht="27" customHeight="1">
      <c r="A21" s="1572" t="s">
        <v>468</v>
      </c>
      <c r="B21" s="1572"/>
      <c r="C21" s="1572"/>
      <c r="D21" s="1572"/>
      <c r="E21" s="267"/>
      <c r="F21" s="267"/>
      <c r="G21" s="267"/>
      <c r="H21" s="267"/>
      <c r="I21" s="267"/>
      <c r="J21" s="267"/>
    </row>
    <row r="22" spans="1:10">
      <c r="A22" s="267"/>
      <c r="B22" s="279"/>
      <c r="C22" s="267"/>
      <c r="D22" s="267"/>
      <c r="E22" s="267"/>
      <c r="F22" s="267"/>
      <c r="G22" s="267"/>
      <c r="H22" s="267"/>
      <c r="I22" s="267"/>
      <c r="J22" s="267"/>
    </row>
    <row r="23" spans="1:10">
      <c r="A23" s="267"/>
      <c r="B23" s="279"/>
      <c r="C23" s="267"/>
      <c r="D23" s="267"/>
      <c r="E23" s="267"/>
      <c r="F23" s="267"/>
      <c r="G23" s="267"/>
      <c r="H23" s="267"/>
      <c r="I23" s="267"/>
      <c r="J23" s="267"/>
    </row>
    <row r="24" spans="1:10">
      <c r="A24" s="240" t="s">
        <v>382</v>
      </c>
      <c r="B24" s="279"/>
      <c r="C24" s="267"/>
      <c r="D24" s="267"/>
      <c r="E24" s="267"/>
      <c r="F24" s="267"/>
      <c r="G24" s="267"/>
      <c r="H24" s="267"/>
      <c r="I24" s="267"/>
      <c r="J24" s="267"/>
    </row>
    <row r="25" spans="1:10">
      <c r="A25" s="267"/>
      <c r="B25" s="279"/>
      <c r="C25" s="267"/>
      <c r="D25" s="267"/>
      <c r="E25" s="267"/>
      <c r="F25" s="267"/>
      <c r="G25" s="267"/>
      <c r="H25" s="267"/>
      <c r="I25" s="267"/>
      <c r="J25" s="267"/>
    </row>
    <row r="26" spans="1:10">
      <c r="A26" s="267"/>
      <c r="B26" s="279"/>
      <c r="C26" s="267"/>
      <c r="D26" s="267"/>
      <c r="E26" s="267"/>
      <c r="F26" s="267"/>
      <c r="G26" s="267"/>
      <c r="H26" s="267"/>
      <c r="I26" s="267"/>
      <c r="J26" s="267"/>
    </row>
    <row r="27" spans="1:10">
      <c r="A27" s="267"/>
      <c r="B27" s="279"/>
      <c r="C27" s="267"/>
      <c r="D27" s="267"/>
      <c r="E27" s="267"/>
      <c r="F27" s="267"/>
      <c r="G27" s="267"/>
      <c r="H27" s="267"/>
      <c r="I27" s="267"/>
      <c r="J27" s="267"/>
    </row>
    <row r="28" spans="1:10">
      <c r="A28" s="267"/>
      <c r="B28" s="279"/>
      <c r="C28" s="267"/>
      <c r="D28" s="267"/>
      <c r="E28" s="267"/>
      <c r="F28" s="267"/>
      <c r="G28" s="267"/>
      <c r="H28" s="267"/>
      <c r="I28" s="267"/>
      <c r="J28" s="267"/>
    </row>
    <row r="29" spans="1:10">
      <c r="A29" s="267"/>
      <c r="B29" s="279"/>
      <c r="C29" s="267"/>
      <c r="D29" s="267"/>
      <c r="E29" s="267"/>
      <c r="F29" s="267"/>
      <c r="G29" s="267"/>
      <c r="H29" s="267"/>
      <c r="I29" s="267"/>
      <c r="J29" s="267"/>
    </row>
    <row r="30" spans="1:10">
      <c r="A30" s="267"/>
      <c r="B30" s="279"/>
      <c r="C30" s="267"/>
      <c r="D30" s="267"/>
      <c r="E30" s="267"/>
      <c r="F30" s="267"/>
      <c r="G30" s="267"/>
      <c r="H30" s="267"/>
      <c r="I30" s="267"/>
      <c r="J30" s="267"/>
    </row>
    <row r="31" spans="1:10">
      <c r="A31" s="267"/>
      <c r="B31" s="279"/>
      <c r="C31" s="267"/>
      <c r="D31" s="267"/>
      <c r="E31" s="267"/>
      <c r="F31" s="267"/>
      <c r="G31" s="267"/>
      <c r="H31" s="267"/>
      <c r="I31" s="267"/>
      <c r="J31" s="267"/>
    </row>
    <row r="32" spans="1:10">
      <c r="A32" s="267"/>
      <c r="B32" s="279"/>
      <c r="C32" s="267"/>
      <c r="D32" s="267"/>
      <c r="E32" s="267"/>
      <c r="F32" s="267"/>
      <c r="G32" s="267"/>
      <c r="H32" s="267"/>
      <c r="I32" s="267"/>
      <c r="J32" s="267"/>
    </row>
    <row r="33" spans="1:10">
      <c r="A33" s="267"/>
      <c r="B33" s="279"/>
      <c r="C33" s="267"/>
      <c r="D33" s="267"/>
      <c r="E33" s="267"/>
      <c r="F33" s="267"/>
      <c r="G33" s="267"/>
      <c r="H33" s="267"/>
      <c r="I33" s="267"/>
      <c r="J33" s="267"/>
    </row>
    <row r="34" spans="1:10">
      <c r="A34" s="267"/>
      <c r="B34" s="279"/>
      <c r="C34" s="267"/>
      <c r="D34" s="267"/>
      <c r="E34" s="267"/>
      <c r="F34" s="267"/>
      <c r="G34" s="267"/>
      <c r="H34" s="267"/>
      <c r="I34" s="267"/>
      <c r="J34" s="267"/>
    </row>
    <row r="35" spans="1:10">
      <c r="A35" s="267"/>
      <c r="B35" s="279"/>
      <c r="C35" s="267"/>
      <c r="D35" s="267"/>
      <c r="E35" s="267"/>
      <c r="F35" s="267"/>
      <c r="G35" s="267"/>
      <c r="H35" s="267"/>
      <c r="I35" s="267"/>
      <c r="J35" s="267"/>
    </row>
    <row r="36" spans="1:10">
      <c r="A36" s="267"/>
      <c r="B36" s="279"/>
      <c r="C36" s="267"/>
      <c r="D36" s="267"/>
      <c r="E36" s="267"/>
      <c r="F36" s="267"/>
      <c r="G36" s="267"/>
      <c r="H36" s="267"/>
      <c r="I36" s="267"/>
      <c r="J36" s="267"/>
    </row>
    <row r="37" spans="1:10">
      <c r="A37" s="267"/>
      <c r="B37" s="279"/>
      <c r="C37" s="267"/>
      <c r="D37" s="267"/>
      <c r="E37" s="267"/>
      <c r="F37" s="267"/>
      <c r="G37" s="267"/>
      <c r="H37" s="267"/>
      <c r="I37" s="267"/>
      <c r="J37" s="267"/>
    </row>
    <row r="38" spans="1:10">
      <c r="A38" s="267"/>
      <c r="B38" s="279"/>
      <c r="C38" s="267"/>
      <c r="D38" s="267"/>
      <c r="E38" s="267"/>
      <c r="F38" s="267"/>
      <c r="G38" s="267"/>
      <c r="H38" s="267"/>
      <c r="I38" s="267"/>
      <c r="J38" s="267"/>
    </row>
    <row r="83" spans="2:3">
      <c r="B83" s="280"/>
      <c r="C83" s="281"/>
    </row>
  </sheetData>
  <mergeCells count="1">
    <mergeCell ref="A21:D21"/>
  </mergeCells>
  <pageMargins left="0.15748031496062992" right="0.15748031496062992" top="0.39370078740157483" bottom="0.39370078740157483" header="0.51181102362204722" footer="0.51181102362204722"/>
  <pageSetup paperSize="9" scale="72" fitToHeight="0" orientation="landscape" r:id="rId1"/>
  <headerFooter alignWithMargins="0">
    <oddHeader>&amp;C&amp;"Calibri"&amp;12&amp;K000000 OFFICIAL-SENSITIVE&amp;1#_x000D_</oddHeader>
    <oddFooter>&amp;C_x000D_&amp;1#&amp;"Calibri"&amp;12&amp;K000000 OFFICIAL-SENSITIVE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1C5E4-EC9D-4763-9D51-044C1272C8EE}">
  <sheetPr>
    <pageSetUpPr fitToPage="1"/>
  </sheetPr>
  <dimension ref="A1:L25"/>
  <sheetViews>
    <sheetView showZeros="0" zoomScaleNormal="100" workbookViewId="0">
      <selection activeCell="J12" sqref="J12"/>
    </sheetView>
  </sheetViews>
  <sheetFormatPr defaultColWidth="9.140625" defaultRowHeight="12.75"/>
  <cols>
    <col min="1" max="1" width="42" style="286" customWidth="1"/>
    <col min="2" max="2" width="10.7109375" style="286" customWidth="1"/>
    <col min="3" max="4" width="12.7109375" style="61" customWidth="1"/>
    <col min="5" max="5" width="18.42578125" style="61" customWidth="1"/>
    <col min="6" max="6" width="9.140625" style="61"/>
    <col min="7" max="7" width="18" style="61" customWidth="1"/>
    <col min="8" max="8" width="10" style="61" bestFit="1" customWidth="1"/>
    <col min="9" max="9" width="8.5703125" style="61" customWidth="1"/>
    <col min="10" max="10" width="10.28515625" style="61" customWidth="1"/>
    <col min="11" max="11" width="9.140625" style="61"/>
    <col min="12" max="12" width="8.85546875" style="61" customWidth="1"/>
    <col min="13" max="13" width="6" style="61" customWidth="1"/>
    <col min="14" max="16384" width="9.140625" style="61"/>
  </cols>
  <sheetData>
    <row r="1" spans="1:12" ht="18">
      <c r="A1" s="8" t="s">
        <v>0</v>
      </c>
    </row>
    <row r="2" spans="1:12" ht="18">
      <c r="A2" s="8" t="s">
        <v>365</v>
      </c>
    </row>
    <row r="3" spans="1:12">
      <c r="A3" s="405" t="s">
        <v>469</v>
      </c>
    </row>
    <row r="4" spans="1:12">
      <c r="A4" s="1573"/>
      <c r="B4" s="1573"/>
      <c r="C4" s="1573"/>
      <c r="D4" s="1573"/>
      <c r="E4" s="1573"/>
    </row>
    <row r="5" spans="1:12" s="62" customFormat="1" ht="12">
      <c r="A5" s="283"/>
      <c r="B5" s="283"/>
      <c r="C5" s="284"/>
      <c r="D5" s="284"/>
      <c r="E5" s="284"/>
    </row>
    <row r="6" spans="1:12" s="62" customFormat="1" ht="12">
      <c r="A6" s="1836"/>
      <c r="B6" s="1837"/>
      <c r="C6" s="1838"/>
      <c r="D6" s="1838"/>
      <c r="E6" s="1839"/>
    </row>
    <row r="7" spans="1:12" s="62" customFormat="1" ht="36">
      <c r="A7" s="1840"/>
      <c r="B7" s="1841"/>
      <c r="C7" s="1842" t="s">
        <v>371</v>
      </c>
      <c r="D7" s="1842" t="s">
        <v>384</v>
      </c>
      <c r="E7" s="1843" t="s">
        <v>385</v>
      </c>
    </row>
    <row r="8" spans="1:12" s="62" customFormat="1" ht="12">
      <c r="A8" s="1840"/>
      <c r="B8" s="1844" t="s">
        <v>372</v>
      </c>
      <c r="C8" s="1845" t="s">
        <v>142</v>
      </c>
      <c r="D8" s="1845" t="s">
        <v>142</v>
      </c>
      <c r="E8" s="1846" t="s">
        <v>142</v>
      </c>
    </row>
    <row r="9" spans="1:12" s="62" customFormat="1" ht="12">
      <c r="A9" s="1847" t="s">
        <v>1452</v>
      </c>
      <c r="B9" s="400" t="s">
        <v>450</v>
      </c>
      <c r="C9" s="566">
        <v>50524160</v>
      </c>
      <c r="D9" s="399">
        <v>50629751</v>
      </c>
      <c r="E9" s="566">
        <v>105591</v>
      </c>
    </row>
    <row r="10" spans="1:12" s="62" customFormat="1" ht="12">
      <c r="A10" s="1847" t="s">
        <v>1453</v>
      </c>
      <c r="B10" s="400" t="s">
        <v>470</v>
      </c>
      <c r="C10" s="399">
        <v>14179994</v>
      </c>
      <c r="D10" s="399">
        <v>14265020</v>
      </c>
      <c r="E10" s="399">
        <v>85026</v>
      </c>
    </row>
    <row r="11" spans="1:12" s="62" customFormat="1" ht="12">
      <c r="A11" s="1847"/>
      <c r="B11" s="400"/>
      <c r="C11" s="399"/>
      <c r="D11" s="401"/>
      <c r="E11" s="399">
        <v>0</v>
      </c>
    </row>
    <row r="12" spans="1:12" s="62" customFormat="1" ht="12">
      <c r="A12" s="1848" t="s">
        <v>471</v>
      </c>
      <c r="B12" s="402"/>
      <c r="C12" s="403"/>
      <c r="D12" s="404"/>
      <c r="E12" s="403"/>
    </row>
    <row r="13" spans="1:12" s="62" customFormat="1" ht="12">
      <c r="A13" s="1847" t="s">
        <v>472</v>
      </c>
      <c r="B13" s="400"/>
      <c r="C13" s="566">
        <v>-229282</v>
      </c>
      <c r="D13" s="399">
        <v>-219064</v>
      </c>
      <c r="E13" s="566">
        <v>10218</v>
      </c>
    </row>
    <row r="14" spans="1:12" s="62" customFormat="1" ht="24" customHeight="1">
      <c r="A14" s="1847" t="s">
        <v>473</v>
      </c>
      <c r="B14" s="400"/>
      <c r="C14" s="399">
        <v>240057</v>
      </c>
      <c r="D14" s="399">
        <v>215392</v>
      </c>
      <c r="E14" s="399">
        <v>-24665</v>
      </c>
    </row>
    <row r="15" spans="1:12" s="62" customFormat="1" ht="12">
      <c r="A15" s="1848" t="s">
        <v>474</v>
      </c>
      <c r="B15" s="402"/>
      <c r="C15" s="403"/>
      <c r="D15" s="404"/>
      <c r="E15" s="403"/>
    </row>
    <row r="16" spans="1:12" s="62" customFormat="1">
      <c r="A16" s="1847" t="s">
        <v>475</v>
      </c>
      <c r="B16" s="400"/>
      <c r="C16" s="399">
        <v>-8117253</v>
      </c>
      <c r="D16" s="399">
        <v>-9453593</v>
      </c>
      <c r="E16" s="399">
        <v>-1336340</v>
      </c>
      <c r="L16" s="285"/>
    </row>
    <row r="17" spans="1:12" s="62" customFormat="1" ht="24">
      <c r="A17" s="1847" t="s">
        <v>476</v>
      </c>
      <c r="B17" s="400"/>
      <c r="C17" s="399">
        <v>-12005000</v>
      </c>
      <c r="D17" s="399">
        <v>-9906735</v>
      </c>
      <c r="E17" s="399">
        <v>2098265</v>
      </c>
      <c r="L17" s="285"/>
    </row>
    <row r="18" spans="1:12" s="62" customFormat="1" hidden="1">
      <c r="A18" s="1847" t="s">
        <v>458</v>
      </c>
      <c r="B18" s="400"/>
      <c r="C18" s="399">
        <v>0</v>
      </c>
      <c r="D18" s="399">
        <v>0</v>
      </c>
      <c r="E18" s="399">
        <v>0</v>
      </c>
      <c r="L18" s="285"/>
    </row>
    <row r="19" spans="1:12" s="62" customFormat="1">
      <c r="A19" s="1847" t="s">
        <v>477</v>
      </c>
      <c r="B19" s="400"/>
      <c r="C19" s="399">
        <v>-603880</v>
      </c>
      <c r="D19" s="399">
        <v>100000</v>
      </c>
      <c r="E19" s="399">
        <v>-703880</v>
      </c>
      <c r="L19" s="285"/>
    </row>
    <row r="20" spans="1:12" s="62" customFormat="1" ht="12">
      <c r="A20" s="1848" t="s">
        <v>478</v>
      </c>
      <c r="B20" s="402"/>
      <c r="C20" s="403"/>
      <c r="D20" s="404"/>
      <c r="E20" s="403"/>
    </row>
    <row r="21" spans="1:12" s="62" customFormat="1">
      <c r="A21" s="1847" t="s">
        <v>479</v>
      </c>
      <c r="B21" s="400"/>
      <c r="C21" s="399">
        <v>188274</v>
      </c>
      <c r="D21" s="399">
        <v>0</v>
      </c>
      <c r="E21" s="399">
        <v>-188274</v>
      </c>
      <c r="L21" s="285"/>
    </row>
    <row r="22" spans="1:12" s="62" customFormat="1">
      <c r="A22" s="1847" t="s">
        <v>480</v>
      </c>
      <c r="B22" s="400"/>
      <c r="C22" s="399">
        <v>131749</v>
      </c>
      <c r="D22" s="399">
        <v>0</v>
      </c>
      <c r="E22" s="399">
        <v>-131749</v>
      </c>
      <c r="L22" s="285"/>
    </row>
    <row r="23" spans="1:12" s="62" customFormat="1">
      <c r="A23" s="1847" t="s">
        <v>481</v>
      </c>
      <c r="B23" s="400"/>
      <c r="C23" s="399">
        <v>-789881</v>
      </c>
      <c r="D23" s="399">
        <v>-109724</v>
      </c>
      <c r="E23" s="399">
        <v>680157</v>
      </c>
      <c r="L23" s="285"/>
    </row>
    <row r="24" spans="1:12" s="62" customFormat="1">
      <c r="A24" s="1847" t="s">
        <v>482</v>
      </c>
      <c r="B24" s="400"/>
      <c r="C24" s="399">
        <v>355350</v>
      </c>
      <c r="D24" s="399">
        <v>355000</v>
      </c>
      <c r="E24" s="399">
        <v>-350</v>
      </c>
      <c r="L24" s="285"/>
    </row>
    <row r="25" spans="1:12" s="62" customFormat="1" ht="12">
      <c r="A25" s="1849" t="s">
        <v>483</v>
      </c>
      <c r="B25" s="1850"/>
      <c r="C25" s="1851">
        <v>43874288</v>
      </c>
      <c r="D25" s="1851">
        <v>45876047</v>
      </c>
      <c r="E25" s="1851">
        <v>2001759</v>
      </c>
    </row>
  </sheetData>
  <mergeCells count="1">
    <mergeCell ref="A4:E4"/>
  </mergeCells>
  <pageMargins left="0.75" right="0.75" top="1" bottom="1" header="0.5" footer="0.5"/>
  <pageSetup paperSize="9" scale="78" orientation="landscape" r:id="rId1"/>
  <headerFooter alignWithMargins="0">
    <oddHeader>&amp;C&amp;"Calibri"&amp;12&amp;K000000 OFFICIAL-SENSITIVE&amp;1#_x000D_</oddHeader>
    <oddFooter>&amp;C_x000D_&amp;1#&amp;"Calibri"&amp;12&amp;K000000 OFFICIAL-SENSITIVE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9B1F9-CFC6-4825-B98B-27E51B699952}">
  <dimension ref="A1:M13"/>
  <sheetViews>
    <sheetView workbookViewId="0">
      <selection activeCell="I6" sqref="I6"/>
    </sheetView>
  </sheetViews>
  <sheetFormatPr defaultColWidth="9.140625" defaultRowHeight="12.75"/>
  <cols>
    <col min="1" max="1" width="27.5703125" style="288" customWidth="1"/>
    <col min="2" max="5" width="10.7109375" style="288" customWidth="1"/>
    <col min="6" max="16384" width="9.140625" style="288"/>
  </cols>
  <sheetData>
    <row r="1" spans="1:13" ht="18">
      <c r="A1" s="8" t="s">
        <v>0</v>
      </c>
    </row>
    <row r="2" spans="1:13" ht="18">
      <c r="A2" s="8" t="s">
        <v>365</v>
      </c>
    </row>
    <row r="3" spans="1:13">
      <c r="A3" s="405" t="s">
        <v>484</v>
      </c>
    </row>
    <row r="5" spans="1:13" s="1159" customFormat="1" ht="24.95" customHeight="1">
      <c r="A5" s="1575" t="s">
        <v>1471</v>
      </c>
      <c r="B5" s="1549"/>
      <c r="C5" s="1549"/>
      <c r="D5" s="1549"/>
      <c r="E5" s="1158"/>
      <c r="F5" s="1158"/>
      <c r="G5" s="1158"/>
      <c r="H5" s="1158"/>
      <c r="I5" s="1158"/>
      <c r="J5" s="1158"/>
      <c r="K5" s="1158"/>
      <c r="L5" s="1158"/>
      <c r="M5" s="1158"/>
    </row>
    <row r="6" spans="1:13">
      <c r="A6" s="1147"/>
      <c r="B6" s="287"/>
      <c r="C6" s="287"/>
      <c r="D6" s="287"/>
      <c r="E6" s="287"/>
      <c r="F6" s="287"/>
      <c r="G6" s="287"/>
      <c r="H6" s="287"/>
      <c r="I6" s="287"/>
      <c r="J6" s="287"/>
      <c r="K6" s="287"/>
      <c r="L6" s="287"/>
      <c r="M6" s="287"/>
    </row>
    <row r="7" spans="1:13" ht="25.5">
      <c r="A7" s="1852" t="s">
        <v>1470</v>
      </c>
      <c r="B7" s="1853" t="s">
        <v>485</v>
      </c>
      <c r="C7" s="1853"/>
      <c r="D7" s="1813" t="s">
        <v>486</v>
      </c>
      <c r="E7" s="1854"/>
      <c r="F7" s="287"/>
      <c r="G7" s="287"/>
      <c r="H7" s="287"/>
      <c r="I7" s="287"/>
      <c r="J7" s="287"/>
      <c r="K7" s="287"/>
      <c r="L7" s="287"/>
      <c r="M7" s="287"/>
    </row>
    <row r="8" spans="1:13" ht="27">
      <c r="A8" s="1855"/>
      <c r="B8" s="1856" t="s">
        <v>487</v>
      </c>
      <c r="C8" s="1856" t="s">
        <v>488</v>
      </c>
      <c r="D8" s="1857" t="s">
        <v>487</v>
      </c>
      <c r="E8" s="1858" t="s">
        <v>683</v>
      </c>
      <c r="F8" s="287"/>
      <c r="G8" s="287"/>
      <c r="H8" s="287"/>
      <c r="I8" s="287"/>
      <c r="J8" s="287"/>
      <c r="K8" s="287"/>
      <c r="L8" s="287"/>
      <c r="M8" s="287"/>
    </row>
    <row r="9" spans="1:13" ht="13.5" thickBot="1">
      <c r="A9" s="1859"/>
      <c r="B9" s="304" t="s">
        <v>142</v>
      </c>
      <c r="C9" s="305" t="s">
        <v>142</v>
      </c>
      <c r="D9" s="306" t="s">
        <v>142</v>
      </c>
      <c r="E9" s="1860" t="s">
        <v>142</v>
      </c>
      <c r="F9" s="287"/>
      <c r="G9" s="287"/>
      <c r="H9" s="287"/>
      <c r="I9" s="287"/>
      <c r="J9" s="287"/>
      <c r="K9" s="287"/>
      <c r="L9" s="287"/>
      <c r="M9" s="287"/>
    </row>
    <row r="10" spans="1:13" ht="27">
      <c r="A10" s="1861" t="s">
        <v>489</v>
      </c>
      <c r="B10" s="289">
        <v>0</v>
      </c>
      <c r="C10" s="290">
        <v>0</v>
      </c>
      <c r="D10" s="291">
        <v>56277</v>
      </c>
      <c r="E10" s="1862">
        <v>56277</v>
      </c>
      <c r="F10" s="287"/>
      <c r="G10" s="287"/>
      <c r="H10" s="287"/>
      <c r="I10" s="287"/>
      <c r="J10" s="287"/>
      <c r="K10" s="287"/>
      <c r="L10" s="287"/>
      <c r="M10" s="287"/>
    </row>
    <row r="11" spans="1:13" ht="25.5">
      <c r="A11" s="1863" t="s">
        <v>490</v>
      </c>
      <c r="B11" s="1864">
        <v>0</v>
      </c>
      <c r="C11" s="1865">
        <v>0</v>
      </c>
      <c r="D11" s="1866">
        <v>56277</v>
      </c>
      <c r="E11" s="1867">
        <v>56277</v>
      </c>
      <c r="F11" s="287"/>
      <c r="G11" s="287"/>
      <c r="H11" s="287"/>
      <c r="I11" s="287"/>
      <c r="J11" s="287"/>
      <c r="K11" s="287"/>
      <c r="L11" s="287"/>
      <c r="M11" s="287"/>
    </row>
    <row r="12" spans="1:13" ht="26.25" customHeight="1">
      <c r="A12" s="1574" t="s">
        <v>468</v>
      </c>
      <c r="B12" s="1574"/>
      <c r="C12" s="1574"/>
      <c r="D12" s="1574"/>
      <c r="E12" s="1574"/>
    </row>
    <row r="13" spans="1:13">
      <c r="A13" s="1574" t="s">
        <v>682</v>
      </c>
      <c r="B13" s="1574"/>
      <c r="C13" s="1574"/>
      <c r="D13" s="1574"/>
      <c r="E13" s="1574"/>
    </row>
  </sheetData>
  <mergeCells count="5">
    <mergeCell ref="A13:E13"/>
    <mergeCell ref="B7:C7"/>
    <mergeCell ref="D7:E7"/>
    <mergeCell ref="A12:E12"/>
    <mergeCell ref="A5:D5"/>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53EB-74B7-4480-A0A3-1D06E8C6FE80}">
  <dimension ref="A1:J24"/>
  <sheetViews>
    <sheetView workbookViewId="0">
      <selection activeCell="F16" sqref="F16"/>
    </sheetView>
  </sheetViews>
  <sheetFormatPr defaultColWidth="9.42578125" defaultRowHeight="15"/>
  <cols>
    <col min="1" max="1" width="11.42578125" style="22" customWidth="1"/>
    <col min="2" max="2" width="61.42578125" style="48" customWidth="1"/>
    <col min="3" max="3" width="17.5703125" style="63" customWidth="1"/>
    <col min="4" max="16384" width="9.42578125" style="22"/>
  </cols>
  <sheetData>
    <row r="1" spans="1:10" ht="18">
      <c r="A1" s="8" t="s">
        <v>0</v>
      </c>
    </row>
    <row r="2" spans="1:10" ht="18">
      <c r="A2" s="8" t="s">
        <v>365</v>
      </c>
    </row>
    <row r="3" spans="1:10">
      <c r="A3" s="4" t="s">
        <v>491</v>
      </c>
      <c r="B3" s="46"/>
      <c r="C3" s="64"/>
      <c r="D3" s="45"/>
      <c r="E3" s="45"/>
    </row>
    <row r="5" spans="1:10">
      <c r="A5" s="1777" t="s">
        <v>492</v>
      </c>
      <c r="B5" s="1868" t="s">
        <v>493</v>
      </c>
      <c r="C5" s="1869" t="s">
        <v>494</v>
      </c>
    </row>
    <row r="6" spans="1:10" ht="42.75">
      <c r="A6" s="1870" t="s">
        <v>495</v>
      </c>
      <c r="B6" s="1870" t="s">
        <v>496</v>
      </c>
      <c r="C6" s="323">
        <v>44313</v>
      </c>
    </row>
    <row r="7" spans="1:10" ht="42.75">
      <c r="A7" s="1870" t="s">
        <v>497</v>
      </c>
      <c r="B7" s="1870" t="s">
        <v>498</v>
      </c>
      <c r="C7" s="323">
        <v>44337</v>
      </c>
    </row>
    <row r="8" spans="1:10" ht="42.75">
      <c r="A8" s="1870" t="s">
        <v>499</v>
      </c>
      <c r="B8" s="1870" t="s">
        <v>500</v>
      </c>
      <c r="C8" s="323">
        <v>44386</v>
      </c>
    </row>
    <row r="9" spans="1:10">
      <c r="B9" s="22"/>
      <c r="C9" s="22"/>
    </row>
    <row r="12" spans="1:10" ht="18">
      <c r="A12" s="4" t="s">
        <v>501</v>
      </c>
      <c r="B12" s="1"/>
      <c r="C12" s="1"/>
      <c r="D12" s="1"/>
      <c r="E12" s="1"/>
      <c r="F12" s="1"/>
      <c r="G12" s="1"/>
      <c r="H12" s="23"/>
      <c r="I12" s="23"/>
      <c r="J12" s="23"/>
    </row>
    <row r="13" spans="1:10" ht="7.5" customHeight="1"/>
    <row r="14" spans="1:10">
      <c r="A14" s="1774" t="s">
        <v>492</v>
      </c>
      <c r="B14" s="1774" t="s">
        <v>493</v>
      </c>
      <c r="C14" s="1871" t="s">
        <v>494</v>
      </c>
    </row>
    <row r="15" spans="1:10">
      <c r="A15" s="1870" t="s">
        <v>502</v>
      </c>
      <c r="B15" s="1870" t="s">
        <v>503</v>
      </c>
      <c r="C15" s="323">
        <v>44383</v>
      </c>
    </row>
    <row r="16" spans="1:10" ht="28.5">
      <c r="A16" s="1870" t="s">
        <v>504</v>
      </c>
      <c r="B16" s="1870" t="s">
        <v>505</v>
      </c>
      <c r="C16" s="323">
        <v>44402</v>
      </c>
    </row>
    <row r="17" spans="1:9">
      <c r="A17" s="1870" t="s">
        <v>506</v>
      </c>
      <c r="B17" s="1870" t="s">
        <v>507</v>
      </c>
      <c r="C17" s="323">
        <v>44544</v>
      </c>
    </row>
    <row r="18" spans="1:9" ht="28.5">
      <c r="A18" s="1870" t="s">
        <v>508</v>
      </c>
      <c r="B18" s="1870" t="s">
        <v>509</v>
      </c>
      <c r="C18" s="323">
        <v>44631</v>
      </c>
    </row>
    <row r="19" spans="1:9">
      <c r="B19" s="22"/>
      <c r="I19" s="65"/>
    </row>
    <row r="20" spans="1:9">
      <c r="B20" s="22"/>
    </row>
    <row r="21" spans="1:9">
      <c r="B21" s="22"/>
    </row>
    <row r="22" spans="1:9">
      <c r="B22" s="22"/>
    </row>
    <row r="23" spans="1:9">
      <c r="B23" s="22"/>
    </row>
    <row r="24" spans="1:9">
      <c r="B24" s="22"/>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C3FB-F2D0-4DC9-8471-467866AE67D0}">
  <dimension ref="A1:L45"/>
  <sheetViews>
    <sheetView topLeftCell="A25" workbookViewId="0">
      <selection activeCell="E32" sqref="E32"/>
    </sheetView>
  </sheetViews>
  <sheetFormatPr defaultColWidth="9.42578125" defaultRowHeight="15"/>
  <cols>
    <col min="1" max="1" width="23.140625" style="22" customWidth="1"/>
    <col min="2" max="2" width="28.42578125" style="22" customWidth="1"/>
    <col min="3" max="3" width="18.5703125" style="66" customWidth="1"/>
    <col min="4" max="4" width="24.5703125" style="22" customWidth="1"/>
    <col min="5" max="5" width="27.42578125" style="22" customWidth="1"/>
    <col min="6" max="6" width="19.5703125" style="22" customWidth="1"/>
    <col min="7" max="7" width="9.42578125" style="22"/>
    <col min="8" max="8" width="53.42578125" style="22" customWidth="1"/>
    <col min="9" max="9" width="42" style="22" customWidth="1"/>
    <col min="10" max="11" width="9.42578125" style="22"/>
    <col min="12" max="12" width="26.5703125" style="22" customWidth="1"/>
    <col min="13" max="13" width="29.42578125" style="22" customWidth="1"/>
    <col min="14" max="14" width="16.42578125" style="22" customWidth="1"/>
    <col min="15" max="15" width="16.5703125" style="22" customWidth="1"/>
    <col min="16" max="16" width="26.42578125" style="22" customWidth="1"/>
    <col min="17" max="16384" width="9.42578125" style="22"/>
  </cols>
  <sheetData>
    <row r="1" spans="1:12" ht="18">
      <c r="A1" s="8" t="s">
        <v>0</v>
      </c>
    </row>
    <row r="2" spans="1:12" ht="18">
      <c r="A2" s="8" t="s">
        <v>365</v>
      </c>
    </row>
    <row r="3" spans="1:12">
      <c r="A3" s="4" t="s">
        <v>510</v>
      </c>
      <c r="B3" s="64"/>
      <c r="C3" s="67"/>
      <c r="D3" s="4"/>
      <c r="J3" s="23"/>
      <c r="K3" s="23"/>
      <c r="L3" s="23"/>
    </row>
    <row r="5" spans="1:12">
      <c r="A5" s="1872" t="s">
        <v>511</v>
      </c>
      <c r="B5" s="1872" t="s">
        <v>512</v>
      </c>
      <c r="D5" s="68"/>
      <c r="E5" s="68"/>
      <c r="F5" s="68"/>
    </row>
    <row r="6" spans="1:12" ht="42.75">
      <c r="A6" s="1870" t="s">
        <v>513</v>
      </c>
      <c r="B6" s="1870" t="s">
        <v>514</v>
      </c>
      <c r="D6" s="69"/>
      <c r="E6" s="54"/>
      <c r="F6" s="54"/>
    </row>
    <row r="7" spans="1:12" ht="28.5">
      <c r="A7" s="1870" t="s">
        <v>513</v>
      </c>
      <c r="B7" s="1870" t="s">
        <v>515</v>
      </c>
      <c r="D7" s="70"/>
      <c r="E7" s="54"/>
      <c r="F7" s="54"/>
    </row>
    <row r="8" spans="1:12" ht="28.5">
      <c r="A8" s="1870" t="s">
        <v>513</v>
      </c>
      <c r="B8" s="1870" t="s">
        <v>516</v>
      </c>
      <c r="D8" s="70"/>
      <c r="E8" s="54"/>
      <c r="F8" s="54"/>
    </row>
    <row r="9" spans="1:12" ht="42.75">
      <c r="A9" s="1870" t="s">
        <v>513</v>
      </c>
      <c r="B9" s="1870" t="s">
        <v>517</v>
      </c>
      <c r="D9" s="70"/>
      <c r="E9" s="54"/>
      <c r="F9" s="54"/>
    </row>
    <row r="10" spans="1:12" ht="42.75">
      <c r="A10" s="1870" t="s">
        <v>518</v>
      </c>
      <c r="B10" s="1870" t="s">
        <v>519</v>
      </c>
      <c r="D10" s="70"/>
      <c r="E10" s="54"/>
      <c r="F10" s="54"/>
    </row>
    <row r="11" spans="1:12" ht="42.75">
      <c r="A11" s="1870" t="s">
        <v>513</v>
      </c>
      <c r="B11" s="1870" t="s">
        <v>520</v>
      </c>
      <c r="D11" s="70"/>
      <c r="E11" s="54"/>
      <c r="F11" s="54"/>
    </row>
    <row r="12" spans="1:12">
      <c r="A12" s="321"/>
      <c r="B12" s="321"/>
      <c r="D12" s="70"/>
      <c r="E12" s="54"/>
      <c r="F12" s="54"/>
    </row>
    <row r="14" spans="1:12">
      <c r="A14" s="4" t="s">
        <v>521</v>
      </c>
    </row>
    <row r="16" spans="1:12" ht="18.75" customHeight="1">
      <c r="A16" s="1873" t="s">
        <v>522</v>
      </c>
      <c r="B16" s="1873" t="s">
        <v>523</v>
      </c>
      <c r="C16" s="1873" t="s">
        <v>524</v>
      </c>
    </row>
    <row r="17" spans="1:12" ht="28.5">
      <c r="A17" s="323">
        <v>44288</v>
      </c>
      <c r="B17" s="1870" t="s">
        <v>525</v>
      </c>
      <c r="C17" s="1870" t="s">
        <v>526</v>
      </c>
    </row>
    <row r="18" spans="1:12" ht="42.75">
      <c r="A18" s="323">
        <v>44301</v>
      </c>
      <c r="B18" s="1870" t="s">
        <v>527</v>
      </c>
      <c r="C18" s="1870" t="s">
        <v>526</v>
      </c>
    </row>
    <row r="19" spans="1:12">
      <c r="A19" s="323">
        <v>44375</v>
      </c>
      <c r="B19" s="1870" t="s">
        <v>528</v>
      </c>
      <c r="C19" s="1870" t="s">
        <v>526</v>
      </c>
    </row>
    <row r="20" spans="1:12" ht="85.5">
      <c r="A20" s="323">
        <v>44518</v>
      </c>
      <c r="B20" s="1870" t="s">
        <v>529</v>
      </c>
      <c r="C20" s="1870" t="s">
        <v>530</v>
      </c>
    </row>
    <row r="21" spans="1:12">
      <c r="C21" s="22"/>
    </row>
    <row r="23" spans="1:12">
      <c r="A23" s="4" t="s">
        <v>531</v>
      </c>
      <c r="B23" s="23"/>
      <c r="C23" s="23"/>
      <c r="G23" s="23"/>
      <c r="H23" s="23"/>
      <c r="I23" s="23"/>
      <c r="J23" s="23"/>
      <c r="K23" s="23"/>
      <c r="L23" s="23"/>
    </row>
    <row r="24" spans="1:12">
      <c r="C24" s="22"/>
    </row>
    <row r="25" spans="1:12" ht="16.5" customHeight="1">
      <c r="A25" s="1872" t="s">
        <v>511</v>
      </c>
      <c r="B25" s="1872" t="s">
        <v>532</v>
      </c>
      <c r="C25" s="1872" t="s">
        <v>494</v>
      </c>
    </row>
    <row r="26" spans="1:12" ht="59.25">
      <c r="A26" s="1870" t="s">
        <v>533</v>
      </c>
      <c r="B26" s="1870" t="s">
        <v>534</v>
      </c>
      <c r="C26" s="323">
        <v>44621</v>
      </c>
    </row>
    <row r="28" spans="1:12">
      <c r="A28" s="4" t="s">
        <v>535</v>
      </c>
      <c r="B28" s="23"/>
    </row>
    <row r="30" spans="1:12" ht="15.75">
      <c r="A30" s="1874" t="s">
        <v>511</v>
      </c>
      <c r="B30" s="1874" t="s">
        <v>512</v>
      </c>
    </row>
    <row r="31" spans="1:12" ht="42.75">
      <c r="A31" s="1870" t="s">
        <v>536</v>
      </c>
      <c r="B31" s="1870" t="s">
        <v>537</v>
      </c>
    </row>
    <row r="32" spans="1:12" ht="42.75">
      <c r="A32" s="1870" t="s">
        <v>533</v>
      </c>
      <c r="B32" s="1870" t="s">
        <v>538</v>
      </c>
    </row>
    <row r="33" spans="1:6" ht="42.75">
      <c r="A33" s="1870" t="s">
        <v>539</v>
      </c>
      <c r="B33" s="1870" t="s">
        <v>540</v>
      </c>
    </row>
    <row r="34" spans="1:6" ht="28.5">
      <c r="A34" s="1870" t="s">
        <v>541</v>
      </c>
      <c r="B34" s="1870" t="s">
        <v>542</v>
      </c>
    </row>
    <row r="35" spans="1:6">
      <c r="A35" s="321"/>
      <c r="B35" s="321"/>
    </row>
    <row r="36" spans="1:6">
      <c r="A36" s="4" t="s">
        <v>543</v>
      </c>
      <c r="B36" s="23"/>
      <c r="C36" s="23"/>
      <c r="D36" s="23"/>
    </row>
    <row r="37" spans="1:6">
      <c r="C37" s="22"/>
    </row>
    <row r="38" spans="1:6">
      <c r="A38" s="1872" t="s">
        <v>511</v>
      </c>
      <c r="B38" s="1872" t="s">
        <v>522</v>
      </c>
      <c r="C38" s="1872" t="s">
        <v>523</v>
      </c>
      <c r="D38" s="1872" t="s">
        <v>524</v>
      </c>
    </row>
    <row r="39" spans="1:6" ht="42.75">
      <c r="A39" s="1870" t="s">
        <v>544</v>
      </c>
      <c r="B39" s="323">
        <v>44529</v>
      </c>
      <c r="C39" s="1870" t="s">
        <v>545</v>
      </c>
      <c r="D39" s="1875" t="s">
        <v>546</v>
      </c>
      <c r="F39" s="426"/>
    </row>
    <row r="45" spans="1:6">
      <c r="B45" s="324"/>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105CD-C948-4C52-9BC6-164AC82CD6F4}">
  <dimension ref="A1:H36"/>
  <sheetViews>
    <sheetView zoomScaleNormal="100" workbookViewId="0">
      <selection activeCell="I4" sqref="I4"/>
    </sheetView>
  </sheetViews>
  <sheetFormatPr defaultColWidth="9.42578125" defaultRowHeight="15"/>
  <cols>
    <col min="1" max="1" width="42.5703125" style="97" customWidth="1"/>
    <col min="2" max="2" width="33.7109375" style="97" customWidth="1"/>
    <col min="3" max="3" width="7.85546875" style="98" customWidth="1"/>
    <col min="4" max="4" width="10" style="98" customWidth="1"/>
    <col min="5" max="5" width="11.42578125" style="98" customWidth="1"/>
    <col min="6" max="16384" width="9.42578125" style="97"/>
  </cols>
  <sheetData>
    <row r="1" spans="1:8" ht="18">
      <c r="A1" s="1" t="s">
        <v>0</v>
      </c>
    </row>
    <row r="2" spans="1:8" ht="18">
      <c r="A2" s="1" t="s">
        <v>1</v>
      </c>
    </row>
    <row r="4" spans="1:8" ht="64.5">
      <c r="A4" s="1948" t="s">
        <v>30</v>
      </c>
      <c r="B4" s="1949" t="s">
        <v>3</v>
      </c>
      <c r="C4" s="1942" t="s">
        <v>17</v>
      </c>
      <c r="D4" s="1942" t="s">
        <v>651</v>
      </c>
      <c r="E4" s="1950" t="s">
        <v>31</v>
      </c>
    </row>
    <row r="5" spans="1:8">
      <c r="A5" s="1946" t="s">
        <v>1456</v>
      </c>
      <c r="B5" s="1946" t="s">
        <v>32</v>
      </c>
      <c r="C5" s="1947" t="s">
        <v>623</v>
      </c>
      <c r="D5" s="1947" t="s">
        <v>623</v>
      </c>
      <c r="E5" s="1947" t="s">
        <v>623</v>
      </c>
    </row>
    <row r="6" spans="1:8">
      <c r="A6" s="204" t="s">
        <v>33</v>
      </c>
      <c r="B6" s="204" t="s">
        <v>32</v>
      </c>
      <c r="C6" s="205" t="s">
        <v>8</v>
      </c>
      <c r="D6" s="205" t="s">
        <v>34</v>
      </c>
      <c r="E6" s="511" t="s">
        <v>6</v>
      </c>
      <c r="H6" s="428"/>
    </row>
    <row r="7" spans="1:8">
      <c r="A7" s="1944" t="s">
        <v>35</v>
      </c>
      <c r="B7" s="1944" t="s">
        <v>36</v>
      </c>
      <c r="C7" s="1945" t="s">
        <v>6</v>
      </c>
      <c r="D7" s="1945" t="s">
        <v>621</v>
      </c>
      <c r="E7" s="1945"/>
      <c r="H7" s="428"/>
    </row>
    <row r="8" spans="1:8" ht="25.5">
      <c r="A8" s="204" t="s">
        <v>1457</v>
      </c>
      <c r="B8" s="204" t="s">
        <v>37</v>
      </c>
      <c r="C8" s="511" t="s">
        <v>619</v>
      </c>
      <c r="D8" s="511" t="s">
        <v>8</v>
      </c>
      <c r="E8" s="511"/>
    </row>
    <row r="9" spans="1:8" ht="25.5">
      <c r="A9" s="1944" t="s">
        <v>39</v>
      </c>
      <c r="B9" s="1944" t="s">
        <v>1598</v>
      </c>
      <c r="C9" s="1945" t="s">
        <v>23</v>
      </c>
      <c r="D9" s="1945" t="s">
        <v>23</v>
      </c>
      <c r="E9" s="1945"/>
    </row>
    <row r="10" spans="1:8">
      <c r="A10" s="204" t="s">
        <v>40</v>
      </c>
      <c r="B10" s="204" t="s">
        <v>41</v>
      </c>
      <c r="C10" s="205" t="s">
        <v>13</v>
      </c>
      <c r="D10" s="205" t="s">
        <v>34</v>
      </c>
      <c r="E10" s="205"/>
    </row>
    <row r="11" spans="1:8">
      <c r="A11" s="1944" t="s">
        <v>42</v>
      </c>
      <c r="B11" s="1944" t="s">
        <v>208</v>
      </c>
      <c r="C11" s="1945" t="s">
        <v>8</v>
      </c>
      <c r="D11" s="1945" t="s">
        <v>34</v>
      </c>
      <c r="E11" s="1945" t="s">
        <v>6</v>
      </c>
    </row>
    <row r="12" spans="1:8" ht="38.25">
      <c r="A12" s="204" t="s">
        <v>1458</v>
      </c>
      <c r="B12" s="204" t="s">
        <v>43</v>
      </c>
      <c r="C12" s="205"/>
      <c r="D12" s="511" t="s">
        <v>13</v>
      </c>
      <c r="E12" s="205"/>
    </row>
    <row r="13" spans="1:8" ht="38.25">
      <c r="A13" s="1944" t="s">
        <v>44</v>
      </c>
      <c r="B13" s="1944" t="s">
        <v>45</v>
      </c>
      <c r="C13" s="1945"/>
      <c r="D13" s="1945" t="s">
        <v>623</v>
      </c>
      <c r="E13" s="1945"/>
      <c r="H13" s="428"/>
    </row>
    <row r="14" spans="1:8" ht="38.25">
      <c r="A14" s="204" t="s">
        <v>46</v>
      </c>
      <c r="B14" s="204" t="s">
        <v>45</v>
      </c>
      <c r="C14" s="205"/>
      <c r="D14" s="511" t="s">
        <v>8</v>
      </c>
      <c r="E14" s="205"/>
    </row>
    <row r="15" spans="1:8">
      <c r="A15" s="1944" t="s">
        <v>47</v>
      </c>
      <c r="B15" s="1944" t="s">
        <v>48</v>
      </c>
      <c r="C15" s="1945"/>
      <c r="D15" s="1945" t="s">
        <v>6</v>
      </c>
      <c r="E15" s="1945"/>
    </row>
    <row r="16" spans="1:8">
      <c r="A16" s="204" t="s">
        <v>49</v>
      </c>
      <c r="B16" s="204" t="s">
        <v>50</v>
      </c>
      <c r="C16" s="205"/>
      <c r="D16" s="511" t="s">
        <v>622</v>
      </c>
      <c r="E16" s="205"/>
      <c r="H16" s="427"/>
    </row>
    <row r="17" spans="1:8">
      <c r="A17" s="1944" t="s">
        <v>650</v>
      </c>
      <c r="B17" s="1944" t="s">
        <v>50</v>
      </c>
      <c r="C17" s="1945"/>
      <c r="D17" s="1945" t="s">
        <v>623</v>
      </c>
      <c r="E17" s="1945"/>
      <c r="H17" s="427"/>
    </row>
    <row r="18" spans="1:8">
      <c r="A18" s="204" t="s">
        <v>51</v>
      </c>
      <c r="B18" s="204" t="s">
        <v>52</v>
      </c>
      <c r="C18" s="205"/>
      <c r="D18" s="511" t="s">
        <v>8</v>
      </c>
      <c r="E18" s="205"/>
    </row>
    <row r="19" spans="1:8" ht="25.5">
      <c r="A19" s="1944" t="s">
        <v>53</v>
      </c>
      <c r="B19" s="1944" t="s">
        <v>54</v>
      </c>
      <c r="C19" s="1945"/>
      <c r="D19" s="1945" t="s">
        <v>22</v>
      </c>
      <c r="E19" s="1945"/>
    </row>
    <row r="20" spans="1:8" ht="25.5">
      <c r="A20" s="204" t="s">
        <v>55</v>
      </c>
      <c r="B20" s="204" t="s">
        <v>54</v>
      </c>
      <c r="C20" s="205"/>
      <c r="D20" s="511" t="s">
        <v>623</v>
      </c>
      <c r="E20" s="205"/>
    </row>
    <row r="21" spans="1:8">
      <c r="A21" s="1944" t="s">
        <v>56</v>
      </c>
      <c r="B21" s="1944" t="s">
        <v>57</v>
      </c>
      <c r="C21" s="1945"/>
      <c r="D21" s="1945" t="s">
        <v>8</v>
      </c>
      <c r="E21" s="1945"/>
    </row>
    <row r="22" spans="1:8">
      <c r="A22" s="204" t="s">
        <v>58</v>
      </c>
      <c r="B22" s="204" t="s">
        <v>59</v>
      </c>
      <c r="C22" s="205"/>
      <c r="D22" s="511" t="s">
        <v>622</v>
      </c>
      <c r="E22" s="205"/>
      <c r="F22" s="105"/>
    </row>
    <row r="23" spans="1:8">
      <c r="A23" s="1944" t="s">
        <v>60</v>
      </c>
      <c r="B23" s="1944" t="s">
        <v>61</v>
      </c>
      <c r="C23" s="1945"/>
      <c r="D23" s="1945" t="s">
        <v>38</v>
      </c>
      <c r="E23" s="1945"/>
    </row>
    <row r="24" spans="1:8">
      <c r="A24" s="103"/>
      <c r="B24" s="103"/>
      <c r="C24" s="104"/>
      <c r="D24" s="104"/>
      <c r="E24" s="104"/>
    </row>
    <row r="25" spans="1:8">
      <c r="A25" s="7" t="s">
        <v>62</v>
      </c>
      <c r="B25" s="99"/>
      <c r="C25" s="100"/>
    </row>
    <row r="26" spans="1:8" ht="33" customHeight="1">
      <c r="A26" s="1489" t="s">
        <v>63</v>
      </c>
      <c r="B26" s="1490"/>
      <c r="C26" s="100"/>
    </row>
    <row r="27" spans="1:8">
      <c r="A27" s="7" t="s">
        <v>1460</v>
      </c>
    </row>
    <row r="28" spans="1:8">
      <c r="A28" s="7" t="s">
        <v>1459</v>
      </c>
    </row>
    <row r="30" spans="1:8">
      <c r="A30" s="7"/>
      <c r="B30" s="99"/>
      <c r="C30" s="100"/>
    </row>
    <row r="31" spans="1:8">
      <c r="A31" s="7"/>
      <c r="B31" s="99"/>
      <c r="C31" s="100"/>
    </row>
    <row r="32" spans="1:8">
      <c r="A32" s="7"/>
    </row>
    <row r="33" spans="1:1">
      <c r="A33" s="7"/>
    </row>
    <row r="34" spans="1:1">
      <c r="A34" s="7"/>
    </row>
    <row r="35" spans="1:1">
      <c r="A35" s="7"/>
    </row>
    <row r="36" spans="1:1">
      <c r="A36" s="7"/>
    </row>
  </sheetData>
  <mergeCells count="1">
    <mergeCell ref="A26:B26"/>
  </mergeCells>
  <phoneticPr fontId="102" type="noConversion"/>
  <pageMargins left="0.7" right="0.7" top="0.75" bottom="0.75" header="0.3" footer="0.3"/>
  <pageSetup paperSize="9" scale="70" orientation="portrait" r:id="rId1"/>
  <headerFooter>
    <oddHeader>&amp;C&amp;"Calibri"&amp;12&amp;K000000 OFFICIAL-SENSITIVE&amp;1#_x000D_</oddHeader>
    <oddFooter>&amp;C_x000D_&amp;1#&amp;"Calibri"&amp;12&amp;K000000 OFFICIAL-SENSITIVE</oddFooter>
  </headerFooter>
  <colBreaks count="1" manualBreakCount="1">
    <brk id="7"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C3E6-72A7-42C0-A57E-11E1C8A04853}">
  <sheetPr>
    <pageSetUpPr fitToPage="1"/>
  </sheetPr>
  <dimension ref="A1:I15"/>
  <sheetViews>
    <sheetView workbookViewId="0">
      <selection sqref="A1:A2"/>
    </sheetView>
  </sheetViews>
  <sheetFormatPr defaultColWidth="9.42578125" defaultRowHeight="15"/>
  <cols>
    <col min="1" max="1" width="10.5703125" style="66" customWidth="1"/>
    <col min="2" max="2" width="45.5703125" style="22" customWidth="1"/>
    <col min="3" max="3" width="17.42578125" style="63" customWidth="1"/>
    <col min="4" max="4" width="15.5703125" style="63" customWidth="1"/>
    <col min="5" max="5" width="9.42578125" style="22"/>
    <col min="6" max="9" width="9.42578125" style="567"/>
    <col min="10" max="16384" width="9.42578125" style="22"/>
  </cols>
  <sheetData>
    <row r="1" spans="1:5" ht="18">
      <c r="A1" s="8" t="s">
        <v>0</v>
      </c>
    </row>
    <row r="2" spans="1:5" ht="18">
      <c r="A2" s="8" t="s">
        <v>365</v>
      </c>
    </row>
    <row r="3" spans="1:5">
      <c r="A3" s="4" t="s">
        <v>547</v>
      </c>
      <c r="B3" s="45"/>
      <c r="C3" s="64"/>
      <c r="D3" s="64"/>
      <c r="E3" s="45"/>
    </row>
    <row r="5" spans="1:5" ht="14.25" customHeight="1">
      <c r="A5" s="1774" t="s">
        <v>492</v>
      </c>
      <c r="B5" s="1774" t="s">
        <v>493</v>
      </c>
      <c r="C5" s="1774" t="s">
        <v>548</v>
      </c>
      <c r="D5" s="1774" t="s">
        <v>494</v>
      </c>
    </row>
    <row r="6" spans="1:5" ht="28.5">
      <c r="A6" s="1870" t="s">
        <v>549</v>
      </c>
      <c r="B6" s="1870" t="s">
        <v>550</v>
      </c>
      <c r="C6" s="323">
        <v>44252</v>
      </c>
      <c r="D6" s="323">
        <v>44309</v>
      </c>
    </row>
    <row r="7" spans="1:5">
      <c r="A7" s="1870" t="s">
        <v>551</v>
      </c>
      <c r="B7" s="1870" t="s">
        <v>552</v>
      </c>
      <c r="C7" s="323">
        <v>44375</v>
      </c>
      <c r="D7" s="323">
        <v>44481</v>
      </c>
    </row>
    <row r="8" spans="1:5" ht="28.5">
      <c r="A8" s="1870" t="s">
        <v>553</v>
      </c>
      <c r="B8" s="1870" t="s">
        <v>554</v>
      </c>
      <c r="C8" s="323">
        <v>44389</v>
      </c>
      <c r="D8" s="323">
        <v>44503</v>
      </c>
    </row>
    <row r="9" spans="1:5">
      <c r="A9" s="1870" t="s">
        <v>684</v>
      </c>
      <c r="B9" s="1870" t="s">
        <v>685</v>
      </c>
      <c r="C9" s="323">
        <v>44620</v>
      </c>
      <c r="D9" s="323">
        <v>44692</v>
      </c>
    </row>
    <row r="10" spans="1:5">
      <c r="A10" s="1870" t="s">
        <v>686</v>
      </c>
      <c r="B10" s="1870" t="s">
        <v>687</v>
      </c>
      <c r="C10" s="323">
        <v>44650</v>
      </c>
      <c r="D10" s="323">
        <v>44715</v>
      </c>
    </row>
    <row r="12" spans="1:5">
      <c r="A12" s="321"/>
      <c r="B12" s="321"/>
      <c r="C12" s="321"/>
      <c r="D12" s="321"/>
    </row>
    <row r="13" spans="1:5">
      <c r="A13" s="321"/>
      <c r="B13" s="321"/>
      <c r="C13" s="322"/>
      <c r="D13" s="322"/>
    </row>
    <row r="14" spans="1:5">
      <c r="A14" s="321"/>
      <c r="B14" s="321"/>
      <c r="C14" s="322"/>
      <c r="D14" s="322"/>
    </row>
    <row r="15" spans="1:5">
      <c r="A15" s="321"/>
      <c r="B15" s="321"/>
      <c r="C15" s="322"/>
      <c r="D15" s="322"/>
    </row>
  </sheetData>
  <phoneticPr fontId="125" type="noConversion"/>
  <pageMargins left="0.7" right="0.7" top="0.75" bottom="0.75" header="0.3" footer="0.3"/>
  <pageSetup paperSize="9" scale="65" orientation="portrait" r:id="rId1"/>
  <headerFooter>
    <oddHeader>&amp;C&amp;"Calibri"&amp;12&amp;K000000 OFFICIAL-SENSITIVE&amp;1#_x000D_</oddHeader>
    <oddFooter>&amp;C_x000D_&amp;1#&amp;"Calibri"&amp;12&amp;K000000 OFFICIAL-SENSITIVE</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2315-72A3-4FDB-9F4D-A7BFC2F76209}">
  <dimension ref="A1:E50"/>
  <sheetViews>
    <sheetView zoomScale="80" zoomScaleNormal="80" workbookViewId="0">
      <pane xSplit="1" topLeftCell="B1" activePane="topRight" state="frozen"/>
      <selection activeCell="B10" sqref="B10"/>
      <selection pane="topRight" activeCell="A3" sqref="A3"/>
    </sheetView>
  </sheetViews>
  <sheetFormatPr defaultColWidth="8.7109375" defaultRowHeight="15"/>
  <cols>
    <col min="1" max="1" width="46.85546875" style="199" customWidth="1"/>
    <col min="2" max="2" width="22.85546875" style="199" customWidth="1"/>
    <col min="3" max="3" width="14.7109375" style="199" customWidth="1"/>
    <col min="4" max="4" width="16.7109375" style="199" customWidth="1"/>
    <col min="5" max="5" width="14.5703125" style="199" bestFit="1" customWidth="1"/>
    <col min="6" max="16384" width="8.7109375" style="199"/>
  </cols>
  <sheetData>
    <row r="1" spans="1:5" ht="18">
      <c r="A1" s="8" t="s">
        <v>0</v>
      </c>
    </row>
    <row r="2" spans="1:5" ht="18">
      <c r="A2" s="8" t="s">
        <v>365</v>
      </c>
    </row>
    <row r="3" spans="1:5">
      <c r="A3" s="4" t="s">
        <v>555</v>
      </c>
    </row>
    <row r="5" spans="1:5">
      <c r="A5" s="1887" t="s">
        <v>556</v>
      </c>
      <c r="B5" s="1888" t="s">
        <v>99</v>
      </c>
      <c r="C5" s="1888"/>
      <c r="D5" s="1889" t="s">
        <v>100</v>
      </c>
      <c r="E5" s="1889"/>
    </row>
    <row r="6" spans="1:5">
      <c r="A6" s="1890"/>
      <c r="B6" s="1577" t="s">
        <v>557</v>
      </c>
      <c r="C6" s="1577" t="s">
        <v>267</v>
      </c>
      <c r="D6" s="1876" t="s">
        <v>557</v>
      </c>
      <c r="E6" s="1876" t="s">
        <v>267</v>
      </c>
    </row>
    <row r="7" spans="1:5" ht="27.75" customHeight="1">
      <c r="A7" s="1890"/>
      <c r="B7" s="1577"/>
      <c r="C7" s="1577"/>
      <c r="D7" s="1876"/>
      <c r="E7" s="1891"/>
    </row>
    <row r="8" spans="1:5" ht="15" customHeight="1">
      <c r="A8" s="374" t="s">
        <v>558</v>
      </c>
      <c r="B8" s="568">
        <v>15820</v>
      </c>
      <c r="C8" s="568">
        <v>15820</v>
      </c>
      <c r="D8" s="1877">
        <v>9932</v>
      </c>
      <c r="E8" s="1877">
        <v>9932</v>
      </c>
    </row>
    <row r="9" spans="1:5" ht="15" customHeight="1">
      <c r="A9" s="374" t="s">
        <v>559</v>
      </c>
      <c r="B9" s="568">
        <v>133682</v>
      </c>
      <c r="C9" s="568">
        <v>133682</v>
      </c>
      <c r="D9" s="1877">
        <v>82099</v>
      </c>
      <c r="E9" s="1877">
        <v>82099</v>
      </c>
    </row>
    <row r="10" spans="1:5" ht="15" customHeight="1">
      <c r="A10" s="1576"/>
      <c r="B10" s="1576"/>
      <c r="C10" s="1576"/>
      <c r="D10" s="1576"/>
      <c r="E10" s="1576"/>
    </row>
    <row r="11" spans="1:5" ht="17.45" customHeight="1">
      <c r="A11" s="1879" t="s">
        <v>560</v>
      </c>
      <c r="B11" s="380" t="s">
        <v>142</v>
      </c>
      <c r="C11" s="380" t="s">
        <v>142</v>
      </c>
      <c r="D11" s="1880" t="s">
        <v>142</v>
      </c>
      <c r="E11" s="1880" t="s">
        <v>142</v>
      </c>
    </row>
    <row r="12" spans="1:5" ht="38.25">
      <c r="A12" s="1881" t="s">
        <v>648</v>
      </c>
      <c r="B12" s="367">
        <v>5395</v>
      </c>
      <c r="C12" s="367">
        <v>5395</v>
      </c>
      <c r="D12" s="368"/>
      <c r="E12" s="368"/>
    </row>
    <row r="13" spans="1:5">
      <c r="A13" s="1881" t="s">
        <v>624</v>
      </c>
      <c r="B13" s="367">
        <v>2525</v>
      </c>
      <c r="C13" s="367">
        <v>2525</v>
      </c>
      <c r="D13" s="368"/>
      <c r="E13" s="368"/>
    </row>
    <row r="14" spans="1:5" ht="15" customHeight="1">
      <c r="A14" s="1882" t="s">
        <v>561</v>
      </c>
      <c r="B14" s="375">
        <v>7920</v>
      </c>
      <c r="C14" s="375">
        <v>7920</v>
      </c>
      <c r="D14" s="376">
        <v>20954</v>
      </c>
      <c r="E14" s="376">
        <v>20954</v>
      </c>
    </row>
    <row r="15" spans="1:5">
      <c r="A15" s="1881" t="s">
        <v>562</v>
      </c>
      <c r="B15" s="377">
        <v>35465</v>
      </c>
      <c r="C15" s="377">
        <v>35465</v>
      </c>
      <c r="D15" s="370"/>
      <c r="E15" s="370"/>
    </row>
    <row r="16" spans="1:5">
      <c r="A16" s="1881" t="s">
        <v>645</v>
      </c>
      <c r="B16" s="377">
        <v>16540</v>
      </c>
      <c r="C16" s="377">
        <v>16540</v>
      </c>
      <c r="D16" s="369"/>
      <c r="E16" s="369"/>
    </row>
    <row r="17" spans="1:5">
      <c r="A17" s="1881" t="s">
        <v>646</v>
      </c>
      <c r="B17" s="377">
        <v>5847</v>
      </c>
      <c r="C17" s="377">
        <v>5847</v>
      </c>
      <c r="D17" s="369"/>
      <c r="E17" s="1883"/>
    </row>
    <row r="18" spans="1:5" ht="25.5">
      <c r="A18" s="1881" t="s">
        <v>563</v>
      </c>
      <c r="B18" s="377">
        <v>5435</v>
      </c>
      <c r="C18" s="377">
        <v>5435</v>
      </c>
      <c r="D18" s="369"/>
      <c r="E18" s="369"/>
    </row>
    <row r="19" spans="1:5" ht="25.5">
      <c r="A19" s="1881" t="s">
        <v>564</v>
      </c>
      <c r="B19" s="377">
        <v>2011</v>
      </c>
      <c r="C19" s="377">
        <v>2011</v>
      </c>
      <c r="D19" s="369"/>
      <c r="E19" s="369"/>
    </row>
    <row r="20" spans="1:5">
      <c r="A20" s="1881" t="s">
        <v>565</v>
      </c>
      <c r="B20" s="377">
        <v>1595</v>
      </c>
      <c r="C20" s="377">
        <v>1595</v>
      </c>
      <c r="D20" s="369"/>
      <c r="E20" s="369"/>
    </row>
    <row r="21" spans="1:5" ht="38.25">
      <c r="A21" s="1881" t="s">
        <v>566</v>
      </c>
      <c r="B21" s="377">
        <v>1314</v>
      </c>
      <c r="C21" s="377">
        <v>1314</v>
      </c>
      <c r="D21" s="369"/>
      <c r="E21" s="369"/>
    </row>
    <row r="22" spans="1:5" ht="25.5">
      <c r="A22" s="1881" t="s">
        <v>567</v>
      </c>
      <c r="B22" s="377">
        <v>1290</v>
      </c>
      <c r="C22" s="377">
        <v>1290</v>
      </c>
      <c r="D22" s="369"/>
      <c r="E22" s="369"/>
    </row>
    <row r="23" spans="1:5" ht="41.25" customHeight="1">
      <c r="A23" s="1878" t="s">
        <v>1622</v>
      </c>
      <c r="B23" s="377">
        <v>588</v>
      </c>
      <c r="C23" s="377">
        <v>588</v>
      </c>
      <c r="D23" s="369"/>
      <c r="E23" s="369"/>
    </row>
    <row r="24" spans="1:5" ht="15" customHeight="1">
      <c r="A24" s="1882" t="s">
        <v>568</v>
      </c>
      <c r="B24" s="375">
        <v>70085</v>
      </c>
      <c r="C24" s="375">
        <v>70085</v>
      </c>
      <c r="D24" s="376">
        <v>28883</v>
      </c>
      <c r="E24" s="376">
        <v>28883</v>
      </c>
    </row>
    <row r="25" spans="1:5">
      <c r="A25" s="1881" t="s">
        <v>569</v>
      </c>
      <c r="B25" s="377">
        <v>3006</v>
      </c>
      <c r="C25" s="377">
        <v>3006</v>
      </c>
      <c r="D25" s="369"/>
      <c r="E25" s="369"/>
    </row>
    <row r="26" spans="1:5">
      <c r="A26" s="1881" t="s">
        <v>570</v>
      </c>
      <c r="B26" s="377">
        <v>2560</v>
      </c>
      <c r="C26" s="377">
        <v>2560</v>
      </c>
      <c r="D26" s="369"/>
      <c r="E26" s="369"/>
    </row>
    <row r="27" spans="1:5" ht="25.5">
      <c r="A27" s="1881" t="s">
        <v>571</v>
      </c>
      <c r="B27" s="377">
        <v>2108</v>
      </c>
      <c r="C27" s="377">
        <v>2108</v>
      </c>
      <c r="D27" s="369"/>
      <c r="E27" s="369"/>
    </row>
    <row r="28" spans="1:5" ht="25.5">
      <c r="A28" s="1881" t="s">
        <v>572</v>
      </c>
      <c r="B28" s="377">
        <v>1777</v>
      </c>
      <c r="C28" s="377">
        <v>1777</v>
      </c>
      <c r="D28" s="369"/>
      <c r="E28" s="369"/>
    </row>
    <row r="29" spans="1:5">
      <c r="A29" s="1881" t="s">
        <v>573</v>
      </c>
      <c r="B29" s="377">
        <v>470</v>
      </c>
      <c r="C29" s="377">
        <v>470</v>
      </c>
      <c r="D29" s="369"/>
      <c r="E29" s="369"/>
    </row>
    <row r="30" spans="1:5" ht="15" customHeight="1">
      <c r="A30" s="1882" t="s">
        <v>574</v>
      </c>
      <c r="B30" s="375">
        <v>9921</v>
      </c>
      <c r="C30" s="375">
        <v>9921</v>
      </c>
      <c r="D30" s="376">
        <v>5337</v>
      </c>
      <c r="E30" s="376">
        <v>5337</v>
      </c>
    </row>
    <row r="31" spans="1:5">
      <c r="A31" s="1881" t="s">
        <v>690</v>
      </c>
      <c r="B31" s="377">
        <v>24130</v>
      </c>
      <c r="C31" s="377">
        <v>24130</v>
      </c>
      <c r="D31" s="369"/>
      <c r="E31" s="369"/>
    </row>
    <row r="32" spans="1:5" ht="15" customHeight="1">
      <c r="A32" s="1881" t="s">
        <v>575</v>
      </c>
      <c r="B32" s="377">
        <v>1648</v>
      </c>
      <c r="C32" s="377">
        <v>1648</v>
      </c>
      <c r="D32" s="371"/>
      <c r="E32" s="371"/>
    </row>
    <row r="33" spans="1:5" ht="42" customHeight="1">
      <c r="A33" s="1878" t="s">
        <v>1623</v>
      </c>
      <c r="B33" s="481">
        <v>320</v>
      </c>
      <c r="C33" s="481">
        <v>320</v>
      </c>
      <c r="D33" s="371"/>
      <c r="E33" s="371"/>
    </row>
    <row r="34" spans="1:5" ht="15" customHeight="1">
      <c r="A34" s="1882" t="s">
        <v>576</v>
      </c>
      <c r="B34" s="378">
        <v>26098</v>
      </c>
      <c r="C34" s="378">
        <v>26098</v>
      </c>
      <c r="D34" s="376">
        <v>324</v>
      </c>
      <c r="E34" s="376">
        <v>324</v>
      </c>
    </row>
    <row r="35" spans="1:5" ht="15" customHeight="1">
      <c r="A35" s="1881" t="s">
        <v>647</v>
      </c>
      <c r="B35" s="377">
        <v>2975</v>
      </c>
      <c r="C35" s="377">
        <v>2975</v>
      </c>
      <c r="D35" s="372"/>
      <c r="E35" s="372"/>
    </row>
    <row r="36" spans="1:5" ht="15" customHeight="1">
      <c r="A36" s="1882" t="s">
        <v>577</v>
      </c>
      <c r="B36" s="375">
        <v>2975</v>
      </c>
      <c r="C36" s="375">
        <v>2975</v>
      </c>
      <c r="D36" s="376">
        <v>11199</v>
      </c>
      <c r="E36" s="376">
        <v>11199</v>
      </c>
    </row>
    <row r="37" spans="1:5" ht="15" customHeight="1">
      <c r="A37" s="1884"/>
      <c r="B37" s="373"/>
      <c r="C37" s="373"/>
      <c r="D37" s="374"/>
      <c r="E37" s="374"/>
    </row>
    <row r="38" spans="1:5" ht="15" customHeight="1">
      <c r="A38" s="1885" t="s">
        <v>578</v>
      </c>
      <c r="B38" s="375">
        <v>116999</v>
      </c>
      <c r="C38" s="375">
        <v>116999</v>
      </c>
      <c r="D38" s="376">
        <f>SUM(D14+D24+D30+D34+D36)</f>
        <v>66697</v>
      </c>
      <c r="E38" s="1886">
        <f>E36+E30+E24+E14+E34</f>
        <v>66697</v>
      </c>
    </row>
    <row r="40" spans="1:5">
      <c r="A40" s="199" t="s">
        <v>688</v>
      </c>
    </row>
    <row r="41" spans="1:5">
      <c r="B41" s="410"/>
    </row>
    <row r="49" spans="1:2">
      <c r="B49" s="200"/>
    </row>
    <row r="50" spans="1:2" ht="15.75">
      <c r="A50" s="201"/>
    </row>
  </sheetData>
  <mergeCells count="8">
    <mergeCell ref="A10:E10"/>
    <mergeCell ref="A5:A7"/>
    <mergeCell ref="B5:C5"/>
    <mergeCell ref="D5:E5"/>
    <mergeCell ref="B6:B7"/>
    <mergeCell ref="C6:C7"/>
    <mergeCell ref="D6:D7"/>
    <mergeCell ref="E6:E7"/>
  </mergeCells>
  <phoneticPr fontId="58"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8838-3E60-4C94-8C3C-FC842C594523}">
  <dimension ref="A1:B29"/>
  <sheetViews>
    <sheetView zoomScale="80" zoomScaleNormal="80" workbookViewId="0">
      <pane xSplit="1" topLeftCell="B1" activePane="topRight" state="frozen"/>
      <selection activeCell="C36" sqref="C36"/>
      <selection pane="topRight" activeCell="A29" sqref="A29"/>
    </sheetView>
  </sheetViews>
  <sheetFormatPr defaultColWidth="8.7109375" defaultRowHeight="15"/>
  <cols>
    <col min="1" max="1" width="81.140625" style="199" customWidth="1"/>
    <col min="2" max="2" width="14.7109375" style="199" bestFit="1" customWidth="1"/>
    <col min="3" max="3" width="8.7109375" style="199"/>
    <col min="4" max="4" width="17.28515625" style="199" bestFit="1" customWidth="1"/>
    <col min="5" max="5" width="19.85546875" style="199" bestFit="1" customWidth="1"/>
    <col min="6" max="16384" width="8.7109375" style="199"/>
  </cols>
  <sheetData>
    <row r="1" spans="1:2" ht="18">
      <c r="A1" s="8" t="s">
        <v>0</v>
      </c>
    </row>
    <row r="2" spans="1:2" ht="18">
      <c r="A2" s="8" t="s">
        <v>365</v>
      </c>
    </row>
    <row r="3" spans="1:2">
      <c r="A3" s="4" t="s">
        <v>579</v>
      </c>
    </row>
    <row r="5" spans="1:2">
      <c r="A5" s="1892" t="s">
        <v>580</v>
      </c>
      <c r="B5" s="1888" t="s">
        <v>285</v>
      </c>
    </row>
    <row r="6" spans="1:2">
      <c r="A6" s="1893"/>
      <c r="B6" s="1894"/>
    </row>
    <row r="7" spans="1:2">
      <c r="A7" s="1881" t="s">
        <v>581</v>
      </c>
      <c r="B7" s="1895">
        <v>81.781000000000006</v>
      </c>
    </row>
    <row r="8" spans="1:2">
      <c r="A8" s="1881" t="s">
        <v>583</v>
      </c>
      <c r="B8" s="1895">
        <v>2.4</v>
      </c>
    </row>
    <row r="9" spans="1:2">
      <c r="A9" s="1881" t="s">
        <v>1624</v>
      </c>
      <c r="B9" s="1895">
        <v>0.53700000000000003</v>
      </c>
    </row>
    <row r="10" spans="1:2" ht="15" customHeight="1">
      <c r="A10" s="1882" t="s">
        <v>574</v>
      </c>
      <c r="B10" s="1896">
        <v>84.718000000000018</v>
      </c>
    </row>
    <row r="11" spans="1:2">
      <c r="A11" s="1881" t="s">
        <v>582</v>
      </c>
      <c r="B11" s="1895">
        <v>7.5170000000000003</v>
      </c>
    </row>
    <row r="12" spans="1:2" ht="15" customHeight="1">
      <c r="A12" s="1881" t="s">
        <v>584</v>
      </c>
      <c r="B12" s="1895">
        <v>4.133</v>
      </c>
    </row>
    <row r="13" spans="1:2" ht="15" customHeight="1">
      <c r="A13" s="1881" t="s">
        <v>585</v>
      </c>
      <c r="B13" s="1895">
        <v>1.22</v>
      </c>
    </row>
    <row r="14" spans="1:2" ht="15" customHeight="1">
      <c r="A14" s="1881" t="s">
        <v>586</v>
      </c>
      <c r="B14" s="1895">
        <v>1.0680000000000001</v>
      </c>
    </row>
    <row r="15" spans="1:2" ht="15" customHeight="1">
      <c r="A15" s="1881" t="s">
        <v>587</v>
      </c>
      <c r="B15" s="1895">
        <v>0.745</v>
      </c>
    </row>
    <row r="16" spans="1:2" ht="25.5">
      <c r="A16" s="1881" t="s">
        <v>588</v>
      </c>
      <c r="B16" s="1895">
        <v>0.35899999999999999</v>
      </c>
    </row>
    <row r="17" spans="1:2" ht="15" customHeight="1">
      <c r="A17" s="1882" t="s">
        <v>568</v>
      </c>
      <c r="B17" s="1897">
        <v>15.042</v>
      </c>
    </row>
    <row r="18" spans="1:2" ht="16.5" customHeight="1">
      <c r="A18" s="1881" t="s">
        <v>589</v>
      </c>
      <c r="B18" s="1895">
        <v>2.5099999999999998</v>
      </c>
    </row>
    <row r="19" spans="1:2" ht="25.5">
      <c r="A19" s="1881" t="s">
        <v>590</v>
      </c>
      <c r="B19" s="1895">
        <v>1.8109999999999999</v>
      </c>
    </row>
    <row r="20" spans="1:2" ht="24.75" customHeight="1">
      <c r="A20" s="1881" t="s">
        <v>591</v>
      </c>
      <c r="B20" s="1895">
        <v>0.30399999999999999</v>
      </c>
    </row>
    <row r="21" spans="1:2">
      <c r="A21" s="1882" t="s">
        <v>1625</v>
      </c>
      <c r="B21" s="1897">
        <v>4.625</v>
      </c>
    </row>
    <row r="22" spans="1:2" ht="15" customHeight="1">
      <c r="A22" s="1881" t="s">
        <v>644</v>
      </c>
      <c r="B22" s="1895">
        <v>0.64500000000000002</v>
      </c>
    </row>
    <row r="23" spans="1:2" ht="15" customHeight="1">
      <c r="A23" s="1882" t="s">
        <v>577</v>
      </c>
      <c r="B23" s="1897">
        <v>0.64500000000000002</v>
      </c>
    </row>
    <row r="24" spans="1:2" ht="15" customHeight="1">
      <c r="A24" s="1898"/>
      <c r="B24" s="1899"/>
    </row>
    <row r="25" spans="1:2">
      <c r="A25" s="1885" t="s">
        <v>603</v>
      </c>
      <c r="B25" s="1897">
        <v>105.03000000000002</v>
      </c>
    </row>
    <row r="29" spans="1:2">
      <c r="B29" s="411"/>
    </row>
  </sheetData>
  <mergeCells count="2">
    <mergeCell ref="A5:A6"/>
    <mergeCell ref="B5:B6"/>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62A1-15EE-47E8-BA1A-C05FFA410DB7}">
  <dimension ref="A1:H22"/>
  <sheetViews>
    <sheetView zoomScale="106" zoomScaleNormal="106" workbookViewId="0">
      <selection activeCell="D20" sqref="D20"/>
    </sheetView>
  </sheetViews>
  <sheetFormatPr defaultColWidth="9.42578125" defaultRowHeight="12.75"/>
  <cols>
    <col min="1" max="1" width="40.42578125" style="72" customWidth="1"/>
    <col min="2" max="2" width="18.85546875" style="75" customWidth="1"/>
    <col min="3" max="3" width="17.28515625" style="75" customWidth="1"/>
    <col min="4" max="4" width="17.5703125" style="75" customWidth="1"/>
    <col min="5" max="5" width="16.7109375" style="75" customWidth="1"/>
    <col min="6" max="6" width="9.42578125" style="72"/>
    <col min="7" max="7" width="70.5703125" style="72" customWidth="1"/>
    <col min="8" max="8" width="9.42578125" style="75"/>
    <col min="9" max="16384" width="9.42578125" style="72"/>
  </cols>
  <sheetData>
    <row r="1" spans="1:8">
      <c r="A1" s="343" t="s">
        <v>0</v>
      </c>
    </row>
    <row r="2" spans="1:8">
      <c r="A2" s="343" t="s">
        <v>365</v>
      </c>
    </row>
    <row r="3" spans="1:8">
      <c r="A3" s="4" t="s">
        <v>592</v>
      </c>
      <c r="B3" s="76"/>
      <c r="C3" s="76"/>
      <c r="D3" s="76"/>
      <c r="E3" s="76"/>
      <c r="H3" s="76"/>
    </row>
    <row r="4" spans="1:8">
      <c r="A4" s="77"/>
      <c r="B4" s="76"/>
      <c r="C4" s="76"/>
      <c r="D4" s="76"/>
      <c r="E4" s="76"/>
    </row>
    <row r="5" spans="1:8">
      <c r="A5" s="1900"/>
      <c r="B5" s="1901" t="s">
        <v>99</v>
      </c>
      <c r="C5" s="1901"/>
      <c r="D5" s="1902" t="s">
        <v>100</v>
      </c>
      <c r="E5" s="1902"/>
    </row>
    <row r="6" spans="1:8" ht="24" customHeight="1">
      <c r="A6" s="1903"/>
      <c r="B6" s="202" t="s">
        <v>593</v>
      </c>
      <c r="C6" s="203" t="s">
        <v>267</v>
      </c>
      <c r="D6" s="1915" t="s">
        <v>593</v>
      </c>
      <c r="E6" s="1916" t="s">
        <v>267</v>
      </c>
    </row>
    <row r="7" spans="1:8">
      <c r="A7" s="1904" t="s">
        <v>594</v>
      </c>
      <c r="B7" s="493">
        <v>3869</v>
      </c>
      <c r="C7" s="493">
        <v>3869</v>
      </c>
      <c r="D7" s="341">
        <v>2371</v>
      </c>
      <c r="E7" s="1905">
        <v>2371</v>
      </c>
    </row>
    <row r="8" spans="1:8">
      <c r="A8" s="1906" t="s">
        <v>595</v>
      </c>
      <c r="B8" s="494">
        <v>4966</v>
      </c>
      <c r="C8" s="494">
        <v>4966</v>
      </c>
      <c r="D8" s="379">
        <v>4764</v>
      </c>
      <c r="E8" s="379">
        <v>4764</v>
      </c>
    </row>
    <row r="9" spans="1:8">
      <c r="A9" s="1906"/>
      <c r="B9" s="379"/>
      <c r="C9" s="379"/>
      <c r="D9" s="379"/>
      <c r="E9" s="379"/>
    </row>
    <row r="10" spans="1:8">
      <c r="A10" s="1879" t="s">
        <v>596</v>
      </c>
      <c r="B10" s="380" t="s">
        <v>142</v>
      </c>
      <c r="C10" s="380" t="s">
        <v>142</v>
      </c>
      <c r="D10" s="1880" t="s">
        <v>142</v>
      </c>
      <c r="E10" s="1880" t="s">
        <v>142</v>
      </c>
      <c r="H10" s="72"/>
    </row>
    <row r="11" spans="1:8">
      <c r="A11" s="1906" t="s">
        <v>597</v>
      </c>
      <c r="B11" s="344">
        <v>1185</v>
      </c>
      <c r="C11" s="344">
        <v>1185</v>
      </c>
      <c r="D11" s="381"/>
      <c r="E11" s="381"/>
      <c r="H11" s="72"/>
    </row>
    <row r="12" spans="1:8" ht="25.5">
      <c r="A12" s="1906" t="s">
        <v>598</v>
      </c>
      <c r="B12" s="344">
        <v>684</v>
      </c>
      <c r="C12" s="344">
        <v>684</v>
      </c>
      <c r="D12" s="341"/>
      <c r="E12" s="341"/>
    </row>
    <row r="13" spans="1:8" ht="27" customHeight="1">
      <c r="A13" s="1906" t="s">
        <v>689</v>
      </c>
      <c r="B13" s="344">
        <v>475</v>
      </c>
      <c r="C13" s="344">
        <v>475</v>
      </c>
      <c r="D13" s="341"/>
      <c r="E13" s="341"/>
    </row>
    <row r="14" spans="1:8">
      <c r="A14" s="1906" t="s">
        <v>599</v>
      </c>
      <c r="B14" s="344">
        <v>354</v>
      </c>
      <c r="C14" s="344">
        <v>354</v>
      </c>
      <c r="D14" s="341"/>
      <c r="E14" s="341"/>
    </row>
    <row r="15" spans="1:8">
      <c r="A15" s="1907" t="s">
        <v>578</v>
      </c>
      <c r="B15" s="1908">
        <v>2698</v>
      </c>
      <c r="C15" s="1908">
        <v>2698</v>
      </c>
      <c r="D15" s="1909">
        <v>3240</v>
      </c>
      <c r="E15" s="1909">
        <v>3240</v>
      </c>
    </row>
    <row r="16" spans="1:8">
      <c r="A16" s="89"/>
      <c r="B16" s="85"/>
      <c r="C16" s="85"/>
      <c r="D16" s="85"/>
      <c r="E16" s="85"/>
    </row>
    <row r="17" spans="1:5">
      <c r="A17" s="72" t="s">
        <v>600</v>
      </c>
    </row>
    <row r="19" spans="1:5">
      <c r="A19" s="1910" t="s">
        <v>580</v>
      </c>
      <c r="B19" s="1911" t="s">
        <v>285</v>
      </c>
      <c r="C19" s="88"/>
      <c r="D19" s="87"/>
      <c r="E19" s="88"/>
    </row>
    <row r="20" spans="1:5">
      <c r="A20" s="1912" t="s">
        <v>601</v>
      </c>
      <c r="B20" s="1908"/>
      <c r="C20" s="86"/>
      <c r="D20" s="342"/>
      <c r="E20" s="342"/>
    </row>
    <row r="21" spans="1:5">
      <c r="A21" s="1906" t="s">
        <v>602</v>
      </c>
      <c r="B21" s="1913">
        <v>0.83499999999999996</v>
      </c>
      <c r="C21" s="86"/>
      <c r="D21" s="342"/>
      <c r="E21" s="342"/>
    </row>
    <row r="22" spans="1:5" ht="28.5" customHeight="1">
      <c r="A22" s="1907" t="s">
        <v>603</v>
      </c>
      <c r="B22" s="1914">
        <f>SUM(B21:B21)</f>
        <v>0.83499999999999996</v>
      </c>
      <c r="C22" s="85"/>
      <c r="D22" s="85"/>
      <c r="E22" s="85"/>
    </row>
  </sheetData>
  <mergeCells count="3">
    <mergeCell ref="B5:C5"/>
    <mergeCell ref="D5:E5"/>
    <mergeCell ref="A5:A6"/>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54FD-DE86-4ECC-B21F-29ED51FAE5E8}">
  <dimension ref="A1:C10"/>
  <sheetViews>
    <sheetView workbookViewId="0">
      <selection activeCell="E13" sqref="E13"/>
    </sheetView>
  </sheetViews>
  <sheetFormatPr defaultColWidth="9.42578125" defaultRowHeight="12.75"/>
  <cols>
    <col min="1" max="1" width="20" style="72" customWidth="1"/>
    <col min="2" max="2" width="13.140625" style="75" customWidth="1"/>
    <col min="3" max="16384" width="9.42578125" style="72"/>
  </cols>
  <sheetData>
    <row r="1" spans="1:3" ht="18">
      <c r="A1" s="8" t="s">
        <v>0</v>
      </c>
    </row>
    <row r="2" spans="1:3" ht="18">
      <c r="A2" s="8" t="s">
        <v>365</v>
      </c>
    </row>
    <row r="3" spans="1:3">
      <c r="A3" s="78" t="s">
        <v>604</v>
      </c>
      <c r="C3" s="73"/>
    </row>
    <row r="4" spans="1:3">
      <c r="C4" s="73"/>
    </row>
    <row r="5" spans="1:3">
      <c r="A5" s="4" t="s">
        <v>605</v>
      </c>
    </row>
    <row r="6" spans="1:3" ht="15">
      <c r="A6" s="74"/>
    </row>
    <row r="7" spans="1:3" ht="24">
      <c r="A7" s="1917"/>
      <c r="B7" s="1918" t="s">
        <v>606</v>
      </c>
    </row>
    <row r="8" spans="1:3">
      <c r="A8" s="1919" t="s">
        <v>607</v>
      </c>
      <c r="B8" s="1920">
        <v>70000</v>
      </c>
    </row>
    <row r="9" spans="1:3">
      <c r="A9" s="1919" t="s">
        <v>608</v>
      </c>
      <c r="B9" s="1920">
        <v>25000</v>
      </c>
    </row>
    <row r="10" spans="1:3">
      <c r="A10" s="1919" t="s">
        <v>609</v>
      </c>
      <c r="B10" s="1920">
        <v>5000</v>
      </c>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629DD-9CAF-46A7-AF72-EEA308984364}">
  <dimension ref="A1:B7"/>
  <sheetViews>
    <sheetView workbookViewId="0">
      <selection activeCell="E24" sqref="E24"/>
    </sheetView>
  </sheetViews>
  <sheetFormatPr defaultColWidth="9.42578125" defaultRowHeight="12.75"/>
  <cols>
    <col min="1" max="1" width="70" style="72" bestFit="1" customWidth="1"/>
    <col min="2" max="2" width="9.42578125" style="71"/>
    <col min="3" max="7" width="9.42578125" style="72"/>
    <col min="8" max="8" width="49.140625" style="72" bestFit="1" customWidth="1"/>
    <col min="9" max="16384" width="9.42578125" style="72"/>
  </cols>
  <sheetData>
    <row r="1" spans="1:2" ht="18">
      <c r="A1" s="8" t="s">
        <v>0</v>
      </c>
    </row>
    <row r="2" spans="1:2" ht="18">
      <c r="A2" s="8" t="s">
        <v>365</v>
      </c>
    </row>
    <row r="3" spans="1:2">
      <c r="A3" s="4" t="s">
        <v>610</v>
      </c>
    </row>
    <row r="5" spans="1:2" ht="60" customHeight="1">
      <c r="A5" s="1921" t="s">
        <v>611</v>
      </c>
      <c r="B5" s="1922" t="s">
        <v>285</v>
      </c>
    </row>
    <row r="6" spans="1:2" ht="60">
      <c r="A6" s="1923" t="s">
        <v>1626</v>
      </c>
      <c r="B6" s="1924">
        <v>654</v>
      </c>
    </row>
    <row r="7" spans="1:2" ht="34.5" customHeight="1">
      <c r="A7" s="1926" t="s">
        <v>612</v>
      </c>
      <c r="B7" s="1925">
        <f>SUM(B6:B6)</f>
        <v>654</v>
      </c>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8CF4C-8531-4D42-A6FC-65C889A8A417}">
  <sheetPr>
    <pageSetUpPr fitToPage="1"/>
  </sheetPr>
  <dimension ref="A1:I32"/>
  <sheetViews>
    <sheetView topLeftCell="A22" zoomScaleNormal="100" workbookViewId="0">
      <selection activeCell="E34" sqref="E34"/>
    </sheetView>
  </sheetViews>
  <sheetFormatPr defaultColWidth="9.140625" defaultRowHeight="12.75"/>
  <cols>
    <col min="1" max="1" width="40.5703125" style="788" customWidth="1"/>
    <col min="2" max="2" width="7.5703125" style="788" customWidth="1"/>
    <col min="3" max="6" width="13.5703125" style="823" customWidth="1"/>
    <col min="7" max="16384" width="9.140625" style="788"/>
  </cols>
  <sheetData>
    <row r="1" spans="1:8" ht="43.5" customHeight="1">
      <c r="A1" s="1579" t="s">
        <v>917</v>
      </c>
      <c r="B1" s="1579"/>
      <c r="C1" s="1579"/>
      <c r="D1" s="1579"/>
      <c r="E1" s="1579"/>
      <c r="F1" s="1579"/>
      <c r="G1" s="1579"/>
      <c r="H1" s="1579"/>
    </row>
    <row r="3" spans="1:8">
      <c r="A3" s="789"/>
      <c r="B3" s="790"/>
      <c r="C3" s="1580" t="s">
        <v>99</v>
      </c>
      <c r="D3" s="1581"/>
      <c r="E3" s="1582" t="s">
        <v>100</v>
      </c>
      <c r="F3" s="1583"/>
    </row>
    <row r="4" spans="1:8" ht="36">
      <c r="A4" s="789"/>
      <c r="B4" s="790"/>
      <c r="C4" s="791" t="s">
        <v>266</v>
      </c>
      <c r="D4" s="791" t="s">
        <v>918</v>
      </c>
      <c r="E4" s="792" t="s">
        <v>919</v>
      </c>
      <c r="F4" s="792" t="s">
        <v>920</v>
      </c>
    </row>
    <row r="5" spans="1:8">
      <c r="A5" s="793"/>
      <c r="B5" s="794" t="s">
        <v>372</v>
      </c>
      <c r="C5" s="795" t="s">
        <v>285</v>
      </c>
      <c r="D5" s="795" t="s">
        <v>285</v>
      </c>
      <c r="E5" s="796" t="s">
        <v>285</v>
      </c>
      <c r="F5" s="796" t="s">
        <v>285</v>
      </c>
    </row>
    <row r="6" spans="1:8" ht="12.75" customHeight="1">
      <c r="A6" s="797" t="s">
        <v>921</v>
      </c>
      <c r="B6" s="798">
        <v>3</v>
      </c>
      <c r="C6" s="799">
        <v>-865.3</v>
      </c>
      <c r="D6" s="799">
        <v>-865.3</v>
      </c>
      <c r="E6" s="800">
        <v>-950.19999999999993</v>
      </c>
      <c r="F6" s="800">
        <v>-950.19999999999993</v>
      </c>
    </row>
    <row r="7" spans="1:8">
      <c r="A7" s="797" t="s">
        <v>922</v>
      </c>
      <c r="B7" s="798">
        <v>3</v>
      </c>
      <c r="C7" s="799">
        <v>-710.9</v>
      </c>
      <c r="D7" s="799">
        <v>-822.50000000000023</v>
      </c>
      <c r="E7" s="800">
        <v>-530.29999999999995</v>
      </c>
      <c r="F7" s="800">
        <v>-606.29999999999984</v>
      </c>
    </row>
    <row r="8" spans="1:8">
      <c r="A8" s="801" t="s">
        <v>923</v>
      </c>
      <c r="B8" s="802"/>
      <c r="C8" s="803">
        <v>-1576.2</v>
      </c>
      <c r="D8" s="803">
        <v>-1687.8</v>
      </c>
      <c r="E8" s="804">
        <v>-1480.5</v>
      </c>
      <c r="F8" s="804">
        <v>-1556.5</v>
      </c>
    </row>
    <row r="9" spans="1:8">
      <c r="A9" s="805" t="s">
        <v>924</v>
      </c>
      <c r="B9" s="806">
        <v>4.0999999999999996</v>
      </c>
      <c r="C9" s="807">
        <v>14439</v>
      </c>
      <c r="D9" s="807">
        <v>14774.8</v>
      </c>
      <c r="E9" s="808">
        <v>14538.7</v>
      </c>
      <c r="F9" s="808">
        <v>14641.2</v>
      </c>
    </row>
    <row r="10" spans="1:8">
      <c r="A10" s="805" t="s">
        <v>925</v>
      </c>
      <c r="B10" s="806">
        <v>4.2</v>
      </c>
      <c r="C10" s="807">
        <v>17478.100000000002</v>
      </c>
      <c r="D10" s="807">
        <v>17290.300000000003</v>
      </c>
      <c r="E10" s="808">
        <v>15827.900000000003</v>
      </c>
      <c r="F10" s="808">
        <v>15827.900000000003</v>
      </c>
    </row>
    <row r="11" spans="1:8" ht="24">
      <c r="A11" s="805" t="s">
        <v>926</v>
      </c>
      <c r="B11" s="806">
        <v>4.3</v>
      </c>
      <c r="C11" s="807">
        <v>8678.6</v>
      </c>
      <c r="D11" s="807">
        <v>8691.5</v>
      </c>
      <c r="E11" s="808">
        <v>9924.5</v>
      </c>
      <c r="F11" s="808">
        <v>9941.5</v>
      </c>
    </row>
    <row r="12" spans="1:8">
      <c r="A12" s="805" t="s">
        <v>927</v>
      </c>
      <c r="B12" s="806">
        <v>4.4000000000000004</v>
      </c>
      <c r="C12" s="807">
        <v>9308.4</v>
      </c>
      <c r="D12" s="807">
        <v>9308.4</v>
      </c>
      <c r="E12" s="808">
        <v>1192.8</v>
      </c>
      <c r="F12" s="808">
        <v>1192.8</v>
      </c>
    </row>
    <row r="13" spans="1:8">
      <c r="A13" s="805" t="s">
        <v>928</v>
      </c>
      <c r="B13" s="806"/>
      <c r="C13" s="807">
        <v>622.6</v>
      </c>
      <c r="D13" s="807">
        <v>622.6</v>
      </c>
      <c r="E13" s="808">
        <v>652.4</v>
      </c>
      <c r="F13" s="808">
        <v>652.4</v>
      </c>
    </row>
    <row r="14" spans="1:8">
      <c r="A14" s="805" t="s">
        <v>929</v>
      </c>
      <c r="B14" s="806">
        <v>4.5</v>
      </c>
      <c r="C14" s="807">
        <v>351.5</v>
      </c>
      <c r="D14" s="807">
        <v>294.29999999999995</v>
      </c>
      <c r="E14" s="808">
        <v>1438.5</v>
      </c>
      <c r="F14" s="808">
        <v>1387.8000000000002</v>
      </c>
    </row>
    <row r="15" spans="1:8">
      <c r="A15" s="809" t="s">
        <v>930</v>
      </c>
      <c r="B15" s="810"/>
      <c r="C15" s="811">
        <v>50878.200000000004</v>
      </c>
      <c r="D15" s="811">
        <v>50981.900000000009</v>
      </c>
      <c r="E15" s="812">
        <v>43574.80000000001</v>
      </c>
      <c r="F15" s="812">
        <v>43643.600000000013</v>
      </c>
    </row>
    <row r="16" spans="1:8">
      <c r="A16" s="813" t="s">
        <v>931</v>
      </c>
      <c r="B16" s="814"/>
      <c r="C16" s="811">
        <v>49302.000000000007</v>
      </c>
      <c r="D16" s="811">
        <v>49294.100000000006</v>
      </c>
      <c r="E16" s="812">
        <v>42094.30000000001</v>
      </c>
      <c r="F16" s="812">
        <v>42087.100000000013</v>
      </c>
    </row>
    <row r="17" spans="1:9">
      <c r="A17" s="815" t="s">
        <v>932</v>
      </c>
      <c r="B17" s="816"/>
      <c r="C17" s="807">
        <v>337.5</v>
      </c>
      <c r="D17" s="807">
        <v>337.5</v>
      </c>
      <c r="E17" s="808">
        <v>360.5</v>
      </c>
      <c r="F17" s="808">
        <v>360.5</v>
      </c>
    </row>
    <row r="18" spans="1:9">
      <c r="A18" s="813" t="s">
        <v>933</v>
      </c>
      <c r="B18" s="814"/>
      <c r="C18" s="811">
        <v>49639.500000000007</v>
      </c>
      <c r="D18" s="811">
        <v>49631.600000000006</v>
      </c>
      <c r="E18" s="812">
        <v>42454.80000000001</v>
      </c>
      <c r="F18" s="812">
        <v>42447.600000000013</v>
      </c>
    </row>
    <row r="19" spans="1:9" ht="25.5">
      <c r="A19" s="815" t="s">
        <v>1472</v>
      </c>
      <c r="B19" s="816"/>
      <c r="C19" s="807">
        <v>0</v>
      </c>
      <c r="D19" s="807">
        <v>445.9</v>
      </c>
      <c r="E19" s="808">
        <v>0</v>
      </c>
      <c r="F19" s="808">
        <v>0</v>
      </c>
    </row>
    <row r="20" spans="1:9" ht="38.25" customHeight="1">
      <c r="A20" s="813" t="s">
        <v>1473</v>
      </c>
      <c r="B20" s="814"/>
      <c r="C20" s="811">
        <v>49639.500000000007</v>
      </c>
      <c r="D20" s="811">
        <v>50077.500000000007</v>
      </c>
      <c r="E20" s="812">
        <v>42454.80000000001</v>
      </c>
      <c r="F20" s="812">
        <v>42447.600000000013</v>
      </c>
    </row>
    <row r="21" spans="1:9">
      <c r="A21" s="1584" t="s">
        <v>934</v>
      </c>
      <c r="B21" s="1585"/>
      <c r="C21" s="1585"/>
      <c r="D21" s="1585"/>
      <c r="E21" s="1585"/>
      <c r="F21" s="1586"/>
    </row>
    <row r="22" spans="1:9">
      <c r="A22" s="817" t="s">
        <v>935</v>
      </c>
      <c r="B22" s="818"/>
      <c r="C22" s="818"/>
      <c r="D22" s="818"/>
      <c r="E22" s="818"/>
      <c r="F22" s="819"/>
    </row>
    <row r="23" spans="1:9">
      <c r="A23" s="805" t="s">
        <v>936</v>
      </c>
      <c r="B23" s="816" t="s">
        <v>462</v>
      </c>
      <c r="C23" s="807">
        <v>-6020.2</v>
      </c>
      <c r="D23" s="807">
        <v>-6011</v>
      </c>
      <c r="E23" s="808">
        <v>-2972.5</v>
      </c>
      <c r="F23" s="808">
        <v>-2991.1</v>
      </c>
    </row>
    <row r="24" spans="1:9">
      <c r="A24" s="805" t="s">
        <v>937</v>
      </c>
      <c r="B24" s="816" t="s">
        <v>462</v>
      </c>
      <c r="C24" s="807">
        <v>304.7</v>
      </c>
      <c r="D24" s="807">
        <v>304.39999999999998</v>
      </c>
      <c r="E24" s="808">
        <v>-203.4</v>
      </c>
      <c r="F24" s="808">
        <v>-203.4</v>
      </c>
    </row>
    <row r="25" spans="1:9">
      <c r="A25" s="805" t="s">
        <v>938</v>
      </c>
      <c r="B25" s="816" t="s">
        <v>462</v>
      </c>
      <c r="C25" s="807">
        <v>2.9000000000000004</v>
      </c>
      <c r="D25" s="807">
        <v>2.9000000000000004</v>
      </c>
      <c r="E25" s="808">
        <v>2.8</v>
      </c>
      <c r="F25" s="808">
        <v>2.8</v>
      </c>
    </row>
    <row r="26" spans="1:9">
      <c r="A26" s="805" t="s">
        <v>939</v>
      </c>
      <c r="B26" s="820" t="s">
        <v>462</v>
      </c>
      <c r="C26" s="807">
        <v>49.7</v>
      </c>
      <c r="D26" s="807">
        <v>-321.10000000000002</v>
      </c>
      <c r="E26" s="808">
        <v>43.2</v>
      </c>
      <c r="F26" s="808">
        <v>45.7</v>
      </c>
    </row>
    <row r="27" spans="1:9" ht="24">
      <c r="A27" s="805" t="s">
        <v>940</v>
      </c>
      <c r="B27" s="820" t="s">
        <v>462</v>
      </c>
      <c r="C27" s="807">
        <v>2713.5</v>
      </c>
      <c r="D27" s="807">
        <v>2713.5</v>
      </c>
      <c r="E27" s="808">
        <v>687.1</v>
      </c>
      <c r="F27" s="808">
        <v>687.1</v>
      </c>
    </row>
    <row r="28" spans="1:9">
      <c r="A28" s="805" t="s">
        <v>941</v>
      </c>
      <c r="B28" s="816" t="s">
        <v>462</v>
      </c>
      <c r="C28" s="807">
        <v>0</v>
      </c>
      <c r="D28" s="807">
        <v>-37.9</v>
      </c>
      <c r="E28" s="808">
        <v>1.1000000000000001</v>
      </c>
      <c r="F28" s="808">
        <v>-26.499999999999996</v>
      </c>
    </row>
    <row r="29" spans="1:9" ht="24">
      <c r="A29" s="813" t="s">
        <v>942</v>
      </c>
      <c r="B29" s="821"/>
      <c r="C29" s="811">
        <v>46690.100000000006</v>
      </c>
      <c r="D29" s="811">
        <v>46728.30000000001</v>
      </c>
      <c r="E29" s="812">
        <v>40013.100000000006</v>
      </c>
      <c r="F29" s="812">
        <v>39962.200000000012</v>
      </c>
      <c r="I29" s="822"/>
    </row>
    <row r="30" spans="1:9" ht="55.5" customHeight="1">
      <c r="A30" s="1587" t="s">
        <v>943</v>
      </c>
      <c r="B30" s="1587"/>
      <c r="C30" s="1587"/>
      <c r="D30" s="1587"/>
      <c r="E30" s="1587"/>
      <c r="F30" s="1587"/>
    </row>
    <row r="31" spans="1:9" ht="26.25" customHeight="1">
      <c r="A31" s="1578" t="s">
        <v>944</v>
      </c>
      <c r="B31" s="1578"/>
      <c r="C31" s="1578"/>
      <c r="D31" s="1578"/>
      <c r="E31" s="1578"/>
      <c r="F31" s="1578"/>
    </row>
    <row r="32" spans="1:9">
      <c r="A32" s="822"/>
      <c r="C32" s="788"/>
      <c r="D32" s="788"/>
      <c r="E32" s="788"/>
      <c r="F32" s="788"/>
    </row>
  </sheetData>
  <mergeCells count="6">
    <mergeCell ref="A31:F31"/>
    <mergeCell ref="A1:H1"/>
    <mergeCell ref="C3:D3"/>
    <mergeCell ref="E3:F3"/>
    <mergeCell ref="A21:F21"/>
    <mergeCell ref="A30:F30"/>
  </mergeCells>
  <pageMargins left="0.7" right="0.7" top="0.75" bottom="0.75" header="0.3" footer="0.3"/>
  <pageSetup paperSize="9" scale="7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DF6A-387F-4719-9196-2D630DE3C57A}">
  <sheetPr>
    <pageSetUpPr fitToPage="1"/>
  </sheetPr>
  <dimension ref="A1:F40"/>
  <sheetViews>
    <sheetView topLeftCell="A23" zoomScaleNormal="100" workbookViewId="0">
      <selection activeCell="C13" sqref="C13"/>
    </sheetView>
  </sheetViews>
  <sheetFormatPr defaultColWidth="9.140625" defaultRowHeight="12"/>
  <cols>
    <col min="1" max="1" width="35.5703125" style="824" customWidth="1"/>
    <col min="2" max="2" width="7.5703125" style="840" customWidth="1"/>
    <col min="3" max="6" width="13.5703125" style="840" customWidth="1"/>
    <col min="7" max="16384" width="9.140625" style="824"/>
  </cols>
  <sheetData>
    <row r="1" spans="1:6" ht="38.25" customHeight="1">
      <c r="A1" s="1588" t="s">
        <v>945</v>
      </c>
      <c r="B1" s="1588"/>
      <c r="C1" s="1588"/>
      <c r="D1" s="1588"/>
      <c r="E1" s="1588"/>
      <c r="F1" s="1588"/>
    </row>
    <row r="4" spans="1:6">
      <c r="A4" s="825"/>
      <c r="B4" s="825"/>
      <c r="C4" s="1589" t="s">
        <v>946</v>
      </c>
      <c r="D4" s="1581"/>
      <c r="E4" s="1590" t="s">
        <v>947</v>
      </c>
      <c r="F4" s="1591"/>
    </row>
    <row r="5" spans="1:6" s="828" customFormat="1" ht="42" customHeight="1">
      <c r="A5" s="825"/>
      <c r="B5" s="826"/>
      <c r="C5" s="791" t="s">
        <v>266</v>
      </c>
      <c r="D5" s="791" t="s">
        <v>267</v>
      </c>
      <c r="E5" s="827" t="s">
        <v>266</v>
      </c>
      <c r="F5" s="827" t="s">
        <v>267</v>
      </c>
    </row>
    <row r="6" spans="1:6">
      <c r="A6" s="825"/>
      <c r="B6" s="829" t="s">
        <v>372</v>
      </c>
      <c r="C6" s="795" t="s">
        <v>285</v>
      </c>
      <c r="D6" s="795" t="s">
        <v>285</v>
      </c>
      <c r="E6" s="830" t="s">
        <v>285</v>
      </c>
      <c r="F6" s="830" t="s">
        <v>285</v>
      </c>
    </row>
    <row r="7" spans="1:6" ht="12.75" customHeight="1">
      <c r="A7" s="831" t="s">
        <v>948</v>
      </c>
      <c r="B7" s="832"/>
      <c r="C7" s="833"/>
      <c r="D7" s="833"/>
      <c r="E7" s="834"/>
      <c r="F7" s="834"/>
    </row>
    <row r="8" spans="1:6" ht="12.75" customHeight="1">
      <c r="A8" s="835" t="s">
        <v>949</v>
      </c>
      <c r="B8" s="832">
        <v>5</v>
      </c>
      <c r="C8" s="807">
        <v>31005.200000000001</v>
      </c>
      <c r="D8" s="807">
        <v>31005.7</v>
      </c>
      <c r="E8" s="808">
        <v>30143.3</v>
      </c>
      <c r="F8" s="808">
        <v>30143.3</v>
      </c>
    </row>
    <row r="9" spans="1:6" ht="12.75" customHeight="1">
      <c r="A9" s="835" t="s">
        <v>950</v>
      </c>
      <c r="B9" s="832" t="s">
        <v>156</v>
      </c>
      <c r="C9" s="807">
        <v>128667.4</v>
      </c>
      <c r="D9" s="807">
        <v>129335.5</v>
      </c>
      <c r="E9" s="808">
        <v>119793.8</v>
      </c>
      <c r="F9" s="808">
        <v>120472</v>
      </c>
    </row>
    <row r="10" spans="1:6" ht="12.75" customHeight="1">
      <c r="A10" s="835" t="s">
        <v>951</v>
      </c>
      <c r="B10" s="832">
        <v>13</v>
      </c>
      <c r="C10" s="807">
        <v>0</v>
      </c>
      <c r="D10" s="807">
        <v>8.9</v>
      </c>
      <c r="E10" s="808">
        <v>0</v>
      </c>
      <c r="F10" s="808">
        <v>8.9</v>
      </c>
    </row>
    <row r="11" spans="1:6" ht="12.75" customHeight="1">
      <c r="A11" s="835" t="s">
        <v>952</v>
      </c>
      <c r="B11" s="832">
        <v>7</v>
      </c>
      <c r="C11" s="807">
        <v>76</v>
      </c>
      <c r="D11" s="807">
        <v>76</v>
      </c>
      <c r="E11" s="808">
        <v>13.3</v>
      </c>
      <c r="F11" s="808">
        <v>13.3</v>
      </c>
    </row>
    <row r="12" spans="1:6" ht="12.75" customHeight="1">
      <c r="A12" s="835" t="s">
        <v>953</v>
      </c>
      <c r="B12" s="832">
        <v>9</v>
      </c>
      <c r="C12" s="807">
        <v>584.9</v>
      </c>
      <c r="D12" s="807">
        <v>588.1</v>
      </c>
      <c r="E12" s="808">
        <v>646.70000000000005</v>
      </c>
      <c r="F12" s="808">
        <v>646.70000000000005</v>
      </c>
    </row>
    <row r="13" spans="1:6" ht="12.75" customHeight="1">
      <c r="A13" s="836" t="s">
        <v>954</v>
      </c>
      <c r="B13" s="837"/>
      <c r="C13" s="811">
        <v>160333.5</v>
      </c>
      <c r="D13" s="811">
        <v>161014.20000000001</v>
      </c>
      <c r="E13" s="812">
        <v>150597.1</v>
      </c>
      <c r="F13" s="812">
        <v>151284.19999999998</v>
      </c>
    </row>
    <row r="14" spans="1:6" ht="12.75" customHeight="1">
      <c r="A14" s="831" t="s">
        <v>955</v>
      </c>
      <c r="B14" s="832"/>
      <c r="C14" s="807"/>
      <c r="D14" s="807"/>
      <c r="E14" s="808"/>
      <c r="F14" s="808"/>
    </row>
    <row r="15" spans="1:6" ht="12.75" customHeight="1">
      <c r="A15" s="835" t="s">
        <v>956</v>
      </c>
      <c r="B15" s="832"/>
      <c r="C15" s="807">
        <v>26.9</v>
      </c>
      <c r="D15" s="807">
        <v>26.9</v>
      </c>
      <c r="E15" s="808">
        <v>39.799999999999997</v>
      </c>
      <c r="F15" s="808">
        <v>39.799999999999997</v>
      </c>
    </row>
    <row r="16" spans="1:6" ht="12.75" customHeight="1">
      <c r="A16" s="835" t="s">
        <v>957</v>
      </c>
      <c r="B16" s="832">
        <v>8</v>
      </c>
      <c r="C16" s="807">
        <v>3759.6</v>
      </c>
      <c r="D16" s="807">
        <v>3767.7</v>
      </c>
      <c r="E16" s="808">
        <v>3739.6</v>
      </c>
      <c r="F16" s="808">
        <v>3747.7999999999997</v>
      </c>
    </row>
    <row r="17" spans="1:6" ht="12.75" customHeight="1">
      <c r="A17" s="835" t="s">
        <v>958</v>
      </c>
      <c r="B17" s="832">
        <v>9</v>
      </c>
      <c r="C17" s="807">
        <v>3623.5</v>
      </c>
      <c r="D17" s="807">
        <v>3670.2000000000003</v>
      </c>
      <c r="E17" s="808">
        <v>3431.1</v>
      </c>
      <c r="F17" s="808">
        <v>3494.9</v>
      </c>
    </row>
    <row r="18" spans="1:6" ht="12.75" customHeight="1">
      <c r="A18" s="835" t="s">
        <v>952</v>
      </c>
      <c r="B18" s="832">
        <v>7</v>
      </c>
      <c r="C18" s="807">
        <v>359.6</v>
      </c>
      <c r="D18" s="807">
        <v>404.90000000000003</v>
      </c>
      <c r="E18" s="808">
        <v>44.9</v>
      </c>
      <c r="F18" s="808">
        <v>78.5</v>
      </c>
    </row>
    <row r="19" spans="1:6" ht="12.75" customHeight="1">
      <c r="A19" s="835" t="s">
        <v>959</v>
      </c>
      <c r="B19" s="832">
        <v>10</v>
      </c>
      <c r="C19" s="807">
        <v>974.9</v>
      </c>
      <c r="D19" s="807">
        <v>1243.5999999999999</v>
      </c>
      <c r="E19" s="808">
        <v>1002.3</v>
      </c>
      <c r="F19" s="808">
        <v>1153.0999999999999</v>
      </c>
    </row>
    <row r="20" spans="1:6" ht="12.75" customHeight="1">
      <c r="A20" s="836" t="s">
        <v>960</v>
      </c>
      <c r="B20" s="837"/>
      <c r="C20" s="811">
        <v>8744.5</v>
      </c>
      <c r="D20" s="811">
        <v>9113.2999999999993</v>
      </c>
      <c r="E20" s="812">
        <v>8257.6999999999989</v>
      </c>
      <c r="F20" s="812">
        <v>8514.1</v>
      </c>
    </row>
    <row r="21" spans="1:6" ht="12.75" customHeight="1">
      <c r="A21" s="836" t="s">
        <v>961</v>
      </c>
      <c r="B21" s="837"/>
      <c r="C21" s="811">
        <v>169078</v>
      </c>
      <c r="D21" s="811">
        <v>170127.5</v>
      </c>
      <c r="E21" s="812">
        <v>158854.80000000002</v>
      </c>
      <c r="F21" s="812">
        <v>159798.29999999999</v>
      </c>
    </row>
    <row r="22" spans="1:6" ht="12.75" customHeight="1">
      <c r="A22" s="831" t="s">
        <v>962</v>
      </c>
      <c r="B22" s="832"/>
      <c r="C22" s="807"/>
      <c r="D22" s="807"/>
      <c r="E22" s="808"/>
      <c r="F22" s="808"/>
    </row>
    <row r="23" spans="1:6" ht="12.75" customHeight="1">
      <c r="A23" s="835" t="s">
        <v>963</v>
      </c>
      <c r="B23" s="832">
        <v>11</v>
      </c>
      <c r="C23" s="807">
        <v>-12911.8</v>
      </c>
      <c r="D23" s="807">
        <v>-13130.4</v>
      </c>
      <c r="E23" s="808">
        <v>-10685</v>
      </c>
      <c r="F23" s="808">
        <v>-10812.7</v>
      </c>
    </row>
    <row r="24" spans="1:6" ht="12.75" customHeight="1">
      <c r="A24" s="835" t="s">
        <v>964</v>
      </c>
      <c r="B24" s="832">
        <v>12</v>
      </c>
      <c r="C24" s="807">
        <v>-418.5</v>
      </c>
      <c r="D24" s="807">
        <v>-419.4</v>
      </c>
      <c r="E24" s="808">
        <v>-411.9</v>
      </c>
      <c r="F24" s="808">
        <v>-417.2</v>
      </c>
    </row>
    <row r="25" spans="1:6" ht="12.75" customHeight="1">
      <c r="A25" s="835" t="s">
        <v>965</v>
      </c>
      <c r="B25" s="832">
        <v>7</v>
      </c>
      <c r="C25" s="807">
        <v>-161.30000000000001</v>
      </c>
      <c r="D25" s="807">
        <v>-161.30000000000001</v>
      </c>
      <c r="E25" s="808">
        <v>-515.4</v>
      </c>
      <c r="F25" s="808">
        <v>-515.4</v>
      </c>
    </row>
    <row r="26" spans="1:6" ht="12.75" customHeight="1">
      <c r="A26" s="836" t="s">
        <v>966</v>
      </c>
      <c r="B26" s="837"/>
      <c r="C26" s="811">
        <v>-13491.599999999999</v>
      </c>
      <c r="D26" s="811">
        <v>-13711.099999999999</v>
      </c>
      <c r="E26" s="812">
        <v>-11612.3</v>
      </c>
      <c r="F26" s="812">
        <v>-11745.300000000001</v>
      </c>
    </row>
    <row r="27" spans="1:6" ht="12.75" customHeight="1">
      <c r="A27" s="836" t="s">
        <v>967</v>
      </c>
      <c r="B27" s="837"/>
      <c r="C27" s="811">
        <v>155586.4</v>
      </c>
      <c r="D27" s="811">
        <v>156416.4</v>
      </c>
      <c r="E27" s="812">
        <v>147242.50000000003</v>
      </c>
      <c r="F27" s="812">
        <v>148053</v>
      </c>
    </row>
    <row r="28" spans="1:6" ht="12.75" customHeight="1">
      <c r="A28" s="831" t="s">
        <v>968</v>
      </c>
      <c r="B28" s="832"/>
      <c r="C28" s="807"/>
      <c r="D28" s="807"/>
      <c r="E28" s="808"/>
      <c r="F28" s="808"/>
    </row>
    <row r="29" spans="1:6" ht="12.75" customHeight="1">
      <c r="A29" s="835" t="s">
        <v>969</v>
      </c>
      <c r="B29" s="832">
        <v>12</v>
      </c>
      <c r="C29" s="807">
        <v>-25462.2</v>
      </c>
      <c r="D29" s="807">
        <v>-25466.9</v>
      </c>
      <c r="E29" s="808">
        <v>-13599.2</v>
      </c>
      <c r="F29" s="808">
        <v>-13599.300000000001</v>
      </c>
    </row>
    <row r="30" spans="1:6" ht="12.75" customHeight="1">
      <c r="A30" s="835" t="s">
        <v>970</v>
      </c>
      <c r="B30" s="832">
        <v>13</v>
      </c>
      <c r="C30" s="807">
        <v>-725.7</v>
      </c>
      <c r="D30" s="807">
        <v>-817</v>
      </c>
      <c r="E30" s="808">
        <v>-662.9</v>
      </c>
      <c r="F30" s="808">
        <v>-702</v>
      </c>
    </row>
    <row r="31" spans="1:6" ht="12.75" customHeight="1">
      <c r="A31" s="835" t="s">
        <v>971</v>
      </c>
      <c r="B31" s="832">
        <v>11</v>
      </c>
      <c r="C31" s="807">
        <v>-4810.5</v>
      </c>
      <c r="D31" s="807">
        <v>-4811.6000000000004</v>
      </c>
      <c r="E31" s="808">
        <v>-5193.8999999999996</v>
      </c>
      <c r="F31" s="808">
        <v>-5194.0999999999995</v>
      </c>
    </row>
    <row r="32" spans="1:6" ht="12.75" customHeight="1">
      <c r="A32" s="836" t="s">
        <v>972</v>
      </c>
      <c r="B32" s="837"/>
      <c r="C32" s="811">
        <v>-30998.400000000001</v>
      </c>
      <c r="D32" s="811">
        <v>-31095.5</v>
      </c>
      <c r="E32" s="812">
        <v>-19456</v>
      </c>
      <c r="F32" s="812">
        <v>-19495.400000000001</v>
      </c>
    </row>
    <row r="33" spans="1:6" ht="12.75" customHeight="1">
      <c r="A33" s="838" t="s">
        <v>973</v>
      </c>
      <c r="B33" s="837"/>
      <c r="C33" s="811">
        <v>124588</v>
      </c>
      <c r="D33" s="811">
        <v>125320.9</v>
      </c>
      <c r="E33" s="812">
        <v>127786.50000000003</v>
      </c>
      <c r="F33" s="812">
        <v>128557.6</v>
      </c>
    </row>
    <row r="34" spans="1:6" ht="12.75" customHeight="1">
      <c r="A34" s="831" t="s">
        <v>974</v>
      </c>
      <c r="B34" s="832"/>
      <c r="C34" s="807"/>
      <c r="D34" s="807"/>
      <c r="E34" s="808"/>
      <c r="F34" s="808"/>
    </row>
    <row r="35" spans="1:6" ht="12.75" customHeight="1">
      <c r="A35" s="835" t="s">
        <v>975</v>
      </c>
      <c r="B35" s="832" t="s">
        <v>462</v>
      </c>
      <c r="C35" s="807">
        <v>93559.3</v>
      </c>
      <c r="D35" s="807">
        <v>93559.3</v>
      </c>
      <c r="E35" s="808">
        <v>98030.399999999994</v>
      </c>
      <c r="F35" s="808">
        <v>98030.399999999994</v>
      </c>
    </row>
    <row r="36" spans="1:6" ht="12.75" customHeight="1">
      <c r="A36" s="835" t="s">
        <v>976</v>
      </c>
      <c r="B36" s="832" t="s">
        <v>462</v>
      </c>
      <c r="C36" s="807">
        <v>31028.7</v>
      </c>
      <c r="D36" s="807">
        <v>31028.7</v>
      </c>
      <c r="E36" s="808">
        <v>29756.1</v>
      </c>
      <c r="F36" s="808">
        <v>29756.1</v>
      </c>
    </row>
    <row r="37" spans="1:6" ht="12.75" customHeight="1">
      <c r="A37" s="835" t="s">
        <v>977</v>
      </c>
      <c r="B37" s="832"/>
      <c r="C37" s="807">
        <v>0</v>
      </c>
      <c r="D37" s="807">
        <v>732.9</v>
      </c>
      <c r="E37" s="808">
        <v>0</v>
      </c>
      <c r="F37" s="808">
        <v>771.10000000000014</v>
      </c>
    </row>
    <row r="38" spans="1:6" ht="12.75" customHeight="1">
      <c r="A38" s="836" t="s">
        <v>978</v>
      </c>
      <c r="B38" s="837"/>
      <c r="C38" s="811">
        <v>124588</v>
      </c>
      <c r="D38" s="811">
        <v>125320.9</v>
      </c>
      <c r="E38" s="812">
        <v>127786.5</v>
      </c>
      <c r="F38" s="812">
        <v>128557.6</v>
      </c>
    </row>
    <row r="39" spans="1:6" ht="42.75" customHeight="1">
      <c r="A39" s="1592" t="s">
        <v>979</v>
      </c>
      <c r="B39" s="1592"/>
      <c r="C39" s="1592"/>
      <c r="D39" s="1592"/>
      <c r="E39" s="1592"/>
      <c r="F39" s="1592"/>
    </row>
    <row r="40" spans="1:6">
      <c r="A40" s="839"/>
      <c r="B40" s="839"/>
      <c r="C40" s="839"/>
      <c r="D40" s="839"/>
      <c r="E40" s="839"/>
      <c r="F40" s="839"/>
    </row>
  </sheetData>
  <mergeCells count="4">
    <mergeCell ref="A1:F1"/>
    <mergeCell ref="C4:D4"/>
    <mergeCell ref="E4:F4"/>
    <mergeCell ref="A39:F39"/>
  </mergeCells>
  <pageMargins left="0.7" right="0.7" top="0.75" bottom="0.75" header="0.3" footer="0.3"/>
  <pageSetup paperSize="9" scale="96"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FE48-DC2F-4326-9234-7527368E0C33}">
  <dimension ref="A1:I40"/>
  <sheetViews>
    <sheetView topLeftCell="A31" workbookViewId="0">
      <selection activeCell="D33" sqref="D33"/>
    </sheetView>
  </sheetViews>
  <sheetFormatPr defaultColWidth="8.7109375" defaultRowHeight="12.75"/>
  <cols>
    <col min="1" max="1" width="42.42578125" style="788" customWidth="1"/>
    <col min="2" max="2" width="7.5703125" style="788" customWidth="1"/>
    <col min="3" max="6" width="13.5703125" style="788" customWidth="1"/>
    <col min="7" max="16384" width="8.7109375" style="788"/>
  </cols>
  <sheetData>
    <row r="1" spans="1:9" ht="20.25">
      <c r="A1" s="841" t="s">
        <v>980</v>
      </c>
    </row>
    <row r="2" spans="1:9" ht="20.25">
      <c r="A2" s="841" t="s">
        <v>981</v>
      </c>
      <c r="I2" s="822"/>
    </row>
    <row r="3" spans="1:9" ht="18">
      <c r="A3" s="842"/>
      <c r="B3" s="843"/>
      <c r="C3" s="843"/>
      <c r="D3" s="843"/>
      <c r="E3" s="843"/>
      <c r="F3" s="843"/>
    </row>
    <row r="4" spans="1:9" ht="12.75" customHeight="1">
      <c r="A4" s="844" t="s">
        <v>982</v>
      </c>
      <c r="B4" s="844"/>
      <c r="C4" s="1593" t="s">
        <v>99</v>
      </c>
      <c r="D4" s="1593"/>
      <c r="E4" s="1594" t="s">
        <v>100</v>
      </c>
      <c r="F4" s="1594"/>
    </row>
    <row r="5" spans="1:9" ht="38.25">
      <c r="A5" s="844"/>
      <c r="B5" s="844"/>
      <c r="C5" s="845" t="s">
        <v>266</v>
      </c>
      <c r="D5" s="845" t="s">
        <v>267</v>
      </c>
      <c r="E5" s="846" t="s">
        <v>266</v>
      </c>
      <c r="F5" s="846" t="s">
        <v>267</v>
      </c>
    </row>
    <row r="6" spans="1:9">
      <c r="A6" s="844"/>
      <c r="B6" s="844" t="s">
        <v>372</v>
      </c>
      <c r="C6" s="847" t="s">
        <v>285</v>
      </c>
      <c r="D6" s="847" t="s">
        <v>285</v>
      </c>
      <c r="E6" s="848" t="s">
        <v>285</v>
      </c>
      <c r="F6" s="848" t="s">
        <v>285</v>
      </c>
    </row>
    <row r="7" spans="1:9">
      <c r="A7" s="849" t="s">
        <v>983</v>
      </c>
      <c r="B7" s="850"/>
      <c r="C7" s="851"/>
      <c r="D7" s="851"/>
      <c r="E7" s="850"/>
      <c r="F7" s="850"/>
    </row>
    <row r="8" spans="1:9">
      <c r="A8" s="852" t="s">
        <v>933</v>
      </c>
      <c r="B8" s="853" t="s">
        <v>467</v>
      </c>
      <c r="C8" s="854">
        <v>49639.5</v>
      </c>
      <c r="D8" s="854">
        <v>49631.6</v>
      </c>
      <c r="E8" s="855">
        <v>42454.8</v>
      </c>
      <c r="F8" s="855">
        <v>42447.600000000006</v>
      </c>
    </row>
    <row r="9" spans="1:9" ht="13.5">
      <c r="A9" s="797" t="s">
        <v>984</v>
      </c>
      <c r="B9" s="850"/>
      <c r="C9" s="854">
        <v>-17220.7</v>
      </c>
      <c r="D9" s="854">
        <v>-16856.3</v>
      </c>
      <c r="E9" s="855">
        <v>-11513.699999999999</v>
      </c>
      <c r="F9" s="855">
        <v>-11558.9</v>
      </c>
    </row>
    <row r="10" spans="1:9">
      <c r="A10" s="852" t="s">
        <v>985</v>
      </c>
      <c r="B10" s="853" t="s">
        <v>986</v>
      </c>
      <c r="C10" s="854">
        <v>130.6</v>
      </c>
      <c r="D10" s="854">
        <v>116.69999999999996</v>
      </c>
      <c r="E10" s="855">
        <v>364.4</v>
      </c>
      <c r="F10" s="855">
        <v>366.2</v>
      </c>
    </row>
    <row r="11" spans="1:9" ht="24.75" customHeight="1">
      <c r="A11" s="852" t="s">
        <v>987</v>
      </c>
      <c r="B11" s="850"/>
      <c r="C11" s="854">
        <v>1.2</v>
      </c>
      <c r="D11" s="854">
        <v>-96.2</v>
      </c>
      <c r="E11" s="855">
        <v>-2.1</v>
      </c>
      <c r="F11" s="855">
        <v>-2.1</v>
      </c>
    </row>
    <row r="12" spans="1:9" ht="24">
      <c r="A12" s="852" t="s">
        <v>988</v>
      </c>
      <c r="B12" s="853"/>
      <c r="C12" s="854">
        <v>188.3</v>
      </c>
      <c r="D12" s="854">
        <v>199.9</v>
      </c>
      <c r="E12" s="855">
        <v>158.69999999999999</v>
      </c>
      <c r="F12" s="855">
        <v>158.29999999999998</v>
      </c>
    </row>
    <row r="13" spans="1:9">
      <c r="A13" s="852" t="s">
        <v>989</v>
      </c>
      <c r="B13" s="853" t="s">
        <v>986</v>
      </c>
      <c r="C13" s="854">
        <v>-1843.4</v>
      </c>
      <c r="D13" s="854">
        <v>-1935.2000000000003</v>
      </c>
      <c r="E13" s="855">
        <v>-196.9</v>
      </c>
      <c r="F13" s="855">
        <v>-164.5</v>
      </c>
    </row>
    <row r="14" spans="1:9" ht="24">
      <c r="A14" s="852" t="s">
        <v>990</v>
      </c>
      <c r="B14" s="850"/>
      <c r="C14" s="854">
        <v>1053.6000000000001</v>
      </c>
      <c r="D14" s="854">
        <v>858.30000000000018</v>
      </c>
      <c r="E14" s="855">
        <v>-340.4</v>
      </c>
      <c r="F14" s="855">
        <v>-340.4</v>
      </c>
    </row>
    <row r="15" spans="1:9">
      <c r="A15" s="852" t="s">
        <v>991</v>
      </c>
      <c r="B15" s="850"/>
      <c r="C15" s="854">
        <v>25.8</v>
      </c>
      <c r="D15" s="854">
        <v>25.8</v>
      </c>
      <c r="E15" s="855">
        <v>31.8</v>
      </c>
      <c r="F15" s="855">
        <v>31.8</v>
      </c>
    </row>
    <row r="16" spans="1:9">
      <c r="A16" s="852" t="s">
        <v>992</v>
      </c>
      <c r="B16" s="850"/>
      <c r="C16" s="854">
        <v>149.30000000000001</v>
      </c>
      <c r="D16" s="854">
        <v>149.30000000000001</v>
      </c>
      <c r="E16" s="855">
        <v>-124.6</v>
      </c>
      <c r="F16" s="855">
        <v>-124.6</v>
      </c>
    </row>
    <row r="17" spans="1:6">
      <c r="A17" s="852" t="s">
        <v>482</v>
      </c>
      <c r="B17" s="853"/>
      <c r="C17" s="854">
        <v>355.40000000000003</v>
      </c>
      <c r="D17" s="854">
        <v>355.40000000000003</v>
      </c>
      <c r="E17" s="855">
        <v>309</v>
      </c>
      <c r="F17" s="855">
        <v>309</v>
      </c>
    </row>
    <row r="18" spans="1:6">
      <c r="A18" s="856" t="s">
        <v>993</v>
      </c>
      <c r="B18" s="857"/>
      <c r="C18" s="858">
        <v>32479.599999999999</v>
      </c>
      <c r="D18" s="858">
        <v>32449.3</v>
      </c>
      <c r="E18" s="859">
        <v>31141</v>
      </c>
      <c r="F18" s="859">
        <v>31122.400000000001</v>
      </c>
    </row>
    <row r="19" spans="1:6">
      <c r="A19" s="849" t="s">
        <v>994</v>
      </c>
      <c r="B19" s="850"/>
      <c r="C19" s="854"/>
      <c r="D19" s="854"/>
      <c r="E19" s="855"/>
      <c r="F19" s="855"/>
    </row>
    <row r="20" spans="1:6">
      <c r="A20" s="852" t="s">
        <v>995</v>
      </c>
      <c r="B20" s="853" t="s">
        <v>156</v>
      </c>
      <c r="C20" s="854">
        <v>9897.7999999999993</v>
      </c>
      <c r="D20" s="854">
        <v>9909.6999999999989</v>
      </c>
      <c r="E20" s="855">
        <v>8521.5</v>
      </c>
      <c r="F20" s="855">
        <v>8536.7000000000007</v>
      </c>
    </row>
    <row r="21" spans="1:6">
      <c r="A21" s="852" t="s">
        <v>996</v>
      </c>
      <c r="B21" s="853" t="s">
        <v>152</v>
      </c>
      <c r="C21" s="854">
        <v>2409.8000000000002</v>
      </c>
      <c r="D21" s="854">
        <v>2410.1000000000004</v>
      </c>
      <c r="E21" s="855">
        <v>2286.1</v>
      </c>
      <c r="F21" s="855">
        <v>2286.1</v>
      </c>
    </row>
    <row r="22" spans="1:6" ht="24">
      <c r="A22" s="815" t="s">
        <v>997</v>
      </c>
      <c r="B22" s="850"/>
      <c r="C22" s="854">
        <v>-1172.8</v>
      </c>
      <c r="D22" s="854">
        <v>-1172.8</v>
      </c>
      <c r="E22" s="855">
        <v>-441.6</v>
      </c>
      <c r="F22" s="855">
        <v>-441.6</v>
      </c>
    </row>
    <row r="23" spans="1:6" ht="24">
      <c r="A23" s="852" t="s">
        <v>998</v>
      </c>
      <c r="B23" s="850"/>
      <c r="C23" s="854">
        <v>-240.2</v>
      </c>
      <c r="D23" s="854">
        <v>-240.2</v>
      </c>
      <c r="E23" s="855">
        <v>-61.3</v>
      </c>
      <c r="F23" s="855">
        <v>-61.3</v>
      </c>
    </row>
    <row r="24" spans="1:6" ht="24">
      <c r="A24" s="852" t="s">
        <v>999</v>
      </c>
      <c r="B24" s="853"/>
      <c r="C24" s="854">
        <v>-25.8</v>
      </c>
      <c r="D24" s="854">
        <v>-25.8</v>
      </c>
      <c r="E24" s="855">
        <v>-31.8</v>
      </c>
      <c r="F24" s="855">
        <v>-31.8</v>
      </c>
    </row>
    <row r="25" spans="1:6" ht="24">
      <c r="A25" s="852" t="s">
        <v>1000</v>
      </c>
      <c r="B25" s="853"/>
      <c r="C25" s="854">
        <v>0</v>
      </c>
      <c r="D25" s="854">
        <v>-99.8</v>
      </c>
      <c r="E25" s="855">
        <v>0</v>
      </c>
      <c r="F25" s="855">
        <v>0</v>
      </c>
    </row>
    <row r="26" spans="1:6">
      <c r="A26" s="852" t="s">
        <v>1001</v>
      </c>
      <c r="B26" s="853"/>
      <c r="C26" s="854">
        <v>66.3</v>
      </c>
      <c r="D26" s="854">
        <v>66.3</v>
      </c>
      <c r="E26" s="855">
        <v>0</v>
      </c>
      <c r="F26" s="855">
        <v>0</v>
      </c>
    </row>
    <row r="27" spans="1:6">
      <c r="A27" s="856" t="s">
        <v>1002</v>
      </c>
      <c r="B27" s="857"/>
      <c r="C27" s="858">
        <v>10935.1</v>
      </c>
      <c r="D27" s="858">
        <v>10847.5</v>
      </c>
      <c r="E27" s="859">
        <v>10272.9</v>
      </c>
      <c r="F27" s="859">
        <v>10288.1</v>
      </c>
    </row>
    <row r="28" spans="1:6">
      <c r="A28" s="849" t="s">
        <v>1003</v>
      </c>
      <c r="B28" s="850"/>
      <c r="C28" s="854"/>
      <c r="D28" s="854"/>
      <c r="E28" s="855"/>
      <c r="F28" s="855"/>
    </row>
    <row r="29" spans="1:6">
      <c r="A29" s="852" t="s">
        <v>1004</v>
      </c>
      <c r="B29" s="850" t="s">
        <v>462</v>
      </c>
      <c r="C29" s="854">
        <v>-43878.8</v>
      </c>
      <c r="D29" s="854">
        <v>-43878.8</v>
      </c>
      <c r="E29" s="855">
        <v>-41748</v>
      </c>
      <c r="F29" s="855">
        <v>-41748</v>
      </c>
    </row>
    <row r="30" spans="1:6" ht="12.75" customHeight="1">
      <c r="A30" s="852" t="s">
        <v>1005</v>
      </c>
      <c r="B30" s="853"/>
      <c r="C30" s="854">
        <v>2.5</v>
      </c>
      <c r="D30" s="854">
        <v>2.5</v>
      </c>
      <c r="E30" s="855">
        <v>2.5</v>
      </c>
      <c r="F30" s="855">
        <v>2.5</v>
      </c>
    </row>
    <row r="31" spans="1:6" ht="24">
      <c r="A31" s="852" t="s">
        <v>1006</v>
      </c>
      <c r="B31" s="853"/>
      <c r="C31" s="854">
        <v>457.1</v>
      </c>
      <c r="D31" s="854">
        <v>457.1</v>
      </c>
      <c r="E31" s="855">
        <v>351.9</v>
      </c>
      <c r="F31" s="855">
        <v>351.9</v>
      </c>
    </row>
    <row r="32" spans="1:6">
      <c r="A32" s="852" t="s">
        <v>1007</v>
      </c>
      <c r="B32" s="850"/>
      <c r="C32" s="854">
        <v>31.9</v>
      </c>
      <c r="D32" s="854">
        <v>31.9</v>
      </c>
      <c r="E32" s="855">
        <v>302.7</v>
      </c>
      <c r="F32" s="855">
        <v>302.7</v>
      </c>
    </row>
    <row r="33" spans="1:6">
      <c r="A33" s="856" t="s">
        <v>1008</v>
      </c>
      <c r="B33" s="857"/>
      <c r="C33" s="858">
        <v>-43387.3</v>
      </c>
      <c r="D33" s="858">
        <v>-43387.3</v>
      </c>
      <c r="E33" s="859">
        <v>-41090.9</v>
      </c>
      <c r="F33" s="859">
        <v>-41090.9</v>
      </c>
    </row>
    <row r="34" spans="1:6" ht="36">
      <c r="A34" s="856" t="s">
        <v>1009</v>
      </c>
      <c r="B34" s="860"/>
      <c r="C34" s="858">
        <v>-27.4</v>
      </c>
      <c r="D34" s="858">
        <v>90.5</v>
      </c>
      <c r="E34" s="859">
        <v>-323</v>
      </c>
      <c r="F34" s="859">
        <v>-319.60000000000002</v>
      </c>
    </row>
    <row r="35" spans="1:6">
      <c r="A35" s="852" t="s">
        <v>1010</v>
      </c>
      <c r="B35" s="853"/>
      <c r="C35" s="854">
        <v>0</v>
      </c>
      <c r="D35" s="854">
        <v>0</v>
      </c>
      <c r="E35" s="855">
        <v>-56.3</v>
      </c>
      <c r="F35" s="855">
        <v>-56.3</v>
      </c>
    </row>
    <row r="36" spans="1:6" ht="36">
      <c r="A36" s="856" t="s">
        <v>1011</v>
      </c>
      <c r="B36" s="860"/>
      <c r="C36" s="858">
        <v>-27.4</v>
      </c>
      <c r="D36" s="858">
        <v>90.5</v>
      </c>
      <c r="E36" s="859">
        <v>-379.3</v>
      </c>
      <c r="F36" s="859">
        <v>-375.9</v>
      </c>
    </row>
    <row r="37" spans="1:6" ht="24">
      <c r="A37" s="856" t="s">
        <v>1012</v>
      </c>
      <c r="B37" s="861">
        <v>10</v>
      </c>
      <c r="C37" s="858">
        <v>1002.3</v>
      </c>
      <c r="D37" s="858">
        <v>1153.0999999999999</v>
      </c>
      <c r="E37" s="859">
        <v>1381.6</v>
      </c>
      <c r="F37" s="859">
        <v>1529</v>
      </c>
    </row>
    <row r="38" spans="1:6" ht="24">
      <c r="A38" s="856" t="s">
        <v>1013</v>
      </c>
      <c r="B38" s="861">
        <v>10</v>
      </c>
      <c r="C38" s="858">
        <v>974.9</v>
      </c>
      <c r="D38" s="858">
        <v>1243.5999999999999</v>
      </c>
      <c r="E38" s="859">
        <v>1002.3</v>
      </c>
      <c r="F38" s="859">
        <v>1153.0999999999999</v>
      </c>
    </row>
    <row r="39" spans="1:6" ht="56.25" customHeight="1">
      <c r="A39" s="1595" t="s">
        <v>1014</v>
      </c>
      <c r="B39" s="1595"/>
      <c r="C39" s="1595"/>
      <c r="D39" s="1595"/>
      <c r="E39" s="1595"/>
      <c r="F39" s="1595"/>
    </row>
    <row r="40" spans="1:6" ht="25.5" customHeight="1">
      <c r="A40" s="1596"/>
      <c r="B40" s="1596"/>
      <c r="C40" s="1596"/>
      <c r="D40" s="1596"/>
      <c r="E40" s="1596"/>
      <c r="F40" s="1596"/>
    </row>
  </sheetData>
  <mergeCells count="4">
    <mergeCell ref="C4:D4"/>
    <mergeCell ref="E4:F4"/>
    <mergeCell ref="A39:F39"/>
    <mergeCell ref="A40:F40"/>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2C55-36EB-4BE0-8229-DE0C0B3E0F55}">
  <dimension ref="A1:K41"/>
  <sheetViews>
    <sheetView topLeftCell="A25" workbookViewId="0">
      <selection activeCell="C23" sqref="C23"/>
    </sheetView>
  </sheetViews>
  <sheetFormatPr defaultColWidth="8.7109375" defaultRowHeight="12.75"/>
  <cols>
    <col min="1" max="1" width="47.42578125" style="788" customWidth="1"/>
    <col min="2" max="2" width="7.140625" style="788" customWidth="1"/>
    <col min="3" max="5" width="11.5703125" style="788" customWidth="1"/>
    <col min="6" max="6" width="6.5703125" style="788" customWidth="1"/>
    <col min="7" max="8" width="11.5703125" style="788" customWidth="1"/>
    <col min="9" max="9" width="0.140625" style="788" customWidth="1"/>
    <col min="10" max="16384" width="8.7109375" style="788"/>
  </cols>
  <sheetData>
    <row r="1" spans="1:9" ht="20.25">
      <c r="A1" s="841" t="s">
        <v>1015</v>
      </c>
    </row>
    <row r="2" spans="1:9" ht="20.25">
      <c r="A2" s="841" t="s">
        <v>981</v>
      </c>
    </row>
    <row r="3" spans="1:9">
      <c r="A3" s="822"/>
    </row>
    <row r="4" spans="1:9" ht="12.75" customHeight="1">
      <c r="A4" s="844"/>
      <c r="B4" s="844"/>
      <c r="C4" s="1597" t="s">
        <v>1016</v>
      </c>
      <c r="D4" s="1597"/>
      <c r="E4" s="1597"/>
      <c r="F4" s="862"/>
      <c r="G4" s="1593" t="s">
        <v>267</v>
      </c>
      <c r="H4" s="1594"/>
    </row>
    <row r="5" spans="1:9" ht="12.75" customHeight="1">
      <c r="A5" s="844"/>
      <c r="B5" s="844"/>
      <c r="C5" s="863"/>
      <c r="D5" s="863"/>
      <c r="E5" s="863"/>
      <c r="F5" s="862"/>
      <c r="G5" s="864"/>
      <c r="H5" s="865"/>
    </row>
    <row r="6" spans="1:9" ht="39.75" customHeight="1">
      <c r="A6" s="844"/>
      <c r="B6" s="866" t="s">
        <v>372</v>
      </c>
      <c r="C6" s="867" t="s">
        <v>1017</v>
      </c>
      <c r="D6" s="867" t="s">
        <v>1018</v>
      </c>
      <c r="E6" s="867" t="s">
        <v>1019</v>
      </c>
      <c r="F6" s="868"/>
      <c r="G6" s="867" t="s">
        <v>1020</v>
      </c>
      <c r="H6" s="867" t="s">
        <v>1021</v>
      </c>
    </row>
    <row r="7" spans="1:9">
      <c r="A7" s="869" t="s">
        <v>1022</v>
      </c>
      <c r="B7" s="870"/>
      <c r="C7" s="871">
        <v>96022</v>
      </c>
      <c r="D7" s="871">
        <v>30006.300000000003</v>
      </c>
      <c r="E7" s="871">
        <v>126028.3</v>
      </c>
      <c r="F7" s="872"/>
      <c r="G7" s="871">
        <v>720.2</v>
      </c>
      <c r="H7" s="871">
        <v>126748.5</v>
      </c>
      <c r="I7" s="873">
        <v>207.6</v>
      </c>
    </row>
    <row r="8" spans="1:9">
      <c r="A8" s="874" t="s">
        <v>1023</v>
      </c>
      <c r="B8" s="875" t="s">
        <v>1024</v>
      </c>
      <c r="C8" s="876">
        <v>41748</v>
      </c>
      <c r="D8" s="876">
        <v>0</v>
      </c>
      <c r="E8" s="876">
        <v>41748</v>
      </c>
      <c r="F8" s="872"/>
      <c r="G8" s="876">
        <v>0</v>
      </c>
      <c r="H8" s="876">
        <v>41748</v>
      </c>
    </row>
    <row r="9" spans="1:9">
      <c r="A9" s="874" t="s">
        <v>1025</v>
      </c>
      <c r="B9" s="875"/>
      <c r="C9" s="876">
        <v>457.4</v>
      </c>
      <c r="D9" s="876">
        <v>0</v>
      </c>
      <c r="E9" s="876">
        <v>457.4</v>
      </c>
      <c r="F9" s="872"/>
      <c r="G9" s="876">
        <v>0</v>
      </c>
      <c r="H9" s="876">
        <v>457.4</v>
      </c>
    </row>
    <row r="10" spans="1:9">
      <c r="A10" s="874" t="s">
        <v>1026</v>
      </c>
      <c r="B10" s="875">
        <v>11</v>
      </c>
      <c r="C10" s="876">
        <v>-380.8</v>
      </c>
      <c r="D10" s="876">
        <v>0</v>
      </c>
      <c r="E10" s="876">
        <v>-380.8</v>
      </c>
      <c r="F10" s="872"/>
      <c r="G10" s="876">
        <v>0</v>
      </c>
      <c r="H10" s="876">
        <v>-380.8</v>
      </c>
    </row>
    <row r="11" spans="1:9">
      <c r="A11" s="805" t="s">
        <v>1010</v>
      </c>
      <c r="B11" s="875"/>
      <c r="C11" s="876">
        <v>-56.3</v>
      </c>
      <c r="D11" s="876">
        <v>0</v>
      </c>
      <c r="E11" s="876">
        <v>-56.3</v>
      </c>
      <c r="F11" s="872"/>
      <c r="G11" s="876">
        <v>0</v>
      </c>
      <c r="H11" s="876">
        <v>-56.3</v>
      </c>
    </row>
    <row r="12" spans="1:9">
      <c r="A12" s="874" t="s">
        <v>1027</v>
      </c>
      <c r="B12" s="877" t="s">
        <v>1028</v>
      </c>
      <c r="C12" s="876">
        <v>3</v>
      </c>
      <c r="D12" s="876">
        <v>0</v>
      </c>
      <c r="E12" s="876">
        <v>3</v>
      </c>
      <c r="F12" s="872"/>
      <c r="G12" s="876">
        <v>0</v>
      </c>
      <c r="H12" s="876">
        <v>3</v>
      </c>
    </row>
    <row r="13" spans="1:9">
      <c r="A13" s="874" t="s">
        <v>933</v>
      </c>
      <c r="B13" s="875" t="s">
        <v>467</v>
      </c>
      <c r="C13" s="876">
        <v>-42454.8</v>
      </c>
      <c r="D13" s="876">
        <v>0</v>
      </c>
      <c r="E13" s="876">
        <v>-42454.8</v>
      </c>
      <c r="F13" s="872"/>
      <c r="G13" s="876">
        <v>7.1999999999999993</v>
      </c>
      <c r="H13" s="876">
        <v>-42447.600000000006</v>
      </c>
    </row>
    <row r="14" spans="1:9">
      <c r="A14" s="878" t="s">
        <v>1029</v>
      </c>
      <c r="B14" s="879"/>
      <c r="C14" s="880"/>
      <c r="D14" s="880"/>
      <c r="E14" s="880"/>
      <c r="F14" s="872"/>
      <c r="G14" s="880"/>
      <c r="H14" s="880"/>
    </row>
    <row r="15" spans="1:9">
      <c r="A15" s="881" t="s">
        <v>1030</v>
      </c>
      <c r="B15" s="882"/>
      <c r="C15" s="883"/>
      <c r="D15" s="883"/>
      <c r="E15" s="883"/>
      <c r="F15" s="872"/>
      <c r="G15" s="883"/>
      <c r="H15" s="883"/>
    </row>
    <row r="16" spans="1:9">
      <c r="A16" s="884" t="s">
        <v>936</v>
      </c>
      <c r="B16" s="875" t="s">
        <v>467</v>
      </c>
      <c r="C16" s="876">
        <v>0</v>
      </c>
      <c r="D16" s="876">
        <v>2972.5</v>
      </c>
      <c r="E16" s="876">
        <v>2972.5</v>
      </c>
      <c r="F16" s="872"/>
      <c r="G16" s="876">
        <v>18.600000000000001</v>
      </c>
      <c r="H16" s="876">
        <v>2991.1</v>
      </c>
    </row>
    <row r="17" spans="1:8">
      <c r="A17" s="884" t="s">
        <v>937</v>
      </c>
      <c r="B17" s="875" t="s">
        <v>467</v>
      </c>
      <c r="C17" s="876">
        <v>0</v>
      </c>
      <c r="D17" s="876">
        <v>203.4</v>
      </c>
      <c r="E17" s="876">
        <v>203.4</v>
      </c>
      <c r="F17" s="872"/>
      <c r="G17" s="876">
        <v>0</v>
      </c>
      <c r="H17" s="876">
        <v>203.4</v>
      </c>
    </row>
    <row r="18" spans="1:8">
      <c r="A18" s="884" t="s">
        <v>938</v>
      </c>
      <c r="B18" s="875" t="s">
        <v>467</v>
      </c>
      <c r="C18" s="876">
        <v>0</v>
      </c>
      <c r="D18" s="876">
        <v>-2.8</v>
      </c>
      <c r="E18" s="876">
        <v>-2.8</v>
      </c>
      <c r="F18" s="872"/>
      <c r="G18" s="876">
        <v>0</v>
      </c>
      <c r="H18" s="876">
        <v>-2.8</v>
      </c>
    </row>
    <row r="19" spans="1:8">
      <c r="A19" s="884" t="s">
        <v>939</v>
      </c>
      <c r="B19" s="875" t="s">
        <v>467</v>
      </c>
      <c r="C19" s="876">
        <v>-43.2</v>
      </c>
      <c r="D19" s="876">
        <v>0</v>
      </c>
      <c r="E19" s="876">
        <v>-43.2</v>
      </c>
      <c r="F19" s="872"/>
      <c r="G19" s="876">
        <v>-2.5</v>
      </c>
      <c r="H19" s="876">
        <v>-45.7</v>
      </c>
    </row>
    <row r="20" spans="1:8">
      <c r="A20" s="884" t="s">
        <v>940</v>
      </c>
      <c r="B20" s="875"/>
      <c r="C20" s="876">
        <v>0</v>
      </c>
      <c r="D20" s="876">
        <v>-687.1</v>
      </c>
      <c r="E20" s="876">
        <v>-687.1</v>
      </c>
      <c r="F20" s="872"/>
      <c r="G20" s="876">
        <v>0</v>
      </c>
      <c r="H20" s="876">
        <v>-687.1</v>
      </c>
    </row>
    <row r="21" spans="1:8">
      <c r="A21" s="884" t="s">
        <v>941</v>
      </c>
      <c r="B21" s="875" t="s">
        <v>467</v>
      </c>
      <c r="C21" s="876">
        <v>-0.2</v>
      </c>
      <c r="D21" s="876">
        <v>-0.9</v>
      </c>
      <c r="E21" s="876">
        <v>-1.1000000000000001</v>
      </c>
      <c r="F21" s="872"/>
      <c r="G21" s="876">
        <v>27.599999999999998</v>
      </c>
      <c r="H21" s="876">
        <v>26.499999999999996</v>
      </c>
    </row>
    <row r="22" spans="1:8">
      <c r="A22" s="797" t="s">
        <v>1031</v>
      </c>
      <c r="B22" s="885"/>
      <c r="C22" s="876">
        <v>2735.3</v>
      </c>
      <c r="D22" s="876">
        <v>-2735.3</v>
      </c>
      <c r="E22" s="876">
        <v>0</v>
      </c>
      <c r="F22" s="872"/>
      <c r="G22" s="876">
        <v>0</v>
      </c>
      <c r="H22" s="876">
        <v>0</v>
      </c>
    </row>
    <row r="23" spans="1:8">
      <c r="A23" s="869" t="s">
        <v>1032</v>
      </c>
      <c r="B23" s="870"/>
      <c r="C23" s="871">
        <v>98030.400000000023</v>
      </c>
      <c r="D23" s="871">
        <v>29756.100000000002</v>
      </c>
      <c r="E23" s="871">
        <v>127786.49999999999</v>
      </c>
      <c r="F23" s="872"/>
      <c r="G23" s="871">
        <f>SUM(G7:G22)</f>
        <v>771.10000000000014</v>
      </c>
      <c r="H23" s="871">
        <f>SUM(H7:H22)</f>
        <v>128557.6</v>
      </c>
    </row>
    <row r="24" spans="1:8">
      <c r="A24" s="874" t="s">
        <v>1023</v>
      </c>
      <c r="B24" s="875" t="s">
        <v>1024</v>
      </c>
      <c r="C24" s="886">
        <v>43878.8</v>
      </c>
      <c r="D24" s="886">
        <v>0</v>
      </c>
      <c r="E24" s="886">
        <v>43878.8</v>
      </c>
      <c r="F24" s="887"/>
      <c r="G24" s="886">
        <v>0</v>
      </c>
      <c r="H24" s="886">
        <v>43878.8</v>
      </c>
    </row>
    <row r="25" spans="1:8">
      <c r="A25" s="874" t="s">
        <v>1025</v>
      </c>
      <c r="B25" s="875"/>
      <c r="C25" s="886">
        <v>380.8</v>
      </c>
      <c r="D25" s="886">
        <v>0</v>
      </c>
      <c r="E25" s="886">
        <v>380.8</v>
      </c>
      <c r="F25" s="887"/>
      <c r="G25" s="886">
        <v>0</v>
      </c>
      <c r="H25" s="886">
        <v>380.8</v>
      </c>
    </row>
    <row r="26" spans="1:8">
      <c r="A26" s="874" t="s">
        <v>1026</v>
      </c>
      <c r="B26" s="875">
        <v>11</v>
      </c>
      <c r="C26" s="886">
        <v>-385.3</v>
      </c>
      <c r="D26" s="886">
        <v>0</v>
      </c>
      <c r="E26" s="886">
        <v>-385.3</v>
      </c>
      <c r="F26" s="887"/>
      <c r="G26" s="886">
        <v>0</v>
      </c>
      <c r="H26" s="886">
        <v>-385.3</v>
      </c>
    </row>
    <row r="27" spans="1:8">
      <c r="A27" s="874" t="s">
        <v>1033</v>
      </c>
      <c r="B27" s="875"/>
      <c r="C27" s="886">
        <v>-385.7</v>
      </c>
      <c r="D27" s="886">
        <v>0</v>
      </c>
      <c r="E27" s="886">
        <v>-385.7</v>
      </c>
      <c r="F27" s="887"/>
      <c r="G27" s="886">
        <v>0</v>
      </c>
      <c r="H27" s="886">
        <v>-385.7</v>
      </c>
    </row>
    <row r="28" spans="1:8">
      <c r="A28" s="874" t="s">
        <v>1034</v>
      </c>
      <c r="B28" s="875"/>
      <c r="C28" s="886">
        <v>0</v>
      </c>
      <c r="D28" s="886">
        <v>0</v>
      </c>
      <c r="E28" s="886">
        <v>0</v>
      </c>
      <c r="F28" s="887"/>
      <c r="G28" s="886">
        <v>-445.9</v>
      </c>
      <c r="H28" s="886">
        <v>-445.9</v>
      </c>
    </row>
    <row r="29" spans="1:8">
      <c r="A29" s="874" t="s">
        <v>1027</v>
      </c>
      <c r="B29" s="877" t="s">
        <v>1028</v>
      </c>
      <c r="C29" s="886">
        <v>3</v>
      </c>
      <c r="D29" s="886">
        <v>0</v>
      </c>
      <c r="E29" s="886">
        <v>3</v>
      </c>
      <c r="F29" s="887"/>
      <c r="G29" s="886">
        <v>0</v>
      </c>
      <c r="H29" s="886">
        <v>3</v>
      </c>
    </row>
    <row r="30" spans="1:8">
      <c r="A30" s="874" t="s">
        <v>933</v>
      </c>
      <c r="B30" s="875" t="s">
        <v>467</v>
      </c>
      <c r="C30" s="886">
        <v>-49639.5</v>
      </c>
      <c r="D30" s="886">
        <v>0</v>
      </c>
      <c r="E30" s="886">
        <v>-49639.5</v>
      </c>
      <c r="F30" s="887"/>
      <c r="G30" s="886">
        <v>7.9000000000000021</v>
      </c>
      <c r="H30" s="886">
        <v>-49631.6</v>
      </c>
    </row>
    <row r="31" spans="1:8">
      <c r="A31" s="878" t="s">
        <v>1029</v>
      </c>
      <c r="B31" s="879"/>
      <c r="C31" s="888"/>
      <c r="D31" s="888"/>
      <c r="E31" s="888"/>
      <c r="F31" s="887"/>
      <c r="G31" s="888"/>
      <c r="H31" s="888"/>
    </row>
    <row r="32" spans="1:8">
      <c r="A32" s="881" t="s">
        <v>1030</v>
      </c>
      <c r="B32" s="882"/>
      <c r="C32" s="889"/>
      <c r="D32" s="889"/>
      <c r="E32" s="889"/>
      <c r="F32" s="887"/>
      <c r="G32" s="889"/>
      <c r="H32" s="889"/>
    </row>
    <row r="33" spans="1:11">
      <c r="A33" s="884" t="s">
        <v>936</v>
      </c>
      <c r="B33" s="875" t="s">
        <v>467</v>
      </c>
      <c r="C33" s="886">
        <v>0</v>
      </c>
      <c r="D33" s="886">
        <v>6020.2</v>
      </c>
      <c r="E33" s="886">
        <v>6020.2</v>
      </c>
      <c r="F33" s="887"/>
      <c r="G33" s="886">
        <v>-9.1999999999999993</v>
      </c>
      <c r="H33" s="886">
        <v>6011</v>
      </c>
    </row>
    <row r="34" spans="1:11">
      <c r="A34" s="884" t="s">
        <v>937</v>
      </c>
      <c r="B34" s="875" t="s">
        <v>467</v>
      </c>
      <c r="C34" s="886">
        <v>0</v>
      </c>
      <c r="D34" s="886">
        <v>-304.7</v>
      </c>
      <c r="E34" s="886">
        <v>-304.7</v>
      </c>
      <c r="F34" s="887"/>
      <c r="G34" s="886">
        <v>0.30000000000000004</v>
      </c>
      <c r="H34" s="886">
        <v>-304.39999999999998</v>
      </c>
    </row>
    <row r="35" spans="1:11">
      <c r="A35" s="884" t="s">
        <v>938</v>
      </c>
      <c r="B35" s="875" t="s">
        <v>467</v>
      </c>
      <c r="C35" s="886">
        <v>0</v>
      </c>
      <c r="D35" s="886">
        <v>-2.9000000000000004</v>
      </c>
      <c r="E35" s="886">
        <v>-2.9000000000000004</v>
      </c>
      <c r="F35" s="887"/>
      <c r="G35" s="886">
        <v>0</v>
      </c>
      <c r="H35" s="886">
        <v>-2.9000000000000004</v>
      </c>
    </row>
    <row r="36" spans="1:11">
      <c r="A36" s="884" t="s">
        <v>939</v>
      </c>
      <c r="B36" s="875" t="s">
        <v>467</v>
      </c>
      <c r="C36" s="886">
        <v>-49.7</v>
      </c>
      <c r="D36" s="886">
        <v>0</v>
      </c>
      <c r="E36" s="886">
        <v>-49.7</v>
      </c>
      <c r="F36" s="887"/>
      <c r="G36" s="886">
        <v>370.8</v>
      </c>
      <c r="H36" s="886">
        <v>321.10000000000002</v>
      </c>
    </row>
    <row r="37" spans="1:11">
      <c r="A37" s="884" t="s">
        <v>940</v>
      </c>
      <c r="B37" s="875" t="s">
        <v>467</v>
      </c>
      <c r="C37" s="886">
        <v>0</v>
      </c>
      <c r="D37" s="886">
        <v>-2713.5</v>
      </c>
      <c r="E37" s="886">
        <v>-2713.5</v>
      </c>
      <c r="F37" s="887"/>
      <c r="G37" s="886">
        <v>0</v>
      </c>
      <c r="H37" s="886">
        <v>-2713.5</v>
      </c>
    </row>
    <row r="38" spans="1:11">
      <c r="A38" s="890" t="s">
        <v>941</v>
      </c>
      <c r="B38" s="875" t="s">
        <v>467</v>
      </c>
      <c r="C38" s="886">
        <v>0</v>
      </c>
      <c r="D38" s="886">
        <v>0</v>
      </c>
      <c r="E38" s="886">
        <v>0</v>
      </c>
      <c r="F38" s="887"/>
      <c r="G38" s="886">
        <v>37.9</v>
      </c>
      <c r="H38" s="886">
        <v>37.9</v>
      </c>
      <c r="K38" s="822"/>
    </row>
    <row r="39" spans="1:11">
      <c r="A39" s="797" t="s">
        <v>1031</v>
      </c>
      <c r="B39" s="875"/>
      <c r="C39" s="886">
        <v>1726.5</v>
      </c>
      <c r="D39" s="886">
        <v>-1726.5</v>
      </c>
      <c r="E39" s="886">
        <v>0</v>
      </c>
      <c r="F39" s="887"/>
      <c r="G39" s="886">
        <v>0</v>
      </c>
      <c r="H39" s="886">
        <v>0</v>
      </c>
    </row>
    <row r="40" spans="1:11">
      <c r="A40" s="891" t="s">
        <v>1035</v>
      </c>
      <c r="B40" s="870"/>
      <c r="C40" s="873">
        <v>93559.3</v>
      </c>
      <c r="D40" s="873">
        <v>31028.700000000004</v>
      </c>
      <c r="E40" s="873">
        <v>124587.99999999999</v>
      </c>
      <c r="F40" s="887"/>
      <c r="G40" s="873">
        <f t="shared" ref="G40:H40" si="0">SUM(G23:G39)</f>
        <v>732.9000000000002</v>
      </c>
      <c r="H40" s="873">
        <f t="shared" si="0"/>
        <v>125320.90000000002</v>
      </c>
    </row>
    <row r="41" spans="1:11" ht="54.75" customHeight="1">
      <c r="A41" s="1598" t="s">
        <v>1036</v>
      </c>
      <c r="B41" s="1598"/>
      <c r="C41" s="1598"/>
      <c r="D41" s="1598"/>
      <c r="E41" s="1598"/>
      <c r="F41" s="1598"/>
      <c r="G41" s="1598"/>
      <c r="H41" s="1598"/>
      <c r="I41" s="1598"/>
    </row>
  </sheetData>
  <mergeCells count="3">
    <mergeCell ref="C4:E4"/>
    <mergeCell ref="G4:H4"/>
    <mergeCell ref="A41:I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21E73-3900-41C3-B956-C7CBEAFE2A68}">
  <dimension ref="A1:F21"/>
  <sheetViews>
    <sheetView topLeftCell="A11" zoomScaleNormal="100" workbookViewId="0">
      <selection activeCell="K18" sqref="K17:K18"/>
    </sheetView>
  </sheetViews>
  <sheetFormatPr defaultColWidth="8.5703125" defaultRowHeight="15"/>
  <cols>
    <col min="1" max="1" width="17.5703125" style="309" customWidth="1"/>
    <col min="2" max="2" width="33.42578125" style="309" customWidth="1"/>
    <col min="3" max="3" width="22.42578125" style="309" customWidth="1"/>
    <col min="4" max="4" width="12.42578125" style="309" customWidth="1"/>
    <col min="5" max="16384" width="8.5703125" style="309"/>
  </cols>
  <sheetData>
    <row r="1" spans="1:6" ht="18">
      <c r="A1" s="308" t="s">
        <v>0</v>
      </c>
    </row>
    <row r="2" spans="1:6" ht="18">
      <c r="A2" s="308" t="s">
        <v>1</v>
      </c>
    </row>
    <row r="3" spans="1:6" ht="18">
      <c r="A3" s="310" t="s">
        <v>64</v>
      </c>
      <c r="B3" s="308"/>
      <c r="C3" s="308"/>
      <c r="D3" s="308"/>
      <c r="E3" s="308"/>
      <c r="F3" s="311"/>
    </row>
    <row r="4" spans="1:6" ht="18">
      <c r="A4" s="308"/>
      <c r="B4" s="308"/>
      <c r="C4" s="308"/>
      <c r="D4" s="308"/>
      <c r="E4" s="308"/>
      <c r="F4" s="311"/>
    </row>
    <row r="5" spans="1:6" ht="38.25">
      <c r="A5" s="1951" t="s">
        <v>65</v>
      </c>
      <c r="B5" s="1952" t="s">
        <v>66</v>
      </c>
      <c r="C5" s="1952" t="s">
        <v>67</v>
      </c>
      <c r="D5" s="1953" t="s">
        <v>68</v>
      </c>
    </row>
    <row r="6" spans="1:6" ht="38.25">
      <c r="A6" s="312" t="s">
        <v>69</v>
      </c>
      <c r="B6" s="313" t="s">
        <v>70</v>
      </c>
      <c r="C6" s="313" t="s">
        <v>71</v>
      </c>
      <c r="D6" s="1426">
        <v>1182</v>
      </c>
    </row>
    <row r="7" spans="1:6" ht="51">
      <c r="A7" s="312" t="s">
        <v>72</v>
      </c>
      <c r="B7" s="106" t="s">
        <v>73</v>
      </c>
      <c r="C7" s="313" t="s">
        <v>74</v>
      </c>
      <c r="D7" s="314">
        <v>1</v>
      </c>
    </row>
    <row r="8" spans="1:6" ht="65.25" customHeight="1">
      <c r="A8" s="312" t="s">
        <v>75</v>
      </c>
      <c r="B8" s="313" t="s">
        <v>76</v>
      </c>
      <c r="C8" s="313" t="s">
        <v>77</v>
      </c>
      <c r="D8" s="314">
        <v>245</v>
      </c>
    </row>
    <row r="9" spans="1:6" ht="38.25">
      <c r="A9" s="312" t="s">
        <v>75</v>
      </c>
      <c r="B9" s="313" t="s">
        <v>78</v>
      </c>
      <c r="C9" s="313" t="s">
        <v>77</v>
      </c>
      <c r="D9" s="314">
        <v>55</v>
      </c>
    </row>
    <row r="10" spans="1:6" ht="38.25">
      <c r="A10" s="312" t="s">
        <v>79</v>
      </c>
      <c r="B10" s="313" t="s">
        <v>80</v>
      </c>
      <c r="C10" s="313" t="s">
        <v>81</v>
      </c>
      <c r="D10" s="314">
        <v>1</v>
      </c>
    </row>
    <row r="11" spans="1:6" ht="51.75" customHeight="1">
      <c r="A11" s="312" t="s">
        <v>79</v>
      </c>
      <c r="B11" s="313" t="s">
        <v>78</v>
      </c>
      <c r="C11" s="313" t="s">
        <v>77</v>
      </c>
      <c r="D11" s="314">
        <v>13</v>
      </c>
    </row>
    <row r="12" spans="1:6" ht="39" customHeight="1">
      <c r="A12" s="312" t="s">
        <v>82</v>
      </c>
      <c r="B12" s="313" t="s">
        <v>83</v>
      </c>
      <c r="C12" s="313" t="s">
        <v>84</v>
      </c>
      <c r="D12" s="314">
        <v>3</v>
      </c>
    </row>
    <row r="13" spans="1:6" ht="91.5" customHeight="1">
      <c r="A13" s="312" t="s">
        <v>85</v>
      </c>
      <c r="B13" s="313" t="s">
        <v>86</v>
      </c>
      <c r="C13" s="313" t="s">
        <v>87</v>
      </c>
      <c r="D13" s="314">
        <v>263</v>
      </c>
    </row>
    <row r="14" spans="1:6" ht="38.25">
      <c r="A14" s="312" t="s">
        <v>88</v>
      </c>
      <c r="B14" s="313" t="s">
        <v>78</v>
      </c>
      <c r="C14" s="313" t="s">
        <v>77</v>
      </c>
      <c r="D14" s="314">
        <v>10</v>
      </c>
    </row>
    <row r="15" spans="1:6" ht="38.25">
      <c r="A15" s="312" t="s">
        <v>89</v>
      </c>
      <c r="B15" s="313" t="s">
        <v>90</v>
      </c>
      <c r="C15" s="313" t="s">
        <v>91</v>
      </c>
      <c r="D15" s="314">
        <v>22</v>
      </c>
    </row>
    <row r="16" spans="1:6" ht="38.25">
      <c r="A16" s="312" t="s">
        <v>89</v>
      </c>
      <c r="B16" s="313" t="s">
        <v>92</v>
      </c>
      <c r="C16" s="313" t="s">
        <v>93</v>
      </c>
      <c r="D16" s="314">
        <v>124</v>
      </c>
    </row>
    <row r="17" spans="1:4" ht="38.25">
      <c r="A17" s="312" t="s">
        <v>89</v>
      </c>
      <c r="B17" s="313" t="s">
        <v>94</v>
      </c>
      <c r="C17" s="313" t="s">
        <v>95</v>
      </c>
      <c r="D17" s="314">
        <v>10</v>
      </c>
    </row>
    <row r="18" spans="1:4">
      <c r="A18" s="1954"/>
      <c r="B18" s="1955" t="s">
        <v>96</v>
      </c>
      <c r="C18" s="1956"/>
      <c r="D18" s="1956"/>
    </row>
    <row r="20" spans="1:4">
      <c r="D20" s="315"/>
    </row>
    <row r="21" spans="1:4">
      <c r="D21" s="315"/>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93D93-1B1B-4FB3-8927-57E2B07FD69F}">
  <dimension ref="A1:E68"/>
  <sheetViews>
    <sheetView topLeftCell="A62" workbookViewId="0">
      <selection activeCell="A76" sqref="A76"/>
    </sheetView>
  </sheetViews>
  <sheetFormatPr defaultColWidth="8.7109375" defaultRowHeight="12.75"/>
  <cols>
    <col min="1" max="1" width="50" style="788" customWidth="1"/>
    <col min="2" max="3" width="11.5703125" style="788" customWidth="1"/>
    <col min="4" max="16384" width="8.7109375" style="788"/>
  </cols>
  <sheetData>
    <row r="1" spans="1:5" ht="20.25">
      <c r="A1" s="841" t="s">
        <v>1037</v>
      </c>
    </row>
    <row r="3" spans="1:5" ht="25.5" customHeight="1">
      <c r="A3" s="892"/>
      <c r="B3" s="864" t="s">
        <v>1038</v>
      </c>
      <c r="C3" s="848" t="s">
        <v>1039</v>
      </c>
      <c r="E3" s="893"/>
    </row>
    <row r="4" spans="1:5" ht="12.75" customHeight="1">
      <c r="A4" s="894" t="s">
        <v>1040</v>
      </c>
      <c r="B4" s="847" t="s">
        <v>285</v>
      </c>
      <c r="C4" s="848" t="s">
        <v>285</v>
      </c>
    </row>
    <row r="5" spans="1:5">
      <c r="A5" s="895" t="s">
        <v>1041</v>
      </c>
      <c r="B5" s="896">
        <v>7586.2</v>
      </c>
      <c r="C5" s="897">
        <v>6905.7999999999993</v>
      </c>
    </row>
    <row r="6" spans="1:5">
      <c r="A6" s="895" t="s">
        <v>1042</v>
      </c>
      <c r="B6" s="896">
        <v>11052</v>
      </c>
      <c r="C6" s="897">
        <v>10981.5</v>
      </c>
    </row>
    <row r="7" spans="1:5">
      <c r="A7" s="895" t="s">
        <v>1043</v>
      </c>
      <c r="B7" s="896">
        <v>8539.7000000000007</v>
      </c>
      <c r="C7" s="897">
        <v>7822.2000000000007</v>
      </c>
    </row>
    <row r="8" spans="1:5">
      <c r="A8" s="895" t="s">
        <v>1044</v>
      </c>
      <c r="B8" s="896">
        <v>6321.2</v>
      </c>
      <c r="C8" s="897">
        <v>5355.7000000000007</v>
      </c>
    </row>
    <row r="9" spans="1:5">
      <c r="A9" s="895" t="s">
        <v>1045</v>
      </c>
      <c r="B9" s="896">
        <v>1185.0999999999999</v>
      </c>
      <c r="C9" s="897">
        <v>1207.7000000000003</v>
      </c>
    </row>
    <row r="10" spans="1:5">
      <c r="A10" s="895" t="s">
        <v>1046</v>
      </c>
      <c r="B10" s="896">
        <v>979.4</v>
      </c>
      <c r="C10" s="897">
        <v>962.80000000000007</v>
      </c>
    </row>
    <row r="11" spans="1:5" ht="14.25">
      <c r="A11" s="895" t="s">
        <v>1047</v>
      </c>
      <c r="B11" s="896">
        <v>2512</v>
      </c>
      <c r="C11" s="897">
        <v>1954.8000000000002</v>
      </c>
    </row>
    <row r="12" spans="1:5">
      <c r="A12" s="895" t="s">
        <v>1048</v>
      </c>
      <c r="B12" s="896">
        <v>5245.4</v>
      </c>
      <c r="C12" s="897">
        <v>4515.8</v>
      </c>
    </row>
    <row r="13" spans="1:5">
      <c r="A13" s="895" t="s">
        <v>1049</v>
      </c>
      <c r="B13" s="896">
        <v>1188.7</v>
      </c>
      <c r="C13" s="897">
        <v>925.5</v>
      </c>
    </row>
    <row r="14" spans="1:5" ht="14.25">
      <c r="A14" s="895" t="s">
        <v>1050</v>
      </c>
      <c r="B14" s="896">
        <v>-3.3</v>
      </c>
      <c r="C14" s="897">
        <v>120.7</v>
      </c>
    </row>
    <row r="15" spans="1:5">
      <c r="A15" s="895" t="s">
        <v>1051</v>
      </c>
      <c r="B15" s="896">
        <v>622.6</v>
      </c>
      <c r="C15" s="897">
        <v>652.29999999999995</v>
      </c>
    </row>
    <row r="16" spans="1:5" ht="25.5" customHeight="1">
      <c r="A16" s="898" t="s">
        <v>1052</v>
      </c>
      <c r="B16" s="899">
        <v>45228.999999999993</v>
      </c>
      <c r="C16" s="900">
        <v>41404.80000000001</v>
      </c>
    </row>
    <row r="17" spans="1:3" ht="25.5" customHeight="1">
      <c r="A17" s="901" t="s">
        <v>1053</v>
      </c>
      <c r="B17" s="896">
        <v>501.79999999999995</v>
      </c>
      <c r="C17" s="897">
        <v>487.1</v>
      </c>
    </row>
    <row r="18" spans="1:3" ht="39" customHeight="1">
      <c r="A18" s="901" t="s">
        <v>1054</v>
      </c>
      <c r="B18" s="896">
        <v>18973.400000000001</v>
      </c>
      <c r="C18" s="897">
        <v>12054.699999999999</v>
      </c>
    </row>
    <row r="19" spans="1:3" ht="25.5">
      <c r="A19" s="902" t="s">
        <v>1055</v>
      </c>
      <c r="B19" s="899">
        <v>64704.2</v>
      </c>
      <c r="C19" s="900">
        <v>53946.600000000006</v>
      </c>
    </row>
    <row r="20" spans="1:3">
      <c r="A20" s="901" t="s">
        <v>1056</v>
      </c>
      <c r="B20" s="903"/>
      <c r="C20" s="903"/>
    </row>
    <row r="21" spans="1:3" ht="25.5" customHeight="1">
      <c r="A21" s="901" t="s">
        <v>1057</v>
      </c>
      <c r="B21" s="896">
        <v>-884.69999999999982</v>
      </c>
      <c r="C21" s="897">
        <v>214.89999999999992</v>
      </c>
    </row>
    <row r="22" spans="1:3" ht="25.5" customHeight="1">
      <c r="A22" s="901" t="s">
        <v>1058</v>
      </c>
      <c r="B22" s="896">
        <v>-14180</v>
      </c>
      <c r="C22" s="897">
        <v>-11706.699999999997</v>
      </c>
    </row>
    <row r="23" spans="1:3" ht="25.5" customHeight="1">
      <c r="A23" s="904" t="s">
        <v>1059</v>
      </c>
      <c r="B23" s="899">
        <v>49639.5</v>
      </c>
      <c r="C23" s="900">
        <v>42454.80000000001</v>
      </c>
    </row>
    <row r="24" spans="1:3">
      <c r="A24" s="1599" t="s">
        <v>1060</v>
      </c>
      <c r="B24" s="1600"/>
      <c r="C24" s="1600"/>
    </row>
    <row r="25" spans="1:3" ht="25.5" customHeight="1">
      <c r="A25" s="1601" t="s">
        <v>1061</v>
      </c>
      <c r="B25" s="1602"/>
      <c r="C25" s="1602"/>
    </row>
    <row r="26" spans="1:3" ht="26.25" customHeight="1">
      <c r="A26" s="905"/>
      <c r="B26" s="906" t="s">
        <v>1038</v>
      </c>
      <c r="C26" s="907" t="s">
        <v>1039</v>
      </c>
    </row>
    <row r="27" spans="1:3">
      <c r="A27" s="908" t="s">
        <v>1062</v>
      </c>
      <c r="B27" s="909" t="s">
        <v>285</v>
      </c>
      <c r="C27" s="907" t="s">
        <v>285</v>
      </c>
    </row>
    <row r="28" spans="1:3">
      <c r="A28" s="910" t="s">
        <v>1063</v>
      </c>
      <c r="B28" s="911"/>
      <c r="C28" s="912"/>
    </row>
    <row r="29" spans="1:3">
      <c r="A29" s="895" t="s">
        <v>1041</v>
      </c>
      <c r="B29" s="896">
        <v>1434.4</v>
      </c>
      <c r="C29" s="897">
        <v>1281.0999999999999</v>
      </c>
    </row>
    <row r="30" spans="1:3">
      <c r="A30" s="895" t="s">
        <v>1042</v>
      </c>
      <c r="B30" s="896">
        <v>1132.3</v>
      </c>
      <c r="C30" s="897">
        <v>1232.3</v>
      </c>
    </row>
    <row r="31" spans="1:3">
      <c r="A31" s="895" t="s">
        <v>1043</v>
      </c>
      <c r="B31" s="896">
        <v>2162.3000000000002</v>
      </c>
      <c r="C31" s="897">
        <v>2093.1</v>
      </c>
    </row>
    <row r="32" spans="1:3">
      <c r="A32" s="895" t="s">
        <v>1044</v>
      </c>
      <c r="B32" s="896">
        <v>2327.9</v>
      </c>
      <c r="C32" s="897">
        <v>1888.8</v>
      </c>
    </row>
    <row r="33" spans="1:3" ht="14.25">
      <c r="A33" s="895" t="s">
        <v>1064</v>
      </c>
      <c r="B33" s="896">
        <v>-3.3</v>
      </c>
      <c r="C33" s="897">
        <v>120.7</v>
      </c>
    </row>
    <row r="34" spans="1:3">
      <c r="A34" s="895" t="s">
        <v>1048</v>
      </c>
      <c r="B34" s="896">
        <v>1084.7</v>
      </c>
      <c r="C34" s="897">
        <v>1039.8</v>
      </c>
    </row>
    <row r="35" spans="1:3">
      <c r="A35" s="895" t="s">
        <v>1049</v>
      </c>
      <c r="B35" s="896">
        <v>373.1</v>
      </c>
      <c r="C35" s="897">
        <v>397.2</v>
      </c>
    </row>
    <row r="36" spans="1:3">
      <c r="A36" s="902" t="s">
        <v>1065</v>
      </c>
      <c r="B36" s="899">
        <v>8511.4</v>
      </c>
      <c r="C36" s="900">
        <v>8053</v>
      </c>
    </row>
    <row r="37" spans="1:3">
      <c r="A37" s="910" t="s">
        <v>1066</v>
      </c>
      <c r="B37" s="896"/>
      <c r="C37" s="897"/>
    </row>
    <row r="38" spans="1:3">
      <c r="A38" s="895" t="s">
        <v>1041</v>
      </c>
      <c r="B38" s="896">
        <v>1976.7</v>
      </c>
      <c r="C38" s="897">
        <v>1727</v>
      </c>
    </row>
    <row r="39" spans="1:3">
      <c r="A39" s="895" t="s">
        <v>1042</v>
      </c>
      <c r="B39" s="896">
        <v>1399.8</v>
      </c>
      <c r="C39" s="897">
        <v>1371.7</v>
      </c>
    </row>
    <row r="40" spans="1:3">
      <c r="A40" s="895" t="s">
        <v>1043</v>
      </c>
      <c r="B40" s="896">
        <v>2553.5</v>
      </c>
      <c r="C40" s="897">
        <v>2392.1</v>
      </c>
    </row>
    <row r="41" spans="1:3">
      <c r="A41" s="895" t="s">
        <v>1044</v>
      </c>
      <c r="B41" s="896">
        <v>868.5</v>
      </c>
      <c r="C41" s="897">
        <v>581.4</v>
      </c>
    </row>
    <row r="42" spans="1:3">
      <c r="A42" s="895" t="s">
        <v>1045</v>
      </c>
      <c r="B42" s="896">
        <v>1.8</v>
      </c>
      <c r="C42" s="897">
        <v>6.8</v>
      </c>
    </row>
    <row r="43" spans="1:3">
      <c r="A43" s="895" t="s">
        <v>1048</v>
      </c>
      <c r="B43" s="896">
        <v>3795</v>
      </c>
      <c r="C43" s="897">
        <v>3404.1</v>
      </c>
    </row>
    <row r="44" spans="1:3">
      <c r="A44" s="895" t="s">
        <v>1049</v>
      </c>
      <c r="B44" s="896">
        <v>815.6</v>
      </c>
      <c r="C44" s="897">
        <v>528.29999999999995</v>
      </c>
    </row>
    <row r="45" spans="1:3">
      <c r="A45" s="902" t="s">
        <v>1067</v>
      </c>
      <c r="B45" s="899">
        <v>11410.9</v>
      </c>
      <c r="C45" s="900">
        <v>10011.399999999998</v>
      </c>
    </row>
    <row r="46" spans="1:3" ht="25.5" customHeight="1">
      <c r="A46" s="1599" t="s">
        <v>1068</v>
      </c>
      <c r="B46" s="1600"/>
      <c r="C46" s="1600"/>
    </row>
    <row r="47" spans="1:3">
      <c r="A47" s="913"/>
      <c r="B47" s="914"/>
      <c r="C47" s="915"/>
    </row>
    <row r="48" spans="1:3" ht="26.25" customHeight="1">
      <c r="A48" s="905"/>
      <c r="B48" s="906" t="s">
        <v>1038</v>
      </c>
      <c r="C48" s="907" t="s">
        <v>1039</v>
      </c>
    </row>
    <row r="49" spans="1:3">
      <c r="A49" s="908" t="s">
        <v>1069</v>
      </c>
      <c r="B49" s="909" t="s">
        <v>285</v>
      </c>
      <c r="C49" s="907" t="s">
        <v>285</v>
      </c>
    </row>
    <row r="50" spans="1:3">
      <c r="A50" s="910" t="s">
        <v>1070</v>
      </c>
      <c r="B50" s="916"/>
      <c r="C50" s="917"/>
    </row>
    <row r="51" spans="1:3">
      <c r="A51" s="901" t="s">
        <v>1041</v>
      </c>
      <c r="B51" s="896">
        <v>189.3</v>
      </c>
      <c r="C51" s="897">
        <v>174.6</v>
      </c>
    </row>
    <row r="52" spans="1:3">
      <c r="A52" s="901" t="s">
        <v>1042</v>
      </c>
      <c r="B52" s="896">
        <v>1086.0999999999999</v>
      </c>
      <c r="C52" s="897">
        <v>1052.4000000000001</v>
      </c>
    </row>
    <row r="53" spans="1:3">
      <c r="A53" s="901" t="s">
        <v>1043</v>
      </c>
      <c r="B53" s="896">
        <v>284</v>
      </c>
      <c r="C53" s="897">
        <v>273.2</v>
      </c>
    </row>
    <row r="54" spans="1:3">
      <c r="A54" s="901" t="s">
        <v>1044</v>
      </c>
      <c r="B54" s="896">
        <v>318.7</v>
      </c>
      <c r="C54" s="897">
        <v>319.60000000000002</v>
      </c>
    </row>
    <row r="55" spans="1:3">
      <c r="A55" s="895" t="s">
        <v>1071</v>
      </c>
      <c r="B55" s="896">
        <v>108.5</v>
      </c>
      <c r="C55" s="897">
        <v>106.9</v>
      </c>
    </row>
    <row r="56" spans="1:3">
      <c r="A56" s="895" t="s">
        <v>1046</v>
      </c>
      <c r="B56" s="896">
        <v>402.2</v>
      </c>
      <c r="C56" s="897">
        <v>425.3</v>
      </c>
    </row>
    <row r="57" spans="1:3" ht="14.25">
      <c r="A57" s="895" t="s">
        <v>1047</v>
      </c>
      <c r="B57" s="896">
        <v>109.5</v>
      </c>
      <c r="C57" s="897">
        <v>109.2</v>
      </c>
    </row>
    <row r="58" spans="1:3">
      <c r="A58" s="895" t="s">
        <v>1048</v>
      </c>
      <c r="B58" s="896">
        <v>4</v>
      </c>
      <c r="C58" s="897">
        <v>5.4</v>
      </c>
    </row>
    <row r="59" spans="1:3">
      <c r="A59" s="902" t="s">
        <v>1072</v>
      </c>
      <c r="B59" s="899">
        <v>2502.2999999999997</v>
      </c>
      <c r="C59" s="900">
        <v>2466.6000000000004</v>
      </c>
    </row>
    <row r="60" spans="1:3">
      <c r="A60" s="910" t="s">
        <v>1073</v>
      </c>
      <c r="B60" s="916"/>
      <c r="C60" s="917"/>
    </row>
    <row r="61" spans="1:3">
      <c r="A61" s="901" t="s">
        <v>1041</v>
      </c>
      <c r="B61" s="896">
        <v>183.9</v>
      </c>
      <c r="C61" s="897">
        <v>193.7</v>
      </c>
    </row>
    <row r="62" spans="1:3">
      <c r="A62" s="901" t="s">
        <v>1042</v>
      </c>
      <c r="B62" s="896">
        <v>191.4</v>
      </c>
      <c r="C62" s="897">
        <v>183.5</v>
      </c>
    </row>
    <row r="63" spans="1:3">
      <c r="A63" s="901" t="s">
        <v>1043</v>
      </c>
      <c r="B63" s="896">
        <v>139.19999999999999</v>
      </c>
      <c r="C63" s="897">
        <v>129</v>
      </c>
    </row>
    <row r="64" spans="1:3">
      <c r="A64" s="901" t="s">
        <v>1044</v>
      </c>
      <c r="B64" s="896">
        <v>134.30000000000001</v>
      </c>
      <c r="C64" s="897">
        <v>111.8</v>
      </c>
    </row>
    <row r="65" spans="1:3">
      <c r="A65" s="895" t="s">
        <v>1045</v>
      </c>
      <c r="B65" s="896">
        <v>22.6</v>
      </c>
      <c r="C65" s="897">
        <v>30.9</v>
      </c>
    </row>
    <row r="66" spans="1:3">
      <c r="A66" s="895" t="s">
        <v>1046</v>
      </c>
      <c r="B66" s="896">
        <v>153.6</v>
      </c>
      <c r="C66" s="897">
        <v>147.1</v>
      </c>
    </row>
    <row r="67" spans="1:3">
      <c r="A67" s="902" t="s">
        <v>1074</v>
      </c>
      <c r="B67" s="899">
        <v>825</v>
      </c>
      <c r="C67" s="900">
        <v>796</v>
      </c>
    </row>
    <row r="68" spans="1:3">
      <c r="A68" s="1599" t="s">
        <v>1060</v>
      </c>
      <c r="B68" s="1600"/>
      <c r="C68" s="1600"/>
    </row>
  </sheetData>
  <mergeCells count="4">
    <mergeCell ref="A24:C24"/>
    <mergeCell ref="A25:C25"/>
    <mergeCell ref="A46:C46"/>
    <mergeCell ref="A68:C6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5AA2-5A63-4662-877D-B162584E4DF8}">
  <dimension ref="A1:G15"/>
  <sheetViews>
    <sheetView topLeftCell="A4" workbookViewId="0">
      <selection activeCell="D11" sqref="D11"/>
    </sheetView>
  </sheetViews>
  <sheetFormatPr defaultColWidth="8.7109375" defaultRowHeight="12.75"/>
  <cols>
    <col min="1" max="1" width="48" style="788" customWidth="1"/>
    <col min="2" max="5" width="13.5703125" style="823" customWidth="1"/>
    <col min="6" max="16384" width="8.7109375" style="788"/>
  </cols>
  <sheetData>
    <row r="1" spans="1:7" ht="20.25">
      <c r="A1" s="841" t="s">
        <v>1075</v>
      </c>
    </row>
    <row r="3" spans="1:7">
      <c r="A3" s="892"/>
      <c r="B3" s="1593" t="s">
        <v>99</v>
      </c>
      <c r="C3" s="1593"/>
      <c r="D3" s="1594" t="s">
        <v>100</v>
      </c>
      <c r="E3" s="1594"/>
    </row>
    <row r="4" spans="1:7" ht="42.75" customHeight="1">
      <c r="A4" s="892"/>
      <c r="B4" s="845" t="s">
        <v>266</v>
      </c>
      <c r="C4" s="845" t="s">
        <v>267</v>
      </c>
      <c r="D4" s="846" t="s">
        <v>266</v>
      </c>
      <c r="E4" s="846" t="s">
        <v>267</v>
      </c>
      <c r="G4" s="918"/>
    </row>
    <row r="5" spans="1:7">
      <c r="A5" s="892"/>
      <c r="B5" s="847" t="s">
        <v>285</v>
      </c>
      <c r="C5" s="847" t="s">
        <v>285</v>
      </c>
      <c r="D5" s="848" t="s">
        <v>285</v>
      </c>
      <c r="E5" s="848" t="s">
        <v>285</v>
      </c>
    </row>
    <row r="6" spans="1:7">
      <c r="A6" s="918" t="s">
        <v>1076</v>
      </c>
      <c r="B6" s="919">
        <v>233</v>
      </c>
      <c r="C6" s="919">
        <v>233</v>
      </c>
      <c r="D6" s="920">
        <v>158.19999999999999</v>
      </c>
      <c r="E6" s="920">
        <v>158.19999999999999</v>
      </c>
    </row>
    <row r="7" spans="1:7">
      <c r="A7" s="918" t="s">
        <v>1077</v>
      </c>
      <c r="B7" s="919">
        <v>236.49999999999994</v>
      </c>
      <c r="C7" s="919">
        <v>236.49999999999994</v>
      </c>
      <c r="D7" s="920">
        <v>272.49999999999989</v>
      </c>
      <c r="E7" s="920">
        <v>272.49999999999989</v>
      </c>
    </row>
    <row r="8" spans="1:7">
      <c r="A8" s="918" t="s">
        <v>1078</v>
      </c>
      <c r="B8" s="919">
        <v>332.2</v>
      </c>
      <c r="C8" s="919">
        <v>332.2</v>
      </c>
      <c r="D8" s="920">
        <v>483.9</v>
      </c>
      <c r="E8" s="920">
        <v>483.9</v>
      </c>
    </row>
    <row r="9" spans="1:7">
      <c r="A9" s="918" t="s">
        <v>1079</v>
      </c>
      <c r="B9" s="919">
        <v>7.3</v>
      </c>
      <c r="C9" s="919">
        <v>7.3</v>
      </c>
      <c r="D9" s="920">
        <v>5.7</v>
      </c>
      <c r="E9" s="920">
        <v>5.7</v>
      </c>
    </row>
    <row r="10" spans="1:7">
      <c r="A10" s="918" t="s">
        <v>1080</v>
      </c>
      <c r="B10" s="919">
        <v>56.3</v>
      </c>
      <c r="C10" s="919">
        <v>56.3</v>
      </c>
      <c r="D10" s="920">
        <v>29.9</v>
      </c>
      <c r="E10" s="920">
        <v>29.9</v>
      </c>
    </row>
    <row r="11" spans="1:7">
      <c r="A11" s="921" t="s">
        <v>1081</v>
      </c>
      <c r="B11" s="922">
        <v>865.29999999999984</v>
      </c>
      <c r="C11" s="922">
        <v>865.29999999999984</v>
      </c>
      <c r="D11" s="923">
        <v>950.19999999999993</v>
      </c>
      <c r="E11" s="923">
        <v>950.19999999999993</v>
      </c>
    </row>
    <row r="12" spans="1:7">
      <c r="A12" s="918" t="s">
        <v>1082</v>
      </c>
      <c r="B12" s="919">
        <v>290.39999999999998</v>
      </c>
      <c r="C12" s="919">
        <v>290.39999999999998</v>
      </c>
      <c r="D12" s="920">
        <v>282.39999999999998</v>
      </c>
      <c r="E12" s="920">
        <v>282.39999999999998</v>
      </c>
    </row>
    <row r="13" spans="1:7" ht="24.75" customHeight="1">
      <c r="A13" s="815" t="s">
        <v>1083</v>
      </c>
      <c r="B13" s="919">
        <v>276.60000000000002</v>
      </c>
      <c r="C13" s="919">
        <v>276.60000000000002</v>
      </c>
      <c r="D13" s="920">
        <v>126.8</v>
      </c>
      <c r="E13" s="920">
        <v>126.8</v>
      </c>
    </row>
    <row r="14" spans="1:7" ht="26.25" customHeight="1">
      <c r="A14" s="918" t="s">
        <v>1084</v>
      </c>
      <c r="B14" s="919">
        <v>143.9</v>
      </c>
      <c r="C14" s="919">
        <v>255.50000000000003</v>
      </c>
      <c r="D14" s="920">
        <v>121.1</v>
      </c>
      <c r="E14" s="920">
        <v>197.09999999999997</v>
      </c>
    </row>
    <row r="15" spans="1:7">
      <c r="A15" s="924" t="s">
        <v>1085</v>
      </c>
      <c r="B15" s="922">
        <v>1576.1999999999998</v>
      </c>
      <c r="C15" s="922">
        <v>1687.7999999999997</v>
      </c>
      <c r="D15" s="923">
        <v>1480.4999999999998</v>
      </c>
      <c r="E15" s="923">
        <v>1556.4999999999998</v>
      </c>
    </row>
  </sheetData>
  <mergeCells count="2">
    <mergeCell ref="B3:C3"/>
    <mergeCell ref="D3:E3"/>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2AE89-1F24-4775-AA39-247ED5DB31AD}">
  <dimension ref="A1:H70"/>
  <sheetViews>
    <sheetView topLeftCell="A4" workbookViewId="0">
      <selection activeCell="B8" sqref="B8:E16"/>
    </sheetView>
  </sheetViews>
  <sheetFormatPr defaultColWidth="8.7109375" defaultRowHeight="12.75"/>
  <cols>
    <col min="1" max="1" width="30.85546875" style="788" customWidth="1"/>
    <col min="2" max="5" width="13.5703125" style="788" customWidth="1"/>
    <col min="6" max="11" width="8.7109375" style="788"/>
    <col min="12" max="12" width="15.5703125" style="788" customWidth="1"/>
    <col min="13" max="16384" width="8.7109375" style="788"/>
  </cols>
  <sheetData>
    <row r="1" spans="1:8" ht="20.25">
      <c r="A1" s="841" t="s">
        <v>1086</v>
      </c>
    </row>
    <row r="2" spans="1:8" ht="18">
      <c r="A2" s="925" t="s">
        <v>1087</v>
      </c>
      <c r="H2" s="822"/>
    </row>
    <row r="3" spans="1:8" ht="18">
      <c r="A3" s="926"/>
      <c r="H3" s="822"/>
    </row>
    <row r="4" spans="1:8">
      <c r="A4" s="865"/>
      <c r="B4" s="1593" t="s">
        <v>99</v>
      </c>
      <c r="C4" s="1593"/>
      <c r="D4" s="1594" t="s">
        <v>100</v>
      </c>
      <c r="E4" s="1594"/>
    </row>
    <row r="5" spans="1:8" ht="38.25">
      <c r="A5" s="865"/>
      <c r="B5" s="864" t="s">
        <v>266</v>
      </c>
      <c r="C5" s="845" t="s">
        <v>267</v>
      </c>
      <c r="D5" s="846" t="s">
        <v>266</v>
      </c>
      <c r="E5" s="846" t="s">
        <v>267</v>
      </c>
    </row>
    <row r="6" spans="1:8">
      <c r="A6" s="865"/>
      <c r="B6" s="847" t="s">
        <v>285</v>
      </c>
      <c r="C6" s="847" t="s">
        <v>285</v>
      </c>
      <c r="D6" s="848" t="s">
        <v>285</v>
      </c>
      <c r="E6" s="848" t="s">
        <v>285</v>
      </c>
    </row>
    <row r="7" spans="1:8" ht="13.5">
      <c r="A7" s="927" t="s">
        <v>1088</v>
      </c>
      <c r="B7" s="928"/>
      <c r="C7" s="928"/>
      <c r="D7" s="928"/>
      <c r="E7" s="928"/>
    </row>
    <row r="8" spans="1:8">
      <c r="A8" s="929" t="s">
        <v>1089</v>
      </c>
      <c r="B8" s="919">
        <v>9078.7000000000007</v>
      </c>
      <c r="C8" s="919">
        <v>9342.1</v>
      </c>
      <c r="D8" s="920">
        <v>9121.7999999999993</v>
      </c>
      <c r="E8" s="920">
        <v>9204</v>
      </c>
      <c r="F8" s="823"/>
    </row>
    <row r="9" spans="1:8">
      <c r="A9" s="929" t="s">
        <v>1090</v>
      </c>
      <c r="B9" s="919">
        <v>834.4</v>
      </c>
      <c r="C9" s="919">
        <v>870.3</v>
      </c>
      <c r="D9" s="920">
        <v>847</v>
      </c>
      <c r="E9" s="920">
        <v>858.1</v>
      </c>
      <c r="F9" s="823"/>
    </row>
    <row r="10" spans="1:8">
      <c r="A10" s="929" t="s">
        <v>1091</v>
      </c>
      <c r="B10" s="919">
        <v>4524.3999999999996</v>
      </c>
      <c r="C10" s="919">
        <v>4560.8999999999996</v>
      </c>
      <c r="D10" s="920">
        <v>4545.5</v>
      </c>
      <c r="E10" s="920">
        <v>4554.7</v>
      </c>
      <c r="F10" s="823"/>
    </row>
    <row r="11" spans="1:8">
      <c r="A11" s="929" t="s">
        <v>1092</v>
      </c>
      <c r="B11" s="919">
        <v>1.5</v>
      </c>
      <c r="C11" s="919">
        <v>1.5</v>
      </c>
      <c r="D11" s="920">
        <v>24.4</v>
      </c>
      <c r="E11" s="920">
        <v>24.4</v>
      </c>
      <c r="F11" s="823"/>
    </row>
    <row r="12" spans="1:8">
      <c r="A12" s="930"/>
      <c r="B12" s="922">
        <v>14439</v>
      </c>
      <c r="C12" s="922">
        <v>14774.8</v>
      </c>
      <c r="D12" s="923">
        <v>14538.699999999999</v>
      </c>
      <c r="E12" s="923">
        <v>14641.199999999999</v>
      </c>
      <c r="F12" s="823"/>
    </row>
    <row r="13" spans="1:8">
      <c r="A13" s="931" t="s">
        <v>1093</v>
      </c>
      <c r="B13" s="919"/>
      <c r="C13" s="919"/>
      <c r="D13" s="920"/>
      <c r="E13" s="920"/>
      <c r="F13" s="823"/>
    </row>
    <row r="14" spans="1:8">
      <c r="A14" s="918" t="s">
        <v>271</v>
      </c>
      <c r="B14" s="919">
        <v>11290.3</v>
      </c>
      <c r="C14" s="919">
        <v>11290.3</v>
      </c>
      <c r="D14" s="920">
        <v>11410.6</v>
      </c>
      <c r="E14" s="920">
        <v>11410.6</v>
      </c>
      <c r="F14" s="823"/>
    </row>
    <row r="15" spans="1:8">
      <c r="A15" s="932" t="s">
        <v>245</v>
      </c>
      <c r="B15" s="919">
        <v>3148.7</v>
      </c>
      <c r="C15" s="919">
        <v>3484.5</v>
      </c>
      <c r="D15" s="920">
        <v>3128.1</v>
      </c>
      <c r="E15" s="920">
        <v>3230.6</v>
      </c>
      <c r="F15" s="823"/>
    </row>
    <row r="16" spans="1:8">
      <c r="A16" s="930"/>
      <c r="B16" s="922">
        <v>14439</v>
      </c>
      <c r="C16" s="922">
        <v>14774.8</v>
      </c>
      <c r="D16" s="923">
        <v>14538.7</v>
      </c>
      <c r="E16" s="923">
        <v>14641.2</v>
      </c>
      <c r="F16" s="823"/>
    </row>
    <row r="17" spans="1:5" ht="25.5" customHeight="1">
      <c r="A17" s="1603" t="s">
        <v>1094</v>
      </c>
      <c r="B17" s="1603"/>
      <c r="C17" s="1603"/>
      <c r="D17" s="1603"/>
      <c r="E17" s="1603"/>
    </row>
    <row r="19" spans="1:5">
      <c r="A19" s="822"/>
    </row>
    <row r="55" spans="1:1" ht="18">
      <c r="A55" s="926"/>
    </row>
    <row r="69" spans="1:1" ht="18">
      <c r="A69" s="926"/>
    </row>
    <row r="70" spans="1:1" ht="18">
      <c r="A70" s="926"/>
    </row>
  </sheetData>
  <mergeCells count="3">
    <mergeCell ref="B4:C4"/>
    <mergeCell ref="D4:E4"/>
    <mergeCell ref="A17:E1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A9A5E-F50F-4356-9EE4-EAB5AEAC867E}">
  <dimension ref="A1:H40"/>
  <sheetViews>
    <sheetView topLeftCell="A20" workbookViewId="0">
      <selection activeCell="C35" sqref="C35"/>
    </sheetView>
  </sheetViews>
  <sheetFormatPr defaultColWidth="8.7109375" defaultRowHeight="12.75"/>
  <cols>
    <col min="1" max="1" width="50.5703125" style="934" customWidth="1"/>
    <col min="2" max="5" width="13.5703125" style="788" customWidth="1"/>
    <col min="6" max="16384" width="8.7109375" style="788"/>
  </cols>
  <sheetData>
    <row r="1" spans="1:8" ht="36">
      <c r="A1" s="933" t="s">
        <v>1095</v>
      </c>
    </row>
    <row r="2" spans="1:8">
      <c r="G2" s="822"/>
    </row>
    <row r="4" spans="1:8">
      <c r="A4" s="865"/>
      <c r="B4" s="1593" t="s">
        <v>99</v>
      </c>
      <c r="C4" s="1593"/>
      <c r="D4" s="1594" t="s">
        <v>100</v>
      </c>
      <c r="E4" s="1594"/>
    </row>
    <row r="5" spans="1:8" ht="41.25" customHeight="1">
      <c r="A5" s="865"/>
      <c r="B5" s="864" t="s">
        <v>266</v>
      </c>
      <c r="C5" s="864" t="s">
        <v>267</v>
      </c>
      <c r="D5" s="848" t="s">
        <v>266</v>
      </c>
      <c r="E5" s="848" t="s">
        <v>267</v>
      </c>
    </row>
    <row r="6" spans="1:8">
      <c r="A6" s="865"/>
      <c r="B6" s="864" t="s">
        <v>285</v>
      </c>
      <c r="C6" s="864" t="s">
        <v>285</v>
      </c>
      <c r="D6" s="848" t="s">
        <v>285</v>
      </c>
      <c r="E6" s="848" t="s">
        <v>285</v>
      </c>
    </row>
    <row r="7" spans="1:8">
      <c r="A7" s="935" t="s">
        <v>1096</v>
      </c>
      <c r="B7" s="936"/>
      <c r="C7" s="936"/>
      <c r="D7" s="937"/>
      <c r="E7" s="938"/>
    </row>
    <row r="8" spans="1:8">
      <c r="A8" s="939" t="s">
        <v>1097</v>
      </c>
      <c r="B8" s="292">
        <v>5755.8</v>
      </c>
      <c r="C8" s="292">
        <v>5415.7</v>
      </c>
      <c r="D8" s="293">
        <v>5356.2</v>
      </c>
      <c r="E8" s="293">
        <v>5356.2</v>
      </c>
    </row>
    <row r="9" spans="1:8" ht="25.5">
      <c r="A9" s="939" t="s">
        <v>1098</v>
      </c>
      <c r="B9" s="292">
        <v>1008.5</v>
      </c>
      <c r="C9" s="292">
        <v>1008.5</v>
      </c>
      <c r="D9" s="293">
        <v>1112.4000000000001</v>
      </c>
      <c r="E9" s="293">
        <v>1112.4000000000001</v>
      </c>
    </row>
    <row r="10" spans="1:8" ht="25.5">
      <c r="A10" s="940" t="s">
        <v>1099</v>
      </c>
      <c r="B10" s="292">
        <v>330.6</v>
      </c>
      <c r="C10" s="292">
        <v>330.6</v>
      </c>
      <c r="D10" s="293">
        <v>310.2</v>
      </c>
      <c r="E10" s="293">
        <v>310.2</v>
      </c>
    </row>
    <row r="11" spans="1:8">
      <c r="A11" s="940" t="s">
        <v>1100</v>
      </c>
      <c r="B11" s="292">
        <v>18.100000000000001</v>
      </c>
      <c r="C11" s="292">
        <v>18.100000000000001</v>
      </c>
      <c r="D11" s="293">
        <v>17.399999999999999</v>
      </c>
      <c r="E11" s="293">
        <v>17.399999999999999</v>
      </c>
    </row>
    <row r="12" spans="1:8">
      <c r="A12" s="940" t="s">
        <v>1101</v>
      </c>
      <c r="B12" s="292">
        <v>3.1</v>
      </c>
      <c r="C12" s="292">
        <v>3.1</v>
      </c>
      <c r="D12" s="293">
        <v>4</v>
      </c>
      <c r="E12" s="293">
        <v>4</v>
      </c>
    </row>
    <row r="13" spans="1:8" ht="25.5">
      <c r="A13" s="940" t="s">
        <v>1102</v>
      </c>
      <c r="B13" s="292">
        <v>26.3</v>
      </c>
      <c r="C13" s="292">
        <v>26.3</v>
      </c>
      <c r="D13" s="293">
        <v>56</v>
      </c>
      <c r="E13" s="293">
        <v>56</v>
      </c>
    </row>
    <row r="14" spans="1:8">
      <c r="A14" s="941" t="s">
        <v>1103</v>
      </c>
      <c r="B14" s="942"/>
      <c r="C14" s="942"/>
      <c r="D14" s="943"/>
      <c r="E14" s="943"/>
    </row>
    <row r="15" spans="1:8">
      <c r="A15" s="940" t="s">
        <v>1104</v>
      </c>
      <c r="B15" s="292">
        <v>1567.8</v>
      </c>
      <c r="C15" s="292">
        <v>1799.8999999999999</v>
      </c>
      <c r="D15" s="293">
        <v>1629.5</v>
      </c>
      <c r="E15" s="293">
        <v>1629.5</v>
      </c>
    </row>
    <row r="16" spans="1:8" ht="25.5">
      <c r="A16" s="940" t="s">
        <v>1105</v>
      </c>
      <c r="B16" s="292">
        <v>686</v>
      </c>
      <c r="C16" s="292">
        <v>686</v>
      </c>
      <c r="D16" s="293">
        <v>663.9</v>
      </c>
      <c r="E16" s="293">
        <v>663.9</v>
      </c>
      <c r="H16" s="944"/>
    </row>
    <row r="17" spans="1:5">
      <c r="A17" s="940" t="s">
        <v>1106</v>
      </c>
      <c r="B17" s="292">
        <v>336.5</v>
      </c>
      <c r="C17" s="292">
        <v>336.5</v>
      </c>
      <c r="D17" s="293">
        <v>318.7</v>
      </c>
      <c r="E17" s="293">
        <v>318.7</v>
      </c>
    </row>
    <row r="18" spans="1:5">
      <c r="A18" s="940" t="s">
        <v>1107</v>
      </c>
      <c r="B18" s="292">
        <v>327.39999999999998</v>
      </c>
      <c r="C18" s="292">
        <v>327.39999999999998</v>
      </c>
      <c r="D18" s="293">
        <v>340.6</v>
      </c>
      <c r="E18" s="293">
        <v>340.6</v>
      </c>
    </row>
    <row r="19" spans="1:5">
      <c r="A19" s="940" t="s">
        <v>1108</v>
      </c>
      <c r="B19" s="292">
        <v>257.2</v>
      </c>
      <c r="C19" s="292">
        <v>257.2</v>
      </c>
      <c r="D19" s="293">
        <v>190.4</v>
      </c>
      <c r="E19" s="293">
        <v>190.4</v>
      </c>
    </row>
    <row r="20" spans="1:5">
      <c r="A20" s="940" t="s">
        <v>1109</v>
      </c>
      <c r="B20" s="292">
        <v>102.1</v>
      </c>
      <c r="C20" s="292">
        <v>102.1</v>
      </c>
      <c r="D20" s="293">
        <v>103.5</v>
      </c>
      <c r="E20" s="293">
        <v>103.5</v>
      </c>
    </row>
    <row r="21" spans="1:5">
      <c r="A21" s="941" t="s">
        <v>1110</v>
      </c>
      <c r="B21" s="942"/>
      <c r="C21" s="942"/>
      <c r="D21" s="943"/>
      <c r="E21" s="943"/>
    </row>
    <row r="22" spans="1:5">
      <c r="A22" s="940" t="s">
        <v>1111</v>
      </c>
      <c r="B22" s="292">
        <v>975.7</v>
      </c>
      <c r="C22" s="292">
        <v>975.7</v>
      </c>
      <c r="D22" s="293">
        <v>844.4</v>
      </c>
      <c r="E22" s="293">
        <v>844.4</v>
      </c>
    </row>
    <row r="23" spans="1:5">
      <c r="A23" s="940" t="s">
        <v>1112</v>
      </c>
      <c r="B23" s="292">
        <v>278.60000000000002</v>
      </c>
      <c r="C23" s="292">
        <v>278.60000000000002</v>
      </c>
      <c r="D23" s="293">
        <v>289.7</v>
      </c>
      <c r="E23" s="293">
        <v>289.7</v>
      </c>
    </row>
    <row r="24" spans="1:5">
      <c r="A24" s="941" t="s">
        <v>1113</v>
      </c>
      <c r="B24" s="942"/>
      <c r="C24" s="942"/>
      <c r="D24" s="943"/>
      <c r="E24" s="943"/>
    </row>
    <row r="25" spans="1:5">
      <c r="A25" s="940" t="s">
        <v>1114</v>
      </c>
      <c r="B25" s="292">
        <v>1805.8999999999999</v>
      </c>
      <c r="C25" s="292">
        <v>1805.8999999999999</v>
      </c>
      <c r="D25" s="293">
        <v>1631.8</v>
      </c>
      <c r="E25" s="293">
        <v>1631.8</v>
      </c>
    </row>
    <row r="26" spans="1:5" ht="25.5">
      <c r="A26" s="940" t="s">
        <v>1115</v>
      </c>
      <c r="B26" s="292">
        <v>250.5</v>
      </c>
      <c r="C26" s="292">
        <v>250.5</v>
      </c>
      <c r="D26" s="293">
        <v>222.9</v>
      </c>
      <c r="E26" s="293">
        <v>222.9</v>
      </c>
    </row>
    <row r="27" spans="1:5">
      <c r="A27" s="941" t="s">
        <v>1116</v>
      </c>
      <c r="B27" s="942"/>
      <c r="C27" s="942"/>
      <c r="D27" s="943"/>
      <c r="E27" s="943"/>
    </row>
    <row r="28" spans="1:5" ht="25.5">
      <c r="A28" s="940" t="s">
        <v>1117</v>
      </c>
      <c r="B28" s="292">
        <v>539.9</v>
      </c>
      <c r="C28" s="292">
        <v>539.9</v>
      </c>
      <c r="D28" s="293">
        <v>365.7</v>
      </c>
      <c r="E28" s="293">
        <v>365.7</v>
      </c>
    </row>
    <row r="29" spans="1:5">
      <c r="A29" s="940" t="s">
        <v>1118</v>
      </c>
      <c r="B29" s="292">
        <v>55.7</v>
      </c>
      <c r="C29" s="292">
        <v>55.7</v>
      </c>
      <c r="D29" s="293">
        <v>52.9</v>
      </c>
      <c r="E29" s="293">
        <v>52.9</v>
      </c>
    </row>
    <row r="30" spans="1:5">
      <c r="A30" s="945" t="s">
        <v>1119</v>
      </c>
      <c r="B30" s="942"/>
      <c r="C30" s="942"/>
      <c r="D30" s="943"/>
      <c r="E30" s="943"/>
    </row>
    <row r="31" spans="1:5">
      <c r="A31" s="940" t="s">
        <v>1120</v>
      </c>
      <c r="B31" s="292">
        <v>1582</v>
      </c>
      <c r="C31" s="292">
        <v>1502.2</v>
      </c>
      <c r="D31" s="293">
        <v>883.5</v>
      </c>
      <c r="E31" s="293">
        <v>883.5</v>
      </c>
    </row>
    <row r="32" spans="1:5">
      <c r="A32" s="940" t="s">
        <v>1121</v>
      </c>
      <c r="B32" s="292">
        <v>984.9</v>
      </c>
      <c r="C32" s="292">
        <v>984.9</v>
      </c>
      <c r="D32" s="293">
        <v>911.7</v>
      </c>
      <c r="E32" s="293">
        <v>911.7</v>
      </c>
    </row>
    <row r="33" spans="1:5">
      <c r="A33" s="940" t="s">
        <v>1122</v>
      </c>
      <c r="B33" s="292">
        <v>585.5</v>
      </c>
      <c r="C33" s="292">
        <v>585.5</v>
      </c>
      <c r="D33" s="293">
        <v>522.5</v>
      </c>
      <c r="E33" s="293">
        <v>522.5</v>
      </c>
    </row>
    <row r="34" spans="1:5">
      <c r="A34" s="946" t="s">
        <v>110</v>
      </c>
      <c r="B34" s="942">
        <v>17478.100000000002</v>
      </c>
      <c r="C34" s="942">
        <v>17290.300000000003</v>
      </c>
      <c r="D34" s="943">
        <v>15827.900000000001</v>
      </c>
      <c r="E34" s="943">
        <v>15827.900000000001</v>
      </c>
    </row>
    <row r="40" spans="1:5">
      <c r="A40" s="947"/>
    </row>
  </sheetData>
  <mergeCells count="2">
    <mergeCell ref="B4:C4"/>
    <mergeCell ref="D4:E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9A00-D58D-4C0F-8E6E-83CFDDB81D57}">
  <dimension ref="A1:Q19"/>
  <sheetViews>
    <sheetView topLeftCell="A7" workbookViewId="0">
      <selection activeCell="A14" sqref="A14:E14"/>
    </sheetView>
  </sheetViews>
  <sheetFormatPr defaultColWidth="9.140625" defaultRowHeight="12.75"/>
  <cols>
    <col min="1" max="1" width="50.5703125" style="788" customWidth="1"/>
    <col min="2" max="2" width="14.42578125" style="788" customWidth="1"/>
    <col min="3" max="3" width="14.85546875" style="788" customWidth="1"/>
    <col min="4" max="4" width="12.140625" style="788" customWidth="1"/>
    <col min="5" max="5" width="14.140625" style="788" customWidth="1"/>
    <col min="6" max="16384" width="9.140625" style="788"/>
  </cols>
  <sheetData>
    <row r="1" spans="1:17" s="952" customFormat="1" ht="18">
      <c r="A1" s="948" t="s">
        <v>1123</v>
      </c>
      <c r="B1" s="949"/>
      <c r="C1" s="949"/>
      <c r="D1" s="950"/>
      <c r="E1" s="950"/>
      <c r="F1" s="951"/>
    </row>
    <row r="2" spans="1:17">
      <c r="A2" s="953"/>
      <c r="B2" s="954"/>
      <c r="C2" s="954"/>
      <c r="D2" s="955"/>
      <c r="E2" s="955"/>
      <c r="F2" s="956"/>
    </row>
    <row r="3" spans="1:17" ht="12.75" customHeight="1">
      <c r="A3" s="865"/>
      <c r="B3" s="1593" t="s">
        <v>99</v>
      </c>
      <c r="C3" s="1594"/>
      <c r="D3" s="1594" t="s">
        <v>100</v>
      </c>
      <c r="E3" s="1594"/>
      <c r="F3" s="956"/>
    </row>
    <row r="4" spans="1:17" s="958" customFormat="1" ht="38.25">
      <c r="A4" s="865"/>
      <c r="B4" s="864" t="s">
        <v>266</v>
      </c>
      <c r="C4" s="864" t="s">
        <v>267</v>
      </c>
      <c r="D4" s="848" t="s">
        <v>266</v>
      </c>
      <c r="E4" s="848" t="s">
        <v>267</v>
      </c>
      <c r="F4" s="957"/>
    </row>
    <row r="5" spans="1:17">
      <c r="A5" s="865"/>
      <c r="B5" s="864" t="s">
        <v>285</v>
      </c>
      <c r="C5" s="864" t="s">
        <v>285</v>
      </c>
      <c r="D5" s="848" t="s">
        <v>285</v>
      </c>
      <c r="E5" s="848" t="s">
        <v>285</v>
      </c>
      <c r="F5" s="959"/>
    </row>
    <row r="6" spans="1:17">
      <c r="A6" s="960" t="s">
        <v>1124</v>
      </c>
      <c r="B6" s="919">
        <v>6367.2</v>
      </c>
      <c r="C6" s="919">
        <v>6379.5</v>
      </c>
      <c r="D6" s="920">
        <v>6023.5</v>
      </c>
      <c r="E6" s="920">
        <v>6034.4</v>
      </c>
      <c r="F6" s="959"/>
    </row>
    <row r="7" spans="1:17">
      <c r="A7" s="960" t="s">
        <v>1125</v>
      </c>
      <c r="B7" s="919">
        <v>1324.6</v>
      </c>
      <c r="C7" s="919">
        <v>1324.6999999999998</v>
      </c>
      <c r="D7" s="920">
        <v>1426.2</v>
      </c>
      <c r="E7" s="920">
        <v>1426.2</v>
      </c>
      <c r="F7" s="959"/>
    </row>
    <row r="8" spans="1:17" ht="25.5">
      <c r="A8" s="960" t="s">
        <v>1126</v>
      </c>
      <c r="B8" s="919">
        <v>1133.4999999999998</v>
      </c>
      <c r="C8" s="919">
        <v>1133.4999999999998</v>
      </c>
      <c r="D8" s="920">
        <v>2008.2000000000007</v>
      </c>
      <c r="E8" s="920">
        <v>2008.2000000000007</v>
      </c>
      <c r="F8" s="959"/>
      <c r="G8" s="961"/>
      <c r="H8" s="961"/>
      <c r="I8" s="961"/>
    </row>
    <row r="9" spans="1:17" ht="24">
      <c r="A9" s="960" t="s">
        <v>1127</v>
      </c>
      <c r="B9" s="919">
        <v>-674.3</v>
      </c>
      <c r="C9" s="919">
        <v>-674.3</v>
      </c>
      <c r="D9" s="920">
        <v>-537.6</v>
      </c>
      <c r="E9" s="920">
        <v>-537.6</v>
      </c>
      <c r="F9" s="959"/>
      <c r="G9" s="961"/>
      <c r="H9" s="961"/>
      <c r="I9" s="961"/>
      <c r="P9" s="962"/>
      <c r="Q9" s="962"/>
    </row>
    <row r="10" spans="1:17" ht="13.5">
      <c r="A10" s="960" t="s">
        <v>1128</v>
      </c>
      <c r="B10" s="919">
        <v>82.6</v>
      </c>
      <c r="C10" s="919">
        <v>82.6</v>
      </c>
      <c r="D10" s="920">
        <v>-60.100000000000044</v>
      </c>
      <c r="E10" s="920">
        <v>-60.100000000000044</v>
      </c>
      <c r="F10" s="959"/>
    </row>
    <row r="11" spans="1:17" ht="24">
      <c r="A11" s="960" t="s">
        <v>1129</v>
      </c>
      <c r="B11" s="919">
        <v>114.7</v>
      </c>
      <c r="C11" s="919">
        <v>114.7</v>
      </c>
      <c r="D11" s="920">
        <v>100.7</v>
      </c>
      <c r="E11" s="920">
        <v>100.7</v>
      </c>
      <c r="F11" s="959"/>
      <c r="G11" s="963"/>
      <c r="I11" s="963"/>
    </row>
    <row r="12" spans="1:17" ht="25.5">
      <c r="A12" s="960" t="s">
        <v>1130</v>
      </c>
      <c r="B12" s="919">
        <v>330.30000000000064</v>
      </c>
      <c r="C12" s="919">
        <v>330.80000000000064</v>
      </c>
      <c r="D12" s="920">
        <v>963.60000000000036</v>
      </c>
      <c r="E12" s="920">
        <v>969.70000000000039</v>
      </c>
      <c r="F12" s="959"/>
    </row>
    <row r="13" spans="1:17">
      <c r="A13" s="838" t="s">
        <v>110</v>
      </c>
      <c r="B13" s="922">
        <v>8678.6</v>
      </c>
      <c r="C13" s="922">
        <v>8691.5</v>
      </c>
      <c r="D13" s="923">
        <v>9924.5000000000018</v>
      </c>
      <c r="E13" s="923">
        <v>9941.5</v>
      </c>
      <c r="F13" s="959"/>
      <c r="G13" s="963"/>
      <c r="I13" s="963"/>
    </row>
    <row r="14" spans="1:17" ht="27" customHeight="1">
      <c r="A14" s="1595" t="s">
        <v>1131</v>
      </c>
      <c r="B14" s="1595"/>
      <c r="C14" s="1595"/>
      <c r="D14" s="1595"/>
      <c r="E14" s="1595"/>
    </row>
    <row r="15" spans="1:17">
      <c r="A15" s="1595" t="s">
        <v>1132</v>
      </c>
      <c r="B15" s="1604"/>
      <c r="C15" s="1604"/>
      <c r="D15" s="1604"/>
      <c r="E15" s="1604"/>
    </row>
    <row r="19" spans="1:1">
      <c r="A19" s="822"/>
    </row>
  </sheetData>
  <mergeCells count="4">
    <mergeCell ref="B3:C3"/>
    <mergeCell ref="D3:E3"/>
    <mergeCell ref="A14:E14"/>
    <mergeCell ref="A15:E15"/>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AA37-E66F-4B35-9938-23F0EBD89DE1}">
  <dimension ref="A1:E16"/>
  <sheetViews>
    <sheetView topLeftCell="B1" workbookViewId="0">
      <selection activeCell="B8" sqref="B8:E11"/>
    </sheetView>
  </sheetViews>
  <sheetFormatPr defaultColWidth="8.7109375" defaultRowHeight="12.75"/>
  <cols>
    <col min="1" max="1" width="50.5703125" style="788" customWidth="1"/>
    <col min="2" max="5" width="13.5703125" style="788" customWidth="1"/>
    <col min="6" max="16384" width="8.7109375" style="788"/>
  </cols>
  <sheetData>
    <row r="1" spans="1:5" s="952" customFormat="1" ht="18">
      <c r="A1" s="964" t="s">
        <v>1133</v>
      </c>
    </row>
    <row r="3" spans="1:5">
      <c r="A3" s="267"/>
      <c r="B3" s="954"/>
      <c r="C3" s="954"/>
      <c r="D3" s="955"/>
      <c r="E3" s="955"/>
    </row>
    <row r="4" spans="1:5" ht="12.75" customHeight="1">
      <c r="A4" s="865"/>
      <c r="B4" s="1593" t="s">
        <v>99</v>
      </c>
      <c r="C4" s="1594"/>
      <c r="D4" s="1594" t="s">
        <v>100</v>
      </c>
      <c r="E4" s="1594"/>
    </row>
    <row r="5" spans="1:5" ht="39" customHeight="1">
      <c r="A5" s="865"/>
      <c r="B5" s="845" t="s">
        <v>266</v>
      </c>
      <c r="C5" s="845" t="s">
        <v>267</v>
      </c>
      <c r="D5" s="846" t="s">
        <v>1134</v>
      </c>
      <c r="E5" s="846" t="s">
        <v>1135</v>
      </c>
    </row>
    <row r="6" spans="1:5">
      <c r="A6" s="865"/>
      <c r="B6" s="864" t="s">
        <v>285</v>
      </c>
      <c r="C6" s="864" t="s">
        <v>285</v>
      </c>
      <c r="D6" s="848" t="s">
        <v>285</v>
      </c>
      <c r="E6" s="848" t="s">
        <v>285</v>
      </c>
    </row>
    <row r="7" spans="1:5">
      <c r="A7" s="965" t="s">
        <v>1136</v>
      </c>
      <c r="B7" s="966"/>
      <c r="C7" s="966"/>
      <c r="D7" s="967"/>
      <c r="E7" s="967"/>
    </row>
    <row r="8" spans="1:5" ht="13.5">
      <c r="A8" s="968" t="s">
        <v>1137</v>
      </c>
      <c r="B8" s="969">
        <v>892.8</v>
      </c>
      <c r="C8" s="969">
        <v>892.8</v>
      </c>
      <c r="D8" s="970">
        <v>783.1</v>
      </c>
      <c r="E8" s="970">
        <v>783.1</v>
      </c>
    </row>
    <row r="9" spans="1:5">
      <c r="A9" s="968" t="s">
        <v>1138</v>
      </c>
      <c r="B9" s="969">
        <v>207.2</v>
      </c>
      <c r="C9" s="969">
        <v>207.2</v>
      </c>
      <c r="D9" s="970">
        <v>178.4</v>
      </c>
      <c r="E9" s="970">
        <v>178.4</v>
      </c>
    </row>
    <row r="10" spans="1:5" ht="24">
      <c r="A10" s="960" t="s">
        <v>1139</v>
      </c>
      <c r="B10" s="969">
        <v>8208.4</v>
      </c>
      <c r="C10" s="969">
        <v>8208.4</v>
      </c>
      <c r="D10" s="970">
        <v>231.3</v>
      </c>
      <c r="E10" s="970">
        <v>231.3</v>
      </c>
    </row>
    <row r="11" spans="1:5" ht="13.5">
      <c r="A11" s="838" t="s">
        <v>1140</v>
      </c>
      <c r="B11" s="971">
        <v>9308.4</v>
      </c>
      <c r="C11" s="971">
        <v>9308.4</v>
      </c>
      <c r="D11" s="971">
        <v>1192.8</v>
      </c>
      <c r="E11" s="971">
        <v>1192.8</v>
      </c>
    </row>
    <row r="12" spans="1:5" ht="37.5" customHeight="1">
      <c r="A12" s="1595" t="s">
        <v>1141</v>
      </c>
      <c r="B12" s="1604"/>
      <c r="C12" s="1604"/>
      <c r="D12" s="1604"/>
      <c r="E12" s="1604"/>
    </row>
    <row r="15" spans="1:5">
      <c r="A15" s="1603"/>
      <c r="B15" s="1603"/>
      <c r="C15" s="1603"/>
      <c r="D15" s="1603"/>
      <c r="E15" s="1603"/>
    </row>
    <row r="16" spans="1:5">
      <c r="A16" s="1595"/>
      <c r="B16" s="1604"/>
      <c r="C16" s="1604"/>
      <c r="D16" s="1604"/>
      <c r="E16" s="1604"/>
    </row>
  </sheetData>
  <mergeCells count="5">
    <mergeCell ref="B4:C4"/>
    <mergeCell ref="D4:E4"/>
    <mergeCell ref="A12:E12"/>
    <mergeCell ref="A15:E15"/>
    <mergeCell ref="A16:E16"/>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1B38-44A3-4A12-817B-E2EE16A150BE}">
  <dimension ref="A1:J14"/>
  <sheetViews>
    <sheetView workbookViewId="0">
      <selection activeCell="G7" sqref="G7"/>
    </sheetView>
  </sheetViews>
  <sheetFormatPr defaultColWidth="8.7109375" defaultRowHeight="12.75"/>
  <cols>
    <col min="1" max="1" width="50.5703125" style="788" customWidth="1"/>
    <col min="2" max="2" width="11.42578125" style="788" customWidth="1"/>
    <col min="3" max="3" width="14" style="788" customWidth="1"/>
    <col min="4" max="4" width="12.5703125" style="822" customWidth="1"/>
    <col min="5" max="5" width="14.42578125" style="822" customWidth="1"/>
    <col min="6" max="16384" width="8.7109375" style="788"/>
  </cols>
  <sheetData>
    <row r="1" spans="1:10" ht="18">
      <c r="A1" s="972" t="s">
        <v>1142</v>
      </c>
      <c r="B1" s="954"/>
      <c r="C1" s="954"/>
      <c r="D1" s="955"/>
      <c r="E1" s="955"/>
    </row>
    <row r="2" spans="1:10">
      <c r="A2" s="973"/>
      <c r="B2" s="954"/>
      <c r="C2" s="954"/>
      <c r="D2" s="955"/>
      <c r="E2" s="955"/>
    </row>
    <row r="3" spans="1:10">
      <c r="A3" s="865"/>
      <c r="B3" s="1593" t="s">
        <v>99</v>
      </c>
      <c r="C3" s="1593"/>
      <c r="D3" s="1594" t="s">
        <v>100</v>
      </c>
      <c r="E3" s="1594"/>
    </row>
    <row r="4" spans="1:10" ht="40.5" customHeight="1">
      <c r="A4" s="864"/>
      <c r="B4" s="845" t="s">
        <v>266</v>
      </c>
      <c r="C4" s="845" t="s">
        <v>267</v>
      </c>
      <c r="D4" s="846" t="s">
        <v>1134</v>
      </c>
      <c r="E4" s="846" t="s">
        <v>1135</v>
      </c>
    </row>
    <row r="5" spans="1:10">
      <c r="A5" s="864"/>
      <c r="B5" s="864" t="s">
        <v>285</v>
      </c>
      <c r="C5" s="864" t="s">
        <v>285</v>
      </c>
      <c r="D5" s="848" t="s">
        <v>285</v>
      </c>
      <c r="E5" s="848" t="s">
        <v>285</v>
      </c>
    </row>
    <row r="6" spans="1:10" ht="27" customHeight="1">
      <c r="A6" s="974" t="s">
        <v>1143</v>
      </c>
      <c r="B6" s="969">
        <v>-485.7</v>
      </c>
      <c r="C6" s="969">
        <v>-485.7</v>
      </c>
      <c r="D6" s="970">
        <v>699.4</v>
      </c>
      <c r="E6" s="970">
        <v>699.4</v>
      </c>
    </row>
    <row r="7" spans="1:10" ht="38.25" customHeight="1">
      <c r="A7" s="960" t="s">
        <v>1144</v>
      </c>
      <c r="B7" s="969">
        <v>530.4</v>
      </c>
      <c r="C7" s="969">
        <v>698.8</v>
      </c>
      <c r="D7" s="970">
        <v>479</v>
      </c>
      <c r="E7" s="970">
        <v>659.7</v>
      </c>
    </row>
    <row r="8" spans="1:10" ht="24">
      <c r="A8" s="960" t="s">
        <v>1145</v>
      </c>
      <c r="B8" s="969">
        <v>277.60000000000002</v>
      </c>
      <c r="C8" s="969">
        <v>77.500000000000028</v>
      </c>
      <c r="D8" s="970">
        <v>224.6</v>
      </c>
      <c r="E8" s="970">
        <v>25.199999999999982</v>
      </c>
    </row>
    <row r="9" spans="1:10">
      <c r="A9" s="960" t="s">
        <v>1146</v>
      </c>
      <c r="B9" s="969">
        <v>26.2</v>
      </c>
      <c r="C9" s="969">
        <v>0</v>
      </c>
      <c r="D9" s="970">
        <v>32.5</v>
      </c>
      <c r="E9" s="970">
        <v>0</v>
      </c>
    </row>
    <row r="10" spans="1:10" ht="12.75" customHeight="1">
      <c r="A10" s="960" t="s">
        <v>1147</v>
      </c>
      <c r="B10" s="969">
        <v>3</v>
      </c>
      <c r="C10" s="969">
        <v>3</v>
      </c>
      <c r="D10" s="970">
        <v>3</v>
      </c>
      <c r="E10" s="970">
        <v>3</v>
      </c>
    </row>
    <row r="11" spans="1:10" ht="24">
      <c r="A11" s="960" t="s">
        <v>1148</v>
      </c>
      <c r="B11" s="969">
        <v>0</v>
      </c>
      <c r="C11" s="969">
        <v>0.7</v>
      </c>
      <c r="D11" s="970">
        <v>0</v>
      </c>
      <c r="E11" s="970">
        <v>0.5</v>
      </c>
    </row>
    <row r="12" spans="1:10">
      <c r="A12" s="838" t="s">
        <v>110</v>
      </c>
      <c r="B12" s="975">
        <v>351.5</v>
      </c>
      <c r="C12" s="975">
        <v>294.3</v>
      </c>
      <c r="D12" s="976">
        <v>1438.5</v>
      </c>
      <c r="E12" s="976">
        <v>1387.8</v>
      </c>
    </row>
    <row r="13" spans="1:10" ht="25.5" customHeight="1">
      <c r="A13" s="1605" t="s">
        <v>1149</v>
      </c>
      <c r="B13" s="1606"/>
      <c r="C13" s="1606"/>
      <c r="D13" s="1606"/>
      <c r="E13" s="1606"/>
      <c r="J13" s="977"/>
    </row>
    <row r="14" spans="1:10">
      <c r="A14" s="267"/>
      <c r="B14" s="978"/>
      <c r="C14" s="978"/>
      <c r="D14" s="978"/>
      <c r="E14" s="978"/>
    </row>
  </sheetData>
  <mergeCells count="3">
    <mergeCell ref="B3:C3"/>
    <mergeCell ref="D3:E3"/>
    <mergeCell ref="A13:E13"/>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2EB4-CAD4-4F78-B21D-D36E75E9A388}">
  <dimension ref="A1:I52"/>
  <sheetViews>
    <sheetView topLeftCell="A46" workbookViewId="0">
      <selection activeCell="B50" sqref="B50"/>
    </sheetView>
  </sheetViews>
  <sheetFormatPr defaultColWidth="8.7109375" defaultRowHeight="12.75"/>
  <cols>
    <col min="1" max="1" width="32.5703125" style="788" customWidth="1"/>
    <col min="2" max="6" width="11.5703125" style="788" customWidth="1"/>
    <col min="7" max="16384" width="8.7109375" style="788"/>
  </cols>
  <sheetData>
    <row r="1" spans="1:9" ht="20.25">
      <c r="A1" s="979" t="s">
        <v>1150</v>
      </c>
    </row>
    <row r="2" spans="1:9">
      <c r="A2" s="980"/>
      <c r="C2" s="981"/>
      <c r="D2" s="980"/>
      <c r="E2" s="980"/>
      <c r="F2" s="267"/>
    </row>
    <row r="3" spans="1:9" ht="42" customHeight="1">
      <c r="A3" s="845"/>
      <c r="B3" s="845" t="s">
        <v>1151</v>
      </c>
      <c r="C3" s="845" t="s">
        <v>1152</v>
      </c>
      <c r="D3" s="845" t="s">
        <v>1153</v>
      </c>
      <c r="E3" s="845" t="s">
        <v>1154</v>
      </c>
      <c r="F3" s="845" t="s">
        <v>110</v>
      </c>
    </row>
    <row r="4" spans="1:9">
      <c r="A4" s="845"/>
      <c r="B4" s="845" t="s">
        <v>285</v>
      </c>
      <c r="C4" s="845" t="s">
        <v>285</v>
      </c>
      <c r="D4" s="845" t="s">
        <v>285</v>
      </c>
      <c r="E4" s="845" t="s">
        <v>285</v>
      </c>
      <c r="F4" s="845" t="s">
        <v>285</v>
      </c>
    </row>
    <row r="5" spans="1:9" ht="13.5">
      <c r="A5" s="982" t="s">
        <v>1155</v>
      </c>
      <c r="B5" s="983"/>
      <c r="C5" s="983"/>
      <c r="D5" s="983"/>
      <c r="E5" s="983"/>
      <c r="F5" s="983"/>
    </row>
    <row r="6" spans="1:9">
      <c r="A6" s="983" t="s">
        <v>1156</v>
      </c>
      <c r="B6" s="984">
        <v>25723.5</v>
      </c>
      <c r="C6" s="984">
        <v>7245.0999999999995</v>
      </c>
      <c r="D6" s="984">
        <v>12410.499999999998</v>
      </c>
      <c r="E6" s="984">
        <v>3074.8999999999992</v>
      </c>
      <c r="F6" s="984">
        <v>48454</v>
      </c>
    </row>
    <row r="7" spans="1:9" ht="13.5">
      <c r="A7" s="983" t="s">
        <v>1157</v>
      </c>
      <c r="B7" s="984">
        <v>0</v>
      </c>
      <c r="C7" s="984">
        <v>0</v>
      </c>
      <c r="D7" s="984">
        <v>2272.1</v>
      </c>
      <c r="E7" s="984">
        <v>14</v>
      </c>
      <c r="F7" s="984">
        <v>2286.1</v>
      </c>
    </row>
    <row r="8" spans="1:9">
      <c r="A8" s="983" t="s">
        <v>1158</v>
      </c>
      <c r="B8" s="984">
        <v>-525.4</v>
      </c>
      <c r="C8" s="984">
        <v>-1.5</v>
      </c>
      <c r="D8" s="984">
        <v>-531.29999999999995</v>
      </c>
      <c r="E8" s="984">
        <v>-115.7</v>
      </c>
      <c r="F8" s="984">
        <v>-1173.8999999999999</v>
      </c>
    </row>
    <row r="9" spans="1:9" ht="13.5">
      <c r="A9" s="983" t="s">
        <v>1159</v>
      </c>
      <c r="B9" s="984">
        <v>-420.1</v>
      </c>
      <c r="C9" s="984">
        <v>-130.4</v>
      </c>
      <c r="D9" s="984">
        <v>-48.8</v>
      </c>
      <c r="E9" s="984">
        <v>-4.5999999999999996</v>
      </c>
      <c r="F9" s="984">
        <v>-603.9</v>
      </c>
    </row>
    <row r="10" spans="1:9" ht="13.5">
      <c r="A10" s="983" t="s">
        <v>1160</v>
      </c>
      <c r="B10" s="984">
        <v>0.2</v>
      </c>
      <c r="C10" s="984">
        <v>0</v>
      </c>
      <c r="D10" s="984">
        <v>23.1</v>
      </c>
      <c r="E10" s="984">
        <v>0</v>
      </c>
      <c r="F10" s="984">
        <v>23.3</v>
      </c>
    </row>
    <row r="11" spans="1:9" ht="13.5">
      <c r="A11" s="983" t="s">
        <v>1161</v>
      </c>
      <c r="B11" s="984">
        <v>270.5</v>
      </c>
      <c r="C11" s="984">
        <v>56.6</v>
      </c>
      <c r="D11" s="984">
        <v>-0.2</v>
      </c>
      <c r="E11" s="984">
        <v>13.1</v>
      </c>
      <c r="F11" s="984">
        <v>340.00000000000006</v>
      </c>
    </row>
    <row r="12" spans="1:9" ht="13.5">
      <c r="A12" s="983" t="s">
        <v>1162</v>
      </c>
      <c r="B12" s="984">
        <v>745.4</v>
      </c>
      <c r="C12" s="984">
        <v>56.1</v>
      </c>
      <c r="D12" s="984">
        <v>-1534.2</v>
      </c>
      <c r="E12" s="984">
        <v>265.89999999999998</v>
      </c>
      <c r="F12" s="984">
        <v>-466.80000000000007</v>
      </c>
    </row>
    <row r="13" spans="1:9">
      <c r="A13" s="976" t="s">
        <v>1032</v>
      </c>
      <c r="B13" s="976">
        <v>25794.100000000002</v>
      </c>
      <c r="C13" s="976">
        <v>7225.9000000000005</v>
      </c>
      <c r="D13" s="976">
        <v>12591.199999999999</v>
      </c>
      <c r="E13" s="976">
        <v>3247.5999999999995</v>
      </c>
      <c r="F13" s="976">
        <v>48858.799999999996</v>
      </c>
    </row>
    <row r="14" spans="1:9" ht="13.5">
      <c r="A14" s="983" t="s">
        <v>1157</v>
      </c>
      <c r="B14" s="985">
        <v>0</v>
      </c>
      <c r="C14" s="985">
        <v>0</v>
      </c>
      <c r="D14" s="985">
        <v>2396.5</v>
      </c>
      <c r="E14" s="985">
        <v>13.600000000000001</v>
      </c>
      <c r="F14" s="985">
        <v>2410.1</v>
      </c>
    </row>
    <row r="15" spans="1:9">
      <c r="A15" s="983" t="s">
        <v>1158</v>
      </c>
      <c r="B15" s="985">
        <v>-180.6</v>
      </c>
      <c r="C15" s="985">
        <v>-79.2</v>
      </c>
      <c r="D15" s="985">
        <v>-35.9</v>
      </c>
      <c r="E15" s="985">
        <v>-804.7</v>
      </c>
      <c r="F15" s="985">
        <v>-1100.4000000000001</v>
      </c>
    </row>
    <row r="16" spans="1:9" ht="13.5">
      <c r="A16" s="983" t="s">
        <v>1159</v>
      </c>
      <c r="B16" s="985">
        <v>-45.5</v>
      </c>
      <c r="C16" s="985">
        <v>-16.799999999999997</v>
      </c>
      <c r="D16" s="985">
        <v>-3.6</v>
      </c>
      <c r="E16" s="985">
        <v>-2.9</v>
      </c>
      <c r="F16" s="985">
        <v>-68.8</v>
      </c>
      <c r="I16" s="822"/>
    </row>
    <row r="17" spans="1:7" ht="13.5">
      <c r="A17" s="983" t="s">
        <v>1160</v>
      </c>
      <c r="B17" s="985">
        <v>0</v>
      </c>
      <c r="C17" s="985">
        <v>0</v>
      </c>
      <c r="D17" s="985">
        <v>3.9</v>
      </c>
      <c r="E17" s="985">
        <v>0.2</v>
      </c>
      <c r="F17" s="985">
        <v>4.0999999999999996</v>
      </c>
    </row>
    <row r="18" spans="1:7" ht="13.5">
      <c r="A18" s="983" t="s">
        <v>1161</v>
      </c>
      <c r="B18" s="985">
        <v>-402.1</v>
      </c>
      <c r="C18" s="985">
        <v>-212.4</v>
      </c>
      <c r="D18" s="985">
        <v>0.7</v>
      </c>
      <c r="E18" s="985">
        <v>28.6</v>
      </c>
      <c r="F18" s="985">
        <v>-585.19999999999993</v>
      </c>
    </row>
    <row r="19" spans="1:7" ht="13.5">
      <c r="A19" s="983" t="s">
        <v>1162</v>
      </c>
      <c r="B19" s="985">
        <v>1051.5</v>
      </c>
      <c r="C19" s="985">
        <v>192.79999999999998</v>
      </c>
      <c r="D19" s="985">
        <v>-1024.8999999999999</v>
      </c>
      <c r="E19" s="985">
        <v>-61.300000000000004</v>
      </c>
      <c r="F19" s="985">
        <v>158.10000000000008</v>
      </c>
    </row>
    <row r="20" spans="1:7">
      <c r="A20" s="975" t="s">
        <v>1035</v>
      </c>
      <c r="B20" s="975">
        <v>26217.400000000005</v>
      </c>
      <c r="C20" s="975">
        <v>7110.3000000000011</v>
      </c>
      <c r="D20" s="975">
        <v>13927.9</v>
      </c>
      <c r="E20" s="975">
        <v>2421.0999999999985</v>
      </c>
      <c r="F20" s="975">
        <v>49676.69999999999</v>
      </c>
    </row>
    <row r="21" spans="1:7">
      <c r="A21" s="986"/>
      <c r="B21" s="987"/>
      <c r="C21" s="987"/>
      <c r="D21" s="987"/>
      <c r="E21" s="987"/>
      <c r="F21" s="987"/>
    </row>
    <row r="22" spans="1:7">
      <c r="A22" s="982" t="s">
        <v>1163</v>
      </c>
      <c r="B22" s="984"/>
      <c r="C22" s="984"/>
      <c r="D22" s="984"/>
      <c r="E22" s="984"/>
      <c r="F22" s="984"/>
    </row>
    <row r="23" spans="1:7">
      <c r="A23" s="983" t="s">
        <v>1156</v>
      </c>
      <c r="B23" s="984">
        <v>-12094</v>
      </c>
      <c r="C23" s="984">
        <v>-3810.7</v>
      </c>
      <c r="D23" s="984">
        <v>0</v>
      </c>
      <c r="E23" s="984">
        <v>-2264.3999999999996</v>
      </c>
      <c r="F23" s="984">
        <v>-18169.099999999999</v>
      </c>
    </row>
    <row r="24" spans="1:7">
      <c r="A24" s="983" t="s">
        <v>1164</v>
      </c>
      <c r="B24" s="984">
        <v>-1003.6</v>
      </c>
      <c r="C24" s="984">
        <v>-262.3</v>
      </c>
      <c r="D24" s="984">
        <v>0</v>
      </c>
      <c r="E24" s="984">
        <v>-160.30000000000001</v>
      </c>
      <c r="F24" s="984">
        <v>-1426.2</v>
      </c>
    </row>
    <row r="25" spans="1:7">
      <c r="A25" s="983" t="s">
        <v>1165</v>
      </c>
      <c r="B25" s="984">
        <v>519.70000000000005</v>
      </c>
      <c r="C25" s="984">
        <v>1.4</v>
      </c>
      <c r="D25" s="984">
        <v>0</v>
      </c>
      <c r="E25" s="984">
        <v>111.8</v>
      </c>
      <c r="F25" s="984">
        <v>632.9</v>
      </c>
    </row>
    <row r="26" spans="1:7" ht="13.5">
      <c r="A26" s="983" t="s">
        <v>1159</v>
      </c>
      <c r="B26" s="984">
        <v>280</v>
      </c>
      <c r="C26" s="984">
        <v>100.1</v>
      </c>
      <c r="D26" s="984">
        <v>0</v>
      </c>
      <c r="E26" s="984">
        <v>3.5</v>
      </c>
      <c r="F26" s="984">
        <v>383.6</v>
      </c>
    </row>
    <row r="27" spans="1:7" ht="13.5">
      <c r="A27" s="983" t="s">
        <v>1160</v>
      </c>
      <c r="B27" s="984">
        <v>-0.1</v>
      </c>
      <c r="C27" s="984">
        <v>0</v>
      </c>
      <c r="D27" s="984">
        <v>0</v>
      </c>
      <c r="E27" s="984">
        <v>0</v>
      </c>
      <c r="F27" s="984">
        <v>-0.1</v>
      </c>
    </row>
    <row r="28" spans="1:7" ht="13.5">
      <c r="A28" s="983" t="s">
        <v>1161</v>
      </c>
      <c r="B28" s="984">
        <v>-105</v>
      </c>
      <c r="C28" s="984">
        <v>-23.5</v>
      </c>
      <c r="D28" s="984">
        <v>0</v>
      </c>
      <c r="E28" s="984">
        <v>-8.1</v>
      </c>
      <c r="F28" s="984">
        <v>-136.6</v>
      </c>
    </row>
    <row r="29" spans="1:7" ht="13.5">
      <c r="A29" s="983" t="s">
        <v>1162</v>
      </c>
      <c r="B29" s="984">
        <v>0</v>
      </c>
      <c r="C29" s="984">
        <v>0</v>
      </c>
      <c r="D29" s="984">
        <v>0</v>
      </c>
      <c r="E29" s="984">
        <v>0</v>
      </c>
      <c r="F29" s="984">
        <v>0</v>
      </c>
    </row>
    <row r="30" spans="1:7">
      <c r="A30" s="976" t="s">
        <v>1032</v>
      </c>
      <c r="B30" s="976">
        <v>-12403</v>
      </c>
      <c r="C30" s="976">
        <v>-3995</v>
      </c>
      <c r="D30" s="976">
        <v>0</v>
      </c>
      <c r="E30" s="976">
        <v>-2317.4999999999995</v>
      </c>
      <c r="F30" s="976">
        <v>-18715.499999999996</v>
      </c>
      <c r="G30" s="988"/>
    </row>
    <row r="31" spans="1:7">
      <c r="A31" s="983" t="s">
        <v>1164</v>
      </c>
      <c r="B31" s="985">
        <v>-910.2</v>
      </c>
      <c r="C31" s="985">
        <v>-282.3</v>
      </c>
      <c r="D31" s="985">
        <v>0</v>
      </c>
      <c r="E31" s="985">
        <v>-132.19999999999999</v>
      </c>
      <c r="F31" s="985">
        <v>-1324.7</v>
      </c>
    </row>
    <row r="32" spans="1:7">
      <c r="A32" s="983" t="s">
        <v>1165</v>
      </c>
      <c r="B32" s="985">
        <v>182.3</v>
      </c>
      <c r="C32" s="985">
        <v>79.2</v>
      </c>
      <c r="D32" s="985">
        <v>0</v>
      </c>
      <c r="E32" s="985">
        <v>804.4</v>
      </c>
      <c r="F32" s="985">
        <v>1065.9000000000001</v>
      </c>
    </row>
    <row r="33" spans="1:6" ht="13.5">
      <c r="A33" s="983" t="s">
        <v>1159</v>
      </c>
      <c r="B33" s="985">
        <v>19.100000000000001</v>
      </c>
      <c r="C33" s="985">
        <v>3.9</v>
      </c>
      <c r="D33" s="985">
        <v>0</v>
      </c>
      <c r="E33" s="985">
        <v>2</v>
      </c>
      <c r="F33" s="985">
        <v>25</v>
      </c>
    </row>
    <row r="34" spans="1:6" ht="13.5">
      <c r="A34" s="983" t="s">
        <v>1160</v>
      </c>
      <c r="B34" s="985">
        <v>-0.5</v>
      </c>
      <c r="C34" s="985">
        <v>0</v>
      </c>
      <c r="D34" s="985">
        <v>0</v>
      </c>
      <c r="E34" s="985">
        <v>-2.8000000000000003</v>
      </c>
      <c r="F34" s="985">
        <v>-3.3000000000000003</v>
      </c>
    </row>
    <row r="35" spans="1:6" ht="13.5">
      <c r="A35" s="983" t="s">
        <v>1161</v>
      </c>
      <c r="B35" s="985">
        <v>163</v>
      </c>
      <c r="C35" s="985">
        <v>136.5</v>
      </c>
      <c r="D35" s="985">
        <v>0</v>
      </c>
      <c r="E35" s="985">
        <v>-18.700000000000003</v>
      </c>
      <c r="F35" s="985">
        <v>280.8</v>
      </c>
    </row>
    <row r="36" spans="1:6" ht="13.5">
      <c r="A36" s="983" t="s">
        <v>1162</v>
      </c>
      <c r="B36" s="985">
        <v>0.7</v>
      </c>
      <c r="C36" s="985">
        <v>0.1</v>
      </c>
      <c r="D36" s="985">
        <v>0</v>
      </c>
      <c r="E36" s="985">
        <v>0</v>
      </c>
      <c r="F36" s="985">
        <v>0.79999999999999993</v>
      </c>
    </row>
    <row r="37" spans="1:6">
      <c r="A37" s="975" t="s">
        <v>1035</v>
      </c>
      <c r="B37" s="975">
        <v>-12948.6</v>
      </c>
      <c r="C37" s="975">
        <v>-4057.6000000000008</v>
      </c>
      <c r="D37" s="975">
        <v>0</v>
      </c>
      <c r="E37" s="975">
        <v>-1664.7999999999993</v>
      </c>
      <c r="F37" s="975">
        <v>-18670.999999999996</v>
      </c>
    </row>
    <row r="38" spans="1:6">
      <c r="A38" s="989"/>
      <c r="B38" s="989"/>
      <c r="C38" s="989"/>
      <c r="D38" s="989"/>
      <c r="E38" s="989"/>
      <c r="F38" s="989"/>
    </row>
    <row r="39" spans="1:6">
      <c r="A39" s="982" t="s">
        <v>1166</v>
      </c>
      <c r="B39" s="984"/>
      <c r="C39" s="984"/>
      <c r="D39" s="984"/>
      <c r="E39" s="984"/>
      <c r="F39" s="984"/>
    </row>
    <row r="40" spans="1:6">
      <c r="A40" s="983" t="s">
        <v>1156</v>
      </c>
      <c r="B40" s="984">
        <v>13629.5</v>
      </c>
      <c r="C40" s="984">
        <v>3434.3999999999996</v>
      </c>
      <c r="D40" s="984">
        <v>12410.499999999998</v>
      </c>
      <c r="E40" s="984">
        <v>810.49999999999955</v>
      </c>
      <c r="F40" s="984">
        <v>30284.9</v>
      </c>
    </row>
    <row r="41" spans="1:6">
      <c r="A41" s="983" t="s">
        <v>1032</v>
      </c>
      <c r="B41" s="984">
        <v>13391.100000000002</v>
      </c>
      <c r="C41" s="984">
        <v>3230.9000000000005</v>
      </c>
      <c r="D41" s="984">
        <v>12591.199999999999</v>
      </c>
      <c r="E41" s="984">
        <v>930.09999999999991</v>
      </c>
      <c r="F41" s="984">
        <v>30143.300000000003</v>
      </c>
    </row>
    <row r="42" spans="1:6">
      <c r="A42" s="975" t="s">
        <v>1035</v>
      </c>
      <c r="B42" s="975">
        <v>13268.800000000005</v>
      </c>
      <c r="C42" s="975">
        <v>3052.7000000000003</v>
      </c>
      <c r="D42" s="975">
        <v>13927.9</v>
      </c>
      <c r="E42" s="975">
        <v>756.3</v>
      </c>
      <c r="F42" s="975">
        <v>31005.700000000004</v>
      </c>
    </row>
    <row r="43" spans="1:6" ht="39" customHeight="1">
      <c r="A43" s="1598" t="s">
        <v>1167</v>
      </c>
      <c r="B43" s="1607"/>
      <c r="C43" s="1607"/>
      <c r="D43" s="1607"/>
      <c r="E43" s="1607"/>
      <c r="F43" s="1607"/>
    </row>
    <row r="44" spans="1:6" ht="51" customHeight="1">
      <c r="A44" s="1598" t="s">
        <v>1168</v>
      </c>
      <c r="B44" s="1607"/>
      <c r="C44" s="1607"/>
      <c r="D44" s="1607"/>
      <c r="E44" s="1607"/>
      <c r="F44" s="1607"/>
    </row>
    <row r="45" spans="1:6" ht="54.75" customHeight="1">
      <c r="A45" s="1598" t="s">
        <v>1169</v>
      </c>
      <c r="B45" s="1607"/>
      <c r="C45" s="1607"/>
      <c r="D45" s="1607"/>
      <c r="E45" s="1607"/>
      <c r="F45" s="1607"/>
    </row>
    <row r="46" spans="1:6" ht="27" customHeight="1">
      <c r="A46" s="1598" t="s">
        <v>1170</v>
      </c>
      <c r="B46" s="1607"/>
      <c r="C46" s="1607"/>
      <c r="D46" s="1607"/>
      <c r="E46" s="1607"/>
      <c r="F46" s="1607"/>
    </row>
    <row r="47" spans="1:6">
      <c r="A47" s="1608"/>
      <c r="B47" s="1608"/>
      <c r="C47" s="1608"/>
      <c r="D47" s="1608"/>
      <c r="E47" s="1608"/>
      <c r="F47" s="1608"/>
    </row>
    <row r="48" spans="1:6" ht="38.25">
      <c r="A48" s="990"/>
      <c r="B48" s="991" t="s">
        <v>1151</v>
      </c>
      <c r="C48" s="991" t="s">
        <v>1152</v>
      </c>
      <c r="D48" s="991" t="s">
        <v>1153</v>
      </c>
      <c r="E48" s="991" t="s">
        <v>1154</v>
      </c>
      <c r="F48" s="991" t="s">
        <v>110</v>
      </c>
    </row>
    <row r="49" spans="1:6">
      <c r="A49" s="990" t="s">
        <v>1171</v>
      </c>
      <c r="B49" s="991" t="s">
        <v>285</v>
      </c>
      <c r="C49" s="991" t="s">
        <v>285</v>
      </c>
      <c r="D49" s="991" t="s">
        <v>285</v>
      </c>
      <c r="E49" s="991" t="s">
        <v>285</v>
      </c>
      <c r="F49" s="991" t="s">
        <v>285</v>
      </c>
    </row>
    <row r="50" spans="1:6">
      <c r="A50" s="983" t="s">
        <v>557</v>
      </c>
      <c r="B50" s="992">
        <v>13268.800000000005</v>
      </c>
      <c r="C50" s="992">
        <v>3052.7000000000003</v>
      </c>
      <c r="D50" s="992">
        <v>13927.9</v>
      </c>
      <c r="E50" s="992">
        <v>755.8</v>
      </c>
      <c r="F50" s="992">
        <v>31005.200000000004</v>
      </c>
    </row>
    <row r="51" spans="1:6">
      <c r="A51" s="983" t="s">
        <v>1172</v>
      </c>
      <c r="B51" s="992">
        <v>0</v>
      </c>
      <c r="C51" s="992">
        <v>0</v>
      </c>
      <c r="D51" s="992">
        <v>0</v>
      </c>
      <c r="E51" s="992">
        <v>0.5</v>
      </c>
      <c r="F51" s="992">
        <v>0.5</v>
      </c>
    </row>
    <row r="52" spans="1:6">
      <c r="A52" s="975" t="s">
        <v>110</v>
      </c>
      <c r="B52" s="993">
        <v>13268.800000000005</v>
      </c>
      <c r="C52" s="993">
        <v>3052.7000000000003</v>
      </c>
      <c r="D52" s="993">
        <v>13927.9</v>
      </c>
      <c r="E52" s="993">
        <v>756.3</v>
      </c>
      <c r="F52" s="993">
        <v>31005.700000000004</v>
      </c>
    </row>
  </sheetData>
  <mergeCells count="5">
    <mergeCell ref="A43:F43"/>
    <mergeCell ref="A44:F44"/>
    <mergeCell ref="A45:F45"/>
    <mergeCell ref="A46:F46"/>
    <mergeCell ref="A47:F4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ADC1-4751-4C83-9C0F-CAC0CFDA3397}">
  <dimension ref="A1:C34"/>
  <sheetViews>
    <sheetView workbookViewId="0">
      <selection activeCell="E10" sqref="E10"/>
    </sheetView>
  </sheetViews>
  <sheetFormatPr defaultColWidth="8.7109375" defaultRowHeight="12.75"/>
  <cols>
    <col min="1" max="1" width="29.42578125" style="788" customWidth="1"/>
    <col min="2" max="2" width="10.5703125" style="788" customWidth="1"/>
    <col min="3" max="3" width="11.5703125" style="788" customWidth="1"/>
    <col min="4" max="16384" width="8.7109375" style="788"/>
  </cols>
  <sheetData>
    <row r="1" spans="1:3" ht="18">
      <c r="A1" s="994" t="s">
        <v>1173</v>
      </c>
      <c r="B1" s="269"/>
      <c r="C1" s="269"/>
    </row>
    <row r="2" spans="1:3" ht="15.75">
      <c r="A2" s="995"/>
      <c r="B2" s="269"/>
      <c r="C2" s="269"/>
    </row>
    <row r="3" spans="1:3">
      <c r="A3" s="865"/>
      <c r="B3" s="864" t="s">
        <v>99</v>
      </c>
      <c r="C3" s="848" t="s">
        <v>100</v>
      </c>
    </row>
    <row r="4" spans="1:3">
      <c r="A4" s="865"/>
      <c r="B4" s="864" t="s">
        <v>285</v>
      </c>
      <c r="C4" s="848" t="s">
        <v>285</v>
      </c>
    </row>
    <row r="5" spans="1:3">
      <c r="A5" s="996" t="s">
        <v>1174</v>
      </c>
      <c r="B5" s="997">
        <v>2718.6</v>
      </c>
      <c r="C5" s="992">
        <v>2879.3</v>
      </c>
    </row>
    <row r="6" spans="1:3">
      <c r="A6" s="996" t="s">
        <v>1175</v>
      </c>
      <c r="B6" s="997">
        <v>-304.39999999999998</v>
      </c>
      <c r="C6" s="992">
        <v>203.4</v>
      </c>
    </row>
    <row r="7" spans="1:3" ht="25.5" customHeight="1">
      <c r="A7" s="996" t="s">
        <v>1176</v>
      </c>
      <c r="B7" s="997">
        <v>-263.39999999999998</v>
      </c>
      <c r="C7" s="992">
        <v>-364.1</v>
      </c>
    </row>
    <row r="8" spans="1:3">
      <c r="A8" s="998" t="s">
        <v>1177</v>
      </c>
      <c r="B8" s="999">
        <v>2150.7999999999997</v>
      </c>
      <c r="C8" s="1000">
        <v>2718.6000000000004</v>
      </c>
    </row>
    <row r="9" spans="1:3">
      <c r="A9" s="267"/>
      <c r="B9" s="269"/>
      <c r="C9" s="269"/>
    </row>
    <row r="10" spans="1:3">
      <c r="A10" s="980"/>
      <c r="B10" s="1001"/>
      <c r="C10" s="269"/>
    </row>
    <row r="11" spans="1:3">
      <c r="A11" s="953"/>
      <c r="B11" s="1001"/>
      <c r="C11" s="269"/>
    </row>
    <row r="16" spans="1:3" ht="12.75" customHeight="1"/>
    <row r="17" ht="12.75" customHeight="1"/>
    <row r="18" ht="12.75" customHeight="1"/>
    <row r="19" ht="12.75" customHeight="1"/>
    <row r="20" ht="12.75" customHeight="1"/>
    <row r="21" ht="12.75" customHeight="1"/>
    <row r="33" spans="1:3" ht="32.25" customHeight="1"/>
    <row r="34" spans="1:3">
      <c r="A34" s="267"/>
      <c r="B34" s="267"/>
      <c r="C34" s="267"/>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2AA1-1D18-4380-837A-2011CFCB18D6}">
  <sheetPr>
    <pageSetUpPr fitToPage="1"/>
  </sheetPr>
  <dimension ref="A1:C42"/>
  <sheetViews>
    <sheetView topLeftCell="A19" zoomScale="90" zoomScaleNormal="90" workbookViewId="0">
      <selection activeCell="H33" sqref="H33"/>
    </sheetView>
  </sheetViews>
  <sheetFormatPr defaultColWidth="9.140625" defaultRowHeight="12.75"/>
  <cols>
    <col min="1" max="1" width="38.5703125" style="267" customWidth="1"/>
    <col min="2" max="2" width="9.5703125" style="267" customWidth="1"/>
    <col min="3" max="3" width="20.5703125" style="267" customWidth="1"/>
    <col min="4" max="11" width="9.140625" style="267"/>
    <col min="12" max="12" width="38.5703125" style="267" customWidth="1"/>
    <col min="13" max="13" width="9.5703125" style="267" customWidth="1"/>
    <col min="14" max="14" width="20.5703125" style="267" customWidth="1"/>
    <col min="15" max="16384" width="9.140625" style="267"/>
  </cols>
  <sheetData>
    <row r="1" spans="1:3" ht="15">
      <c r="A1" s="1002" t="s">
        <v>1178</v>
      </c>
      <c r="B1" s="1003"/>
    </row>
    <row r="2" spans="1:3">
      <c r="A2" s="953"/>
      <c r="B2" s="1004"/>
    </row>
    <row r="3" spans="1:3" ht="25.5" customHeight="1">
      <c r="A3" s="1005"/>
      <c r="B3" s="1611" t="s">
        <v>1179</v>
      </c>
      <c r="C3" s="1006" t="s">
        <v>1180</v>
      </c>
    </row>
    <row r="4" spans="1:3" ht="25.5">
      <c r="A4" s="1613" t="s">
        <v>1181</v>
      </c>
      <c r="B4" s="1612"/>
      <c r="C4" s="1007" t="s">
        <v>1182</v>
      </c>
    </row>
    <row r="5" spans="1:3">
      <c r="A5" s="1614"/>
      <c r="B5" s="1612"/>
      <c r="C5" s="1008" t="s">
        <v>1183</v>
      </c>
    </row>
    <row r="6" spans="1:3" ht="13.5" customHeight="1">
      <c r="A6" s="1615"/>
      <c r="B6" s="1009" t="s">
        <v>285</v>
      </c>
      <c r="C6" s="1010" t="s">
        <v>1184</v>
      </c>
    </row>
    <row r="7" spans="1:3">
      <c r="A7" s="1011" t="s">
        <v>1185</v>
      </c>
      <c r="B7" s="1012">
        <v>5013.5</v>
      </c>
      <c r="C7" s="1013" t="s">
        <v>1186</v>
      </c>
    </row>
    <row r="8" spans="1:3" ht="12.75" customHeight="1">
      <c r="A8" s="1011" t="s">
        <v>1187</v>
      </c>
      <c r="B8" s="1012">
        <v>1646.2</v>
      </c>
      <c r="C8" s="1013" t="s">
        <v>1188</v>
      </c>
    </row>
    <row r="9" spans="1:3" ht="12.75" customHeight="1">
      <c r="A9" s="1011" t="s">
        <v>1189</v>
      </c>
      <c r="B9" s="1012">
        <v>1226.7</v>
      </c>
      <c r="C9" s="1013" t="s">
        <v>1190</v>
      </c>
    </row>
    <row r="10" spans="1:3" ht="12.75" customHeight="1">
      <c r="A10" s="1011" t="s">
        <v>1191</v>
      </c>
      <c r="B10" s="1012">
        <v>1138.9000000000001</v>
      </c>
      <c r="C10" s="1013" t="s">
        <v>1192</v>
      </c>
    </row>
    <row r="11" spans="1:3" ht="12.75" customHeight="1">
      <c r="A11" s="1011" t="s">
        <v>1193</v>
      </c>
      <c r="B11" s="1012">
        <v>837.3</v>
      </c>
      <c r="C11" s="1013" t="s">
        <v>1194</v>
      </c>
    </row>
    <row r="12" spans="1:3" ht="12.75" customHeight="1">
      <c r="A12" s="1011" t="s">
        <v>1195</v>
      </c>
      <c r="B12" s="1012">
        <v>826.1</v>
      </c>
      <c r="C12" s="1013" t="s">
        <v>1194</v>
      </c>
    </row>
    <row r="13" spans="1:3" ht="12.75" customHeight="1">
      <c r="A13" s="1011" t="s">
        <v>1196</v>
      </c>
      <c r="B13" s="1012">
        <v>778.7</v>
      </c>
      <c r="C13" s="1013" t="s">
        <v>1197</v>
      </c>
    </row>
    <row r="14" spans="1:3" ht="12.75" customHeight="1">
      <c r="A14" s="1011" t="s">
        <v>1198</v>
      </c>
      <c r="B14" s="1012">
        <v>630.1</v>
      </c>
      <c r="C14" s="1013" t="s">
        <v>1199</v>
      </c>
    </row>
    <row r="15" spans="1:3" ht="12.75" customHeight="1">
      <c r="A15" s="1011" t="s">
        <v>1200</v>
      </c>
      <c r="B15" s="1012">
        <v>616.5</v>
      </c>
      <c r="C15" s="1013" t="s">
        <v>1194</v>
      </c>
    </row>
    <row r="16" spans="1:3" ht="12.75" customHeight="1">
      <c r="A16" s="1014"/>
      <c r="B16" s="1616" t="s">
        <v>1201</v>
      </c>
      <c r="C16" s="1015" t="s">
        <v>1180</v>
      </c>
    </row>
    <row r="17" spans="1:3" ht="25.5" customHeight="1">
      <c r="A17" s="1617" t="s">
        <v>1202</v>
      </c>
      <c r="B17" s="1612"/>
      <c r="C17" s="1016" t="s">
        <v>1182</v>
      </c>
    </row>
    <row r="18" spans="1:3" ht="12.75" customHeight="1">
      <c r="A18" s="1614"/>
      <c r="B18" s="1612"/>
      <c r="C18" s="1017" t="s">
        <v>1183</v>
      </c>
    </row>
    <row r="19" spans="1:3">
      <c r="A19" s="1615"/>
      <c r="B19" s="1018" t="s">
        <v>285</v>
      </c>
      <c r="C19" s="1019" t="s">
        <v>1184</v>
      </c>
    </row>
    <row r="20" spans="1:3" ht="12.75" customHeight="1">
      <c r="A20" s="1011" t="s">
        <v>1185</v>
      </c>
      <c r="B20" s="1012">
        <v>5352.3</v>
      </c>
      <c r="C20" s="1013" t="s">
        <v>1203</v>
      </c>
    </row>
    <row r="21" spans="1:3">
      <c r="A21" s="1011" t="s">
        <v>1187</v>
      </c>
      <c r="B21" s="1012">
        <v>1730.4</v>
      </c>
      <c r="C21" s="1013" t="s">
        <v>1204</v>
      </c>
    </row>
    <row r="22" spans="1:3" ht="12.75" customHeight="1">
      <c r="A22" s="1011" t="s">
        <v>1205</v>
      </c>
      <c r="B22" s="1012">
        <v>1381.5</v>
      </c>
      <c r="C22" s="1013" t="s">
        <v>1206</v>
      </c>
    </row>
    <row r="23" spans="1:3" ht="12.75" customHeight="1">
      <c r="A23" s="1011" t="s">
        <v>1191</v>
      </c>
      <c r="B23" s="1012">
        <v>1208.4000000000001</v>
      </c>
      <c r="C23" s="1013" t="s">
        <v>1186</v>
      </c>
    </row>
    <row r="24" spans="1:3" ht="12.75" customHeight="1">
      <c r="A24" s="1011" t="s">
        <v>1207</v>
      </c>
      <c r="B24" s="1012">
        <v>829.6</v>
      </c>
      <c r="C24" s="1020" t="s">
        <v>1194</v>
      </c>
    </row>
    <row r="25" spans="1:3" ht="12.75" customHeight="1">
      <c r="A25" s="1011" t="s">
        <v>1195</v>
      </c>
      <c r="B25" s="1012">
        <v>824.6</v>
      </c>
      <c r="C25" s="1020" t="s">
        <v>1194</v>
      </c>
    </row>
    <row r="26" spans="1:3" ht="12.75" customHeight="1">
      <c r="A26" s="1011" t="s">
        <v>1196</v>
      </c>
      <c r="B26" s="1012">
        <v>810.6</v>
      </c>
      <c r="C26" s="1013" t="s">
        <v>1208</v>
      </c>
    </row>
    <row r="27" spans="1:3" ht="12.75" customHeight="1">
      <c r="A27" s="1011" t="s">
        <v>1209</v>
      </c>
      <c r="B27" s="1012">
        <v>658.3</v>
      </c>
      <c r="C27" s="1013" t="s">
        <v>1210</v>
      </c>
    </row>
    <row r="28" spans="1:3" ht="12.75" customHeight="1">
      <c r="A28" s="1011" t="s">
        <v>1211</v>
      </c>
      <c r="B28" s="1012">
        <v>604.6</v>
      </c>
      <c r="C28" s="1013" t="s">
        <v>1212</v>
      </c>
    </row>
    <row r="29" spans="1:3" ht="12.75" customHeight="1">
      <c r="A29" s="1011" t="s">
        <v>1213</v>
      </c>
      <c r="B29" s="1012">
        <v>531.9</v>
      </c>
      <c r="C29" s="1013" t="s">
        <v>1203</v>
      </c>
    </row>
    <row r="30" spans="1:3">
      <c r="A30" s="1011" t="s">
        <v>1214</v>
      </c>
      <c r="B30" s="1012">
        <v>519.20000000000005</v>
      </c>
      <c r="C30" s="1013" t="s">
        <v>1194</v>
      </c>
    </row>
    <row r="31" spans="1:3">
      <c r="A31" s="1011" t="s">
        <v>1215</v>
      </c>
      <c r="B31" s="1012">
        <v>512.4</v>
      </c>
      <c r="C31" s="1013" t="s">
        <v>1216</v>
      </c>
    </row>
    <row r="32" spans="1:3" ht="32.25" customHeight="1">
      <c r="A32" s="1609" t="s">
        <v>1217</v>
      </c>
      <c r="B32" s="1618"/>
      <c r="C32" s="1618"/>
    </row>
    <row r="33" spans="1:3" ht="37.5" customHeight="1">
      <c r="A33" s="1609"/>
      <c r="B33" s="1618"/>
      <c r="C33" s="1618"/>
    </row>
    <row r="34" spans="1:3">
      <c r="A34" s="1609"/>
      <c r="B34" s="1610"/>
      <c r="C34" s="1610"/>
    </row>
    <row r="42" spans="1:3" ht="25.5" customHeight="1"/>
  </sheetData>
  <mergeCells count="7">
    <mergeCell ref="A34:C34"/>
    <mergeCell ref="B3:B5"/>
    <mergeCell ref="A4:A6"/>
    <mergeCell ref="B16:B18"/>
    <mergeCell ref="A17:A19"/>
    <mergeCell ref="A32:C32"/>
    <mergeCell ref="A33:C33"/>
  </mergeCells>
  <pageMargins left="0.15748031496062992" right="0.15748031496062992" top="0.39370078740157483" bottom="0.39370078740157483" header="0.51181102362204722" footer="0.5118110236220472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CCC72-0B4D-401B-8FF7-978FCF2C8F34}">
  <dimension ref="A1:K11"/>
  <sheetViews>
    <sheetView workbookViewId="0">
      <selection activeCell="D11" activeCellId="1" sqref="A5:D5 A11:D11"/>
    </sheetView>
  </sheetViews>
  <sheetFormatPr defaultColWidth="9.42578125" defaultRowHeight="15"/>
  <cols>
    <col min="1" max="1" width="9.5703125" style="320" customWidth="1"/>
    <col min="2" max="2" width="51.5703125" style="316" customWidth="1"/>
    <col min="3" max="3" width="10.5703125" style="317" customWidth="1"/>
    <col min="4" max="16384" width="9.42578125" style="316"/>
  </cols>
  <sheetData>
    <row r="1" spans="1:11" ht="18">
      <c r="A1" s="8" t="s">
        <v>0</v>
      </c>
    </row>
    <row r="2" spans="1:11" ht="18">
      <c r="A2" s="8" t="s">
        <v>1</v>
      </c>
    </row>
    <row r="3" spans="1:11" ht="18">
      <c r="A3" s="9" t="s">
        <v>97</v>
      </c>
      <c r="B3" s="1"/>
      <c r="C3" s="10"/>
      <c r="D3" s="1"/>
      <c r="E3"/>
      <c r="F3" s="309"/>
      <c r="G3" s="309"/>
      <c r="H3" s="309"/>
      <c r="I3" s="309"/>
      <c r="J3" s="309"/>
      <c r="K3" s="309"/>
    </row>
    <row r="5" spans="1:11">
      <c r="A5" s="1957" t="s">
        <v>98</v>
      </c>
      <c r="B5" s="1958" t="s">
        <v>66</v>
      </c>
      <c r="C5" s="1959" t="s">
        <v>99</v>
      </c>
      <c r="D5" s="1959" t="s">
        <v>100</v>
      </c>
    </row>
    <row r="6" spans="1:11" ht="39">
      <c r="A6" s="312" t="s">
        <v>101</v>
      </c>
      <c r="B6" s="90" t="s">
        <v>102</v>
      </c>
      <c r="C6" s="318">
        <v>36</v>
      </c>
      <c r="D6" s="318">
        <v>27</v>
      </c>
    </row>
    <row r="7" spans="1:11" ht="39">
      <c r="A7" s="319" t="s">
        <v>103</v>
      </c>
      <c r="B7" s="90" t="s">
        <v>104</v>
      </c>
      <c r="C7" s="318">
        <v>13</v>
      </c>
      <c r="D7" s="318">
        <v>7</v>
      </c>
      <c r="F7" s="239"/>
    </row>
    <row r="8" spans="1:11" ht="26.25">
      <c r="A8" s="319" t="s">
        <v>105</v>
      </c>
      <c r="B8" s="90" t="s">
        <v>106</v>
      </c>
      <c r="C8" s="318">
        <v>2</v>
      </c>
      <c r="D8" s="318">
        <v>2</v>
      </c>
    </row>
    <row r="9" spans="1:11">
      <c r="A9" s="319" t="s">
        <v>107</v>
      </c>
      <c r="B9" s="90" t="s">
        <v>1599</v>
      </c>
      <c r="C9" s="318">
        <v>482</v>
      </c>
      <c r="D9" s="318">
        <v>479</v>
      </c>
    </row>
    <row r="10" spans="1:11">
      <c r="A10" s="319" t="s">
        <v>108</v>
      </c>
      <c r="B10" s="90" t="s">
        <v>109</v>
      </c>
      <c r="C10" s="318">
        <v>47</v>
      </c>
      <c r="D10" s="318">
        <v>37</v>
      </c>
    </row>
    <row r="11" spans="1:11">
      <c r="A11" s="1960" t="s">
        <v>110</v>
      </c>
      <c r="B11" s="1961"/>
      <c r="C11" s="1962">
        <f>SUM(C6:C10)</f>
        <v>580</v>
      </c>
      <c r="D11" s="1962">
        <f>SUM(D6:D10)</f>
        <v>552</v>
      </c>
    </row>
  </sheetData>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CA9E-DEA7-4D50-AE1C-3BB12725B475}">
  <dimension ref="A1:U62"/>
  <sheetViews>
    <sheetView topLeftCell="A53" zoomScaleNormal="100" workbookViewId="0">
      <selection activeCell="D66" sqref="D66"/>
    </sheetView>
  </sheetViews>
  <sheetFormatPr defaultColWidth="8.7109375" defaultRowHeight="12.75"/>
  <cols>
    <col min="1" max="1" width="25.85546875" style="788" customWidth="1"/>
    <col min="2" max="2" width="10.5703125" style="788" customWidth="1"/>
    <col min="3" max="3" width="9.5703125" style="788" customWidth="1"/>
    <col min="4" max="4" width="10.5703125" style="788" customWidth="1"/>
    <col min="5" max="5" width="9.5703125" style="788" customWidth="1"/>
    <col min="6" max="6" width="12" style="788" customWidth="1"/>
    <col min="7" max="8" width="10.5703125" style="788" customWidth="1"/>
    <col min="9" max="9" width="15.5703125" style="788" customWidth="1"/>
    <col min="10" max="12" width="8.5703125" style="788" customWidth="1"/>
    <col min="13" max="16384" width="8.7109375" style="788"/>
  </cols>
  <sheetData>
    <row r="1" spans="1:20" ht="18.75">
      <c r="A1" s="925" t="s">
        <v>1218</v>
      </c>
      <c r="O1" s="1621"/>
      <c r="P1" s="1621"/>
      <c r="Q1" s="1621"/>
      <c r="R1" s="1621"/>
      <c r="S1" s="1621"/>
      <c r="T1" s="1621"/>
    </row>
    <row r="2" spans="1:20" ht="13.5" thickBot="1"/>
    <row r="3" spans="1:20" ht="51" customHeight="1">
      <c r="A3" s="1162"/>
      <c r="B3" s="1163" t="s">
        <v>1219</v>
      </c>
      <c r="C3" s="1163" t="s">
        <v>1220</v>
      </c>
      <c r="D3" s="1163" t="s">
        <v>1221</v>
      </c>
      <c r="E3" s="1163" t="s">
        <v>1222</v>
      </c>
      <c r="F3" s="1163" t="s">
        <v>1223</v>
      </c>
      <c r="G3" s="1163" t="s">
        <v>1224</v>
      </c>
      <c r="H3" s="1163" t="s">
        <v>1152</v>
      </c>
      <c r="I3" s="1163" t="s">
        <v>1225</v>
      </c>
      <c r="J3" s="1163" t="s">
        <v>1226</v>
      </c>
      <c r="K3" s="1163" t="s">
        <v>1227</v>
      </c>
      <c r="L3" s="1164" t="s">
        <v>110</v>
      </c>
    </row>
    <row r="4" spans="1:20" ht="13.5" customHeight="1">
      <c r="A4" s="1165" t="s">
        <v>1228</v>
      </c>
      <c r="B4" s="1166" t="s">
        <v>285</v>
      </c>
      <c r="C4" s="1166" t="s">
        <v>285</v>
      </c>
      <c r="D4" s="1166" t="s">
        <v>285</v>
      </c>
      <c r="E4" s="1166" t="s">
        <v>285</v>
      </c>
      <c r="F4" s="1166" t="s">
        <v>285</v>
      </c>
      <c r="G4" s="1166" t="s">
        <v>285</v>
      </c>
      <c r="H4" s="1166" t="s">
        <v>285</v>
      </c>
      <c r="I4" s="1166" t="s">
        <v>285</v>
      </c>
      <c r="J4" s="1166" t="s">
        <v>285</v>
      </c>
      <c r="K4" s="1166" t="s">
        <v>285</v>
      </c>
      <c r="L4" s="1167" t="s">
        <v>285</v>
      </c>
    </row>
    <row r="5" spans="1:20">
      <c r="A5" s="1168" t="s">
        <v>1156</v>
      </c>
      <c r="B5" s="992">
        <v>2821.1</v>
      </c>
      <c r="C5" s="992">
        <v>7208.2000000000007</v>
      </c>
      <c r="D5" s="992">
        <v>18172.7</v>
      </c>
      <c r="E5" s="992">
        <v>32102.100000000002</v>
      </c>
      <c r="F5" s="992">
        <v>85750.400000000009</v>
      </c>
      <c r="G5" s="992">
        <v>4254.4000000000005</v>
      </c>
      <c r="H5" s="992">
        <v>20255.399999999998</v>
      </c>
      <c r="I5" s="992">
        <v>4392.8169999999991</v>
      </c>
      <c r="J5" s="992">
        <v>17500.499999999993</v>
      </c>
      <c r="K5" s="992">
        <v>7039.9000000000015</v>
      </c>
      <c r="L5" s="1169">
        <v>199497.51699999999</v>
      </c>
    </row>
    <row r="6" spans="1:20" ht="13.5">
      <c r="A6" s="1168" t="s">
        <v>1157</v>
      </c>
      <c r="B6" s="992">
        <v>12.2</v>
      </c>
      <c r="C6" s="992">
        <v>2.5999999999999996</v>
      </c>
      <c r="D6" s="992">
        <v>24.8</v>
      </c>
      <c r="E6" s="992">
        <v>12.9</v>
      </c>
      <c r="F6" s="992">
        <v>467.8</v>
      </c>
      <c r="G6" s="992">
        <v>14</v>
      </c>
      <c r="H6" s="992">
        <v>6.8</v>
      </c>
      <c r="I6" s="992">
        <v>77.900000000000006</v>
      </c>
      <c r="J6" s="992">
        <v>5498.7</v>
      </c>
      <c r="K6" s="992">
        <v>2419</v>
      </c>
      <c r="L6" s="1169">
        <v>8536.7000000000007</v>
      </c>
    </row>
    <row r="7" spans="1:20">
      <c r="A7" s="1168" t="s">
        <v>1158</v>
      </c>
      <c r="B7" s="992">
        <v>-20.2</v>
      </c>
      <c r="C7" s="992">
        <v>-35.6</v>
      </c>
      <c r="D7" s="992">
        <v>-139.30000000000001</v>
      </c>
      <c r="E7" s="992">
        <v>-780.1</v>
      </c>
      <c r="F7" s="992">
        <v>-2024.9</v>
      </c>
      <c r="G7" s="992">
        <v>-91.899999999999991</v>
      </c>
      <c r="H7" s="992">
        <v>-127.39999999999999</v>
      </c>
      <c r="I7" s="992">
        <v>-152.4</v>
      </c>
      <c r="J7" s="992">
        <v>-22.2</v>
      </c>
      <c r="K7" s="992">
        <v>-105.9</v>
      </c>
      <c r="L7" s="1169">
        <v>-3499.9000000000005</v>
      </c>
    </row>
    <row r="8" spans="1:20" ht="13.5">
      <c r="A8" s="1168" t="s">
        <v>1159</v>
      </c>
      <c r="B8" s="992">
        <v>-32</v>
      </c>
      <c r="C8" s="992">
        <v>-33.6</v>
      </c>
      <c r="D8" s="992">
        <v>-133.5</v>
      </c>
      <c r="E8" s="992">
        <v>-255.6</v>
      </c>
      <c r="F8" s="992">
        <v>-3543.8</v>
      </c>
      <c r="G8" s="992">
        <v>-96.9</v>
      </c>
      <c r="H8" s="992">
        <v>-1570.7</v>
      </c>
      <c r="I8" s="992">
        <v>-8.6</v>
      </c>
      <c r="J8" s="992">
        <v>-124.9</v>
      </c>
      <c r="K8" s="992">
        <v>-13.5</v>
      </c>
      <c r="L8" s="1169">
        <v>-5813.1</v>
      </c>
    </row>
    <row r="9" spans="1:20" ht="13.5">
      <c r="A9" s="1168" t="s">
        <v>1160</v>
      </c>
      <c r="B9" s="992">
        <v>181.3</v>
      </c>
      <c r="C9" s="992">
        <v>51.4</v>
      </c>
      <c r="D9" s="992">
        <v>131.9</v>
      </c>
      <c r="E9" s="992">
        <v>114.6</v>
      </c>
      <c r="F9" s="992">
        <v>110.3</v>
      </c>
      <c r="G9" s="992">
        <v>0.5</v>
      </c>
      <c r="H9" s="992">
        <v>4.5</v>
      </c>
      <c r="I9" s="992">
        <v>1.9000000000000001</v>
      </c>
      <c r="J9" s="992">
        <v>0</v>
      </c>
      <c r="K9" s="992">
        <v>0</v>
      </c>
      <c r="L9" s="1169">
        <v>596.4</v>
      </c>
    </row>
    <row r="10" spans="1:20" ht="13.5">
      <c r="A10" s="1168" t="s">
        <v>1229</v>
      </c>
      <c r="B10" s="992">
        <v>-1.3</v>
      </c>
      <c r="C10" s="992">
        <v>65.900000000000006</v>
      </c>
      <c r="D10" s="992">
        <v>83.2</v>
      </c>
      <c r="E10" s="992">
        <v>1030.4000000000001</v>
      </c>
      <c r="F10" s="992">
        <v>1395.8</v>
      </c>
      <c r="G10" s="992">
        <v>327</v>
      </c>
      <c r="H10" s="992">
        <v>102.6</v>
      </c>
      <c r="I10" s="992">
        <v>238.1</v>
      </c>
      <c r="J10" s="992">
        <v>-2013.3</v>
      </c>
      <c r="K10" s="992">
        <v>-1338.1000000000001</v>
      </c>
      <c r="L10" s="1169">
        <v>-109.70000000000027</v>
      </c>
    </row>
    <row r="11" spans="1:20" ht="13.5">
      <c r="A11" s="1168" t="s">
        <v>1230</v>
      </c>
      <c r="B11" s="992">
        <v>44.9</v>
      </c>
      <c r="C11" s="992">
        <v>62</v>
      </c>
      <c r="D11" s="992">
        <v>1910.8999999999999</v>
      </c>
      <c r="E11" s="992">
        <v>2469.1000000000004</v>
      </c>
      <c r="F11" s="992">
        <v>1618.3</v>
      </c>
      <c r="G11" s="992">
        <v>37.5</v>
      </c>
      <c r="H11" s="992">
        <v>179.5</v>
      </c>
      <c r="I11" s="992">
        <v>21.1</v>
      </c>
      <c r="J11" s="992">
        <v>105.6</v>
      </c>
      <c r="K11" s="992">
        <v>2.5</v>
      </c>
      <c r="L11" s="1169">
        <v>6451.4000000000015</v>
      </c>
    </row>
    <row r="12" spans="1:20">
      <c r="A12" s="1170" t="s">
        <v>1032</v>
      </c>
      <c r="B12" s="1000">
        <v>3006</v>
      </c>
      <c r="C12" s="1000">
        <v>7320.9</v>
      </c>
      <c r="D12" s="1000">
        <v>20050.700000000004</v>
      </c>
      <c r="E12" s="1000">
        <v>34693.400000000009</v>
      </c>
      <c r="F12" s="1000">
        <v>83773.900000000023</v>
      </c>
      <c r="G12" s="1000">
        <v>4444.6000000000004</v>
      </c>
      <c r="H12" s="1000">
        <v>18850.699999999993</v>
      </c>
      <c r="I12" s="1000">
        <v>4570.8169999999991</v>
      </c>
      <c r="J12" s="1000">
        <v>20944.399999999991</v>
      </c>
      <c r="K12" s="1000">
        <v>8003.9000000000015</v>
      </c>
      <c r="L12" s="1171">
        <v>205659.31699999998</v>
      </c>
    </row>
    <row r="13" spans="1:20">
      <c r="A13" s="1168" t="s">
        <v>1231</v>
      </c>
      <c r="B13" s="997">
        <v>0</v>
      </c>
      <c r="C13" s="997">
        <v>0</v>
      </c>
      <c r="D13" s="997">
        <v>78.599999999999994</v>
      </c>
      <c r="E13" s="997">
        <v>9</v>
      </c>
      <c r="F13" s="997">
        <v>440.7</v>
      </c>
      <c r="G13" s="997">
        <v>10.3</v>
      </c>
      <c r="H13" s="997">
        <v>11.1</v>
      </c>
      <c r="I13" s="997">
        <v>102.5</v>
      </c>
      <c r="J13" s="997">
        <v>6144.4</v>
      </c>
      <c r="K13" s="997">
        <v>3113.1</v>
      </c>
      <c r="L13" s="1172">
        <v>9909.6999999999989</v>
      </c>
    </row>
    <row r="14" spans="1:20">
      <c r="A14" s="1168" t="s">
        <v>1158</v>
      </c>
      <c r="B14" s="997">
        <v>-69.099999999999994</v>
      </c>
      <c r="C14" s="997">
        <v>4.5999999999999996</v>
      </c>
      <c r="D14" s="997">
        <v>-176.4</v>
      </c>
      <c r="E14" s="997">
        <v>-81.099999999999994</v>
      </c>
      <c r="F14" s="997">
        <v>-2618.8000000000002</v>
      </c>
      <c r="G14" s="997">
        <v>-359.5</v>
      </c>
      <c r="H14" s="997">
        <v>-505.40000000000003</v>
      </c>
      <c r="I14" s="997">
        <v>-351.2</v>
      </c>
      <c r="J14" s="997">
        <v>-41.5</v>
      </c>
      <c r="K14" s="997">
        <v>-27.200000000000003</v>
      </c>
      <c r="L14" s="1172">
        <v>-4225.6000000000004</v>
      </c>
    </row>
    <row r="15" spans="1:20" ht="13.5">
      <c r="A15" s="1168" t="s">
        <v>1159</v>
      </c>
      <c r="B15" s="997">
        <v>-21</v>
      </c>
      <c r="C15" s="997">
        <v>-15.3</v>
      </c>
      <c r="D15" s="997">
        <v>-134.19999999999999</v>
      </c>
      <c r="E15" s="997">
        <v>-553.9</v>
      </c>
      <c r="F15" s="997">
        <v>-321.39999999999998</v>
      </c>
      <c r="G15" s="997">
        <v>-25.5</v>
      </c>
      <c r="H15" s="997">
        <v>0</v>
      </c>
      <c r="I15" s="997">
        <v>-6.1</v>
      </c>
      <c r="J15" s="997">
        <v>-103</v>
      </c>
      <c r="K15" s="997">
        <v>-4.2</v>
      </c>
      <c r="L15" s="1172">
        <v>-1184.5999999999999</v>
      </c>
    </row>
    <row r="16" spans="1:20" ht="13.5">
      <c r="A16" s="1168" t="s">
        <v>1160</v>
      </c>
      <c r="B16" s="997">
        <v>328.7</v>
      </c>
      <c r="C16" s="997">
        <v>58.8</v>
      </c>
      <c r="D16" s="997">
        <v>152.80000000000001</v>
      </c>
      <c r="E16" s="997">
        <v>349</v>
      </c>
      <c r="F16" s="997">
        <v>2.6</v>
      </c>
      <c r="G16" s="997">
        <v>22.1</v>
      </c>
      <c r="H16" s="997">
        <v>329.1</v>
      </c>
      <c r="I16" s="997">
        <v>5.7</v>
      </c>
      <c r="J16" s="997">
        <v>0</v>
      </c>
      <c r="K16" s="997">
        <v>0</v>
      </c>
      <c r="L16" s="1172">
        <v>1248.8</v>
      </c>
    </row>
    <row r="17" spans="1:12" ht="13.5">
      <c r="A17" s="1168" t="s">
        <v>1229</v>
      </c>
      <c r="B17" s="997">
        <v>8.7999999999999989</v>
      </c>
      <c r="C17" s="997">
        <v>-54.6</v>
      </c>
      <c r="D17" s="997">
        <v>88.500000000000014</v>
      </c>
      <c r="E17" s="997">
        <v>1363.2</v>
      </c>
      <c r="F17" s="997">
        <v>3906.4</v>
      </c>
      <c r="G17" s="997">
        <v>184.5</v>
      </c>
      <c r="H17" s="997">
        <v>347.8</v>
      </c>
      <c r="I17" s="997">
        <v>341.20000000000005</v>
      </c>
      <c r="J17" s="997">
        <v>-4244.2999999999993</v>
      </c>
      <c r="K17" s="997">
        <v>-2219.4</v>
      </c>
      <c r="L17" s="1172">
        <v>-277.89999999999918</v>
      </c>
    </row>
    <row r="18" spans="1:12" ht="13.5">
      <c r="A18" s="1168" t="s">
        <v>1230</v>
      </c>
      <c r="B18" s="997">
        <v>168.5</v>
      </c>
      <c r="C18" s="997">
        <v>276.2</v>
      </c>
      <c r="D18" s="997">
        <v>2998.9</v>
      </c>
      <c r="E18" s="997">
        <v>3876.2000000000003</v>
      </c>
      <c r="F18" s="997">
        <v>4632.5</v>
      </c>
      <c r="G18" s="997">
        <v>146.70000000000002</v>
      </c>
      <c r="H18" s="997">
        <v>-468.9</v>
      </c>
      <c r="I18" s="997">
        <v>14.8</v>
      </c>
      <c r="J18" s="997">
        <v>0</v>
      </c>
      <c r="K18" s="997">
        <v>-2.0999999999999996</v>
      </c>
      <c r="L18" s="1172">
        <v>11642.8</v>
      </c>
    </row>
    <row r="19" spans="1:12" ht="13.5" thickBot="1">
      <c r="A19" s="1173" t="s">
        <v>1035</v>
      </c>
      <c r="B19" s="1174">
        <v>3421.9</v>
      </c>
      <c r="C19" s="1174">
        <v>7590.5999999999995</v>
      </c>
      <c r="D19" s="1174">
        <v>23058.9</v>
      </c>
      <c r="E19" s="1174">
        <v>39655.800000000003</v>
      </c>
      <c r="F19" s="1174">
        <v>89815.900000000023</v>
      </c>
      <c r="G19" s="1174">
        <v>4423.2</v>
      </c>
      <c r="H19" s="1174">
        <v>18564.399999999987</v>
      </c>
      <c r="I19" s="1174">
        <v>4677.7169999999987</v>
      </c>
      <c r="J19" s="1174">
        <v>22699.999999999989</v>
      </c>
      <c r="K19" s="1174">
        <v>8864.1</v>
      </c>
      <c r="L19" s="1175">
        <v>222772.51699999996</v>
      </c>
    </row>
    <row r="20" spans="1:12" ht="13.5" thickBot="1">
      <c r="A20" s="1160"/>
      <c r="B20" s="1161"/>
      <c r="C20" s="1161"/>
      <c r="D20" s="1161"/>
      <c r="E20" s="1161"/>
      <c r="F20" s="1161"/>
      <c r="G20" s="1161"/>
      <c r="H20" s="1161"/>
      <c r="I20" s="1161"/>
      <c r="J20" s="1161"/>
      <c r="K20" s="1161"/>
      <c r="L20" s="1161"/>
    </row>
    <row r="21" spans="1:12" ht="51">
      <c r="A21" s="1162"/>
      <c r="B21" s="1163" t="s">
        <v>1219</v>
      </c>
      <c r="C21" s="1163" t="s">
        <v>1220</v>
      </c>
      <c r="D21" s="1163" t="s">
        <v>1221</v>
      </c>
      <c r="E21" s="1163" t="s">
        <v>1222</v>
      </c>
      <c r="F21" s="1163" t="s">
        <v>1223</v>
      </c>
      <c r="G21" s="1163" t="s">
        <v>1224</v>
      </c>
      <c r="H21" s="1163" t="s">
        <v>1152</v>
      </c>
      <c r="I21" s="1163" t="s">
        <v>1225</v>
      </c>
      <c r="J21" s="1163" t="s">
        <v>1226</v>
      </c>
      <c r="K21" s="1163" t="s">
        <v>1227</v>
      </c>
      <c r="L21" s="1164" t="s">
        <v>110</v>
      </c>
    </row>
    <row r="22" spans="1:12">
      <c r="A22" s="1165" t="s">
        <v>1232</v>
      </c>
      <c r="B22" s="1166" t="s">
        <v>285</v>
      </c>
      <c r="C22" s="1166" t="s">
        <v>285</v>
      </c>
      <c r="D22" s="1166" t="s">
        <v>285</v>
      </c>
      <c r="E22" s="1166" t="s">
        <v>285</v>
      </c>
      <c r="F22" s="1166" t="s">
        <v>285</v>
      </c>
      <c r="G22" s="1166" t="s">
        <v>285</v>
      </c>
      <c r="H22" s="1166" t="s">
        <v>285</v>
      </c>
      <c r="I22" s="1166" t="s">
        <v>285</v>
      </c>
      <c r="J22" s="1166" t="s">
        <v>285</v>
      </c>
      <c r="K22" s="1166" t="s">
        <v>285</v>
      </c>
      <c r="L22" s="1167" t="s">
        <v>285</v>
      </c>
    </row>
    <row r="23" spans="1:12">
      <c r="A23" s="1168" t="s">
        <v>1156</v>
      </c>
      <c r="B23" s="992">
        <v>-257</v>
      </c>
      <c r="C23" s="992">
        <v>-1.9999999999999971</v>
      </c>
      <c r="D23" s="992">
        <v>-6690.7000000000007</v>
      </c>
      <c r="E23" s="992">
        <v>-17801.8</v>
      </c>
      <c r="F23" s="992">
        <v>-44535</v>
      </c>
      <c r="G23" s="992">
        <v>-2169.6999999999998</v>
      </c>
      <c r="H23" s="992">
        <v>-9056</v>
      </c>
      <c r="I23" s="992">
        <v>-2864.9</v>
      </c>
      <c r="J23" s="992">
        <v>0</v>
      </c>
      <c r="K23" s="992">
        <v>0</v>
      </c>
      <c r="L23" s="1169">
        <v>-83377.099999999991</v>
      </c>
    </row>
    <row r="24" spans="1:12">
      <c r="A24" s="1168" t="s">
        <v>1164</v>
      </c>
      <c r="B24" s="992">
        <v>-22.3</v>
      </c>
      <c r="C24" s="992">
        <v>-0.3</v>
      </c>
      <c r="D24" s="992">
        <v>-390.70000000000005</v>
      </c>
      <c r="E24" s="992">
        <v>-960.19999999999993</v>
      </c>
      <c r="F24" s="992">
        <v>-3080.5</v>
      </c>
      <c r="G24" s="992">
        <v>-219.9</v>
      </c>
      <c r="H24" s="992">
        <v>-997.6</v>
      </c>
      <c r="I24" s="992">
        <v>-362.90000000000003</v>
      </c>
      <c r="J24" s="992">
        <v>0</v>
      </c>
      <c r="K24" s="992">
        <v>0</v>
      </c>
      <c r="L24" s="1169">
        <v>-6034.4</v>
      </c>
    </row>
    <row r="25" spans="1:12">
      <c r="A25" s="1168" t="s">
        <v>1165</v>
      </c>
      <c r="B25" s="992">
        <v>1</v>
      </c>
      <c r="C25" s="992">
        <v>0</v>
      </c>
      <c r="D25" s="992">
        <v>94.3</v>
      </c>
      <c r="E25" s="992">
        <v>959.9</v>
      </c>
      <c r="F25" s="992">
        <v>1648.8</v>
      </c>
      <c r="G25" s="992">
        <v>90.1</v>
      </c>
      <c r="H25" s="992">
        <v>136.39999999999998</v>
      </c>
      <c r="I25" s="992">
        <v>140.69999999999999</v>
      </c>
      <c r="J25" s="992">
        <v>0</v>
      </c>
      <c r="K25" s="992">
        <v>0</v>
      </c>
      <c r="L25" s="1169">
        <v>3071.2</v>
      </c>
    </row>
    <row r="26" spans="1:12" ht="13.5">
      <c r="A26" s="1168" t="s">
        <v>1159</v>
      </c>
      <c r="B26" s="992">
        <v>2</v>
      </c>
      <c r="C26" s="992">
        <v>0</v>
      </c>
      <c r="D26" s="992">
        <v>56.2</v>
      </c>
      <c r="E26" s="992">
        <v>68.400000000000006</v>
      </c>
      <c r="F26" s="992">
        <v>2823.9</v>
      </c>
      <c r="G26" s="992">
        <v>59.1</v>
      </c>
      <c r="H26" s="992">
        <v>1012.6</v>
      </c>
      <c r="I26" s="992">
        <v>5.9</v>
      </c>
      <c r="J26" s="992">
        <v>0</v>
      </c>
      <c r="K26" s="992">
        <v>0</v>
      </c>
      <c r="L26" s="1169">
        <v>4028.1</v>
      </c>
    </row>
    <row r="27" spans="1:12" ht="13.5">
      <c r="A27" s="1168" t="s">
        <v>1160</v>
      </c>
      <c r="B27" s="992">
        <v>-11.9</v>
      </c>
      <c r="C27" s="992">
        <v>0</v>
      </c>
      <c r="D27" s="992">
        <v>-23.3</v>
      </c>
      <c r="E27" s="992">
        <v>-41.8</v>
      </c>
      <c r="F27" s="992">
        <v>0</v>
      </c>
      <c r="G27" s="992">
        <v>-0.4</v>
      </c>
      <c r="H27" s="992">
        <v>-3.1</v>
      </c>
      <c r="I27" s="992">
        <v>-1.5</v>
      </c>
      <c r="J27" s="992">
        <v>0</v>
      </c>
      <c r="K27" s="992">
        <v>0</v>
      </c>
      <c r="L27" s="1169">
        <v>-82</v>
      </c>
    </row>
    <row r="28" spans="1:12" ht="13.5">
      <c r="A28" s="1168" t="s">
        <v>1229</v>
      </c>
      <c r="B28" s="992">
        <v>0</v>
      </c>
      <c r="C28" s="992">
        <v>0</v>
      </c>
      <c r="D28" s="992">
        <v>0</v>
      </c>
      <c r="E28" s="992">
        <v>36.799999999999997</v>
      </c>
      <c r="F28" s="992">
        <v>539.70000000000005</v>
      </c>
      <c r="G28" s="992">
        <v>-46.4</v>
      </c>
      <c r="H28" s="992">
        <v>146.6</v>
      </c>
      <c r="I28" s="992">
        <v>-9.5</v>
      </c>
      <c r="J28" s="992">
        <v>0</v>
      </c>
      <c r="K28" s="992">
        <v>0</v>
      </c>
      <c r="L28" s="1169">
        <v>667.2</v>
      </c>
    </row>
    <row r="29" spans="1:12" ht="13.5">
      <c r="A29" s="1168" t="s">
        <v>1230</v>
      </c>
      <c r="B29" s="992">
        <v>-12.9</v>
      </c>
      <c r="C29" s="992">
        <v>0</v>
      </c>
      <c r="D29" s="992">
        <v>-864.4</v>
      </c>
      <c r="E29" s="992">
        <v>-1736.4</v>
      </c>
      <c r="F29" s="992">
        <v>-779.5</v>
      </c>
      <c r="G29" s="992">
        <v>-19.8</v>
      </c>
      <c r="H29" s="992">
        <v>-35</v>
      </c>
      <c r="I29" s="992">
        <v>-12.299999999999999</v>
      </c>
      <c r="J29" s="992">
        <v>0</v>
      </c>
      <c r="K29" s="992">
        <v>0</v>
      </c>
      <c r="L29" s="1169">
        <v>-3460.3</v>
      </c>
    </row>
    <row r="30" spans="1:12">
      <c r="A30" s="1170" t="s">
        <v>1032</v>
      </c>
      <c r="B30" s="1000">
        <v>-301.09999999999997</v>
      </c>
      <c r="C30" s="1000">
        <v>-2.2999999999999972</v>
      </c>
      <c r="D30" s="1000">
        <v>-7818.6</v>
      </c>
      <c r="E30" s="1000">
        <v>-19475.099999999999</v>
      </c>
      <c r="F30" s="1000">
        <v>-43382.6</v>
      </c>
      <c r="G30" s="1000">
        <v>-2307.0000000000005</v>
      </c>
      <c r="H30" s="1000">
        <v>-8796.1</v>
      </c>
      <c r="I30" s="1000">
        <v>-3104.5000000000005</v>
      </c>
      <c r="J30" s="1000">
        <v>0</v>
      </c>
      <c r="K30" s="1000">
        <v>0</v>
      </c>
      <c r="L30" s="1171">
        <v>-85187.299999999988</v>
      </c>
    </row>
    <row r="31" spans="1:12">
      <c r="A31" s="1168" t="s">
        <v>1164</v>
      </c>
      <c r="B31" s="997">
        <v>-23.2</v>
      </c>
      <c r="C31" s="997">
        <v>-0.60000000000000009</v>
      </c>
      <c r="D31" s="997">
        <v>-415.7</v>
      </c>
      <c r="E31" s="997">
        <v>-918</v>
      </c>
      <c r="F31" s="997">
        <v>-3400.2</v>
      </c>
      <c r="G31" s="997">
        <v>-206.8</v>
      </c>
      <c r="H31" s="997">
        <v>-998.4</v>
      </c>
      <c r="I31" s="997">
        <v>-416.6</v>
      </c>
      <c r="J31" s="997">
        <v>0</v>
      </c>
      <c r="K31" s="997">
        <v>0</v>
      </c>
      <c r="L31" s="1172">
        <v>-6379.5</v>
      </c>
    </row>
    <row r="32" spans="1:12">
      <c r="A32" s="1168" t="s">
        <v>1165</v>
      </c>
      <c r="B32" s="997">
        <v>62.7</v>
      </c>
      <c r="C32" s="997">
        <v>0</v>
      </c>
      <c r="D32" s="997">
        <v>101.8</v>
      </c>
      <c r="E32" s="997">
        <v>107.7</v>
      </c>
      <c r="F32" s="997">
        <v>2521.6</v>
      </c>
      <c r="G32" s="997">
        <v>318.5</v>
      </c>
      <c r="H32" s="997">
        <v>498.8</v>
      </c>
      <c r="I32" s="997">
        <v>318.2</v>
      </c>
      <c r="J32" s="997">
        <v>0</v>
      </c>
      <c r="K32" s="997">
        <v>0</v>
      </c>
      <c r="L32" s="1172">
        <v>3929.2999999999997</v>
      </c>
    </row>
    <row r="33" spans="1:21" ht="13.5">
      <c r="A33" s="1168" t="s">
        <v>1159</v>
      </c>
      <c r="B33" s="997">
        <v>1.3</v>
      </c>
      <c r="C33" s="997">
        <v>0</v>
      </c>
      <c r="D33" s="997">
        <v>0</v>
      </c>
      <c r="E33" s="997">
        <v>82</v>
      </c>
      <c r="F33" s="997">
        <v>0</v>
      </c>
      <c r="G33" s="997">
        <v>8.3000000000000007</v>
      </c>
      <c r="H33" s="997">
        <v>0</v>
      </c>
      <c r="I33" s="997">
        <v>3.3</v>
      </c>
      <c r="J33" s="997">
        <v>0</v>
      </c>
      <c r="K33" s="997">
        <v>0</v>
      </c>
      <c r="L33" s="1172">
        <v>94.899999999999991</v>
      </c>
    </row>
    <row r="34" spans="1:21" ht="13.5">
      <c r="A34" s="1168" t="s">
        <v>1160</v>
      </c>
      <c r="B34" s="997">
        <v>-21.6</v>
      </c>
      <c r="C34" s="997">
        <v>0</v>
      </c>
      <c r="D34" s="997">
        <v>-82.7</v>
      </c>
      <c r="E34" s="997">
        <v>-93.8</v>
      </c>
      <c r="F34" s="997">
        <v>-40.5</v>
      </c>
      <c r="G34" s="997">
        <v>-16.5</v>
      </c>
      <c r="H34" s="997">
        <v>-315.7</v>
      </c>
      <c r="I34" s="997">
        <v>-4.5</v>
      </c>
      <c r="J34" s="997">
        <v>0</v>
      </c>
      <c r="K34" s="997">
        <v>0</v>
      </c>
      <c r="L34" s="1172">
        <v>-575.29999999999995</v>
      </c>
    </row>
    <row r="35" spans="1:21" ht="13.5">
      <c r="A35" s="1168" t="s">
        <v>1229</v>
      </c>
      <c r="B35" s="997">
        <v>0.3</v>
      </c>
      <c r="C35" s="997">
        <v>0</v>
      </c>
      <c r="D35" s="997">
        <v>6.7</v>
      </c>
      <c r="E35" s="997">
        <v>-164.29999999999998</v>
      </c>
      <c r="F35" s="997">
        <v>312.39999999999998</v>
      </c>
      <c r="G35" s="997">
        <v>28.3</v>
      </c>
      <c r="H35" s="997">
        <v>129.5</v>
      </c>
      <c r="I35" s="997">
        <v>-0.2</v>
      </c>
      <c r="J35" s="997">
        <v>0</v>
      </c>
      <c r="K35" s="997">
        <v>0</v>
      </c>
      <c r="L35" s="1172">
        <v>312.7</v>
      </c>
    </row>
    <row r="36" spans="1:21" ht="13.5">
      <c r="A36" s="1168" t="s">
        <v>1230</v>
      </c>
      <c r="B36" s="997">
        <v>-25.5</v>
      </c>
      <c r="C36" s="997">
        <v>0</v>
      </c>
      <c r="D36" s="997">
        <v>-1288.6000000000001</v>
      </c>
      <c r="E36" s="997">
        <v>-2618.6999999999998</v>
      </c>
      <c r="F36" s="997">
        <v>-1851.6</v>
      </c>
      <c r="G36" s="997">
        <v>-81.8</v>
      </c>
      <c r="H36" s="997">
        <v>238.8</v>
      </c>
      <c r="I36" s="997">
        <v>-4.4000000000000004</v>
      </c>
      <c r="J36" s="997">
        <v>0</v>
      </c>
      <c r="K36" s="997">
        <v>0</v>
      </c>
      <c r="L36" s="1172">
        <v>-5631.7999999999993</v>
      </c>
    </row>
    <row r="37" spans="1:21" ht="13.5" thickBot="1">
      <c r="A37" s="1173" t="s">
        <v>1035</v>
      </c>
      <c r="B37" s="1174">
        <v>-307.09999999999997</v>
      </c>
      <c r="C37" s="1174">
        <v>-2.8999999999999972</v>
      </c>
      <c r="D37" s="1174">
        <v>-9497.1</v>
      </c>
      <c r="E37" s="1174">
        <v>-23080.199999999997</v>
      </c>
      <c r="F37" s="1174">
        <v>-45840.899999999994</v>
      </c>
      <c r="G37" s="1174">
        <v>-2257.0000000000005</v>
      </c>
      <c r="H37" s="1174">
        <v>-9243.1000000000022</v>
      </c>
      <c r="I37" s="1174">
        <v>-3208.7000000000003</v>
      </c>
      <c r="J37" s="1174">
        <v>0</v>
      </c>
      <c r="K37" s="1174">
        <v>0</v>
      </c>
      <c r="L37" s="1175">
        <v>-93437</v>
      </c>
    </row>
    <row r="38" spans="1:21" ht="13.5" thickBot="1">
      <c r="A38" s="1021"/>
      <c r="B38" s="1022"/>
      <c r="C38" s="1022"/>
      <c r="D38" s="1022"/>
      <c r="E38" s="1022"/>
      <c r="F38" s="1022"/>
      <c r="G38" s="1022"/>
      <c r="H38" s="1022"/>
      <c r="I38" s="1022"/>
      <c r="J38" s="1022"/>
      <c r="K38" s="1022"/>
      <c r="L38" s="1022"/>
    </row>
    <row r="39" spans="1:21" ht="51">
      <c r="A39" s="1162" t="s">
        <v>1166</v>
      </c>
      <c r="B39" s="1163" t="s">
        <v>1219</v>
      </c>
      <c r="C39" s="1163" t="s">
        <v>1220</v>
      </c>
      <c r="D39" s="1163" t="s">
        <v>1221</v>
      </c>
      <c r="E39" s="1163" t="s">
        <v>1222</v>
      </c>
      <c r="F39" s="1163" t="s">
        <v>1223</v>
      </c>
      <c r="G39" s="1163" t="s">
        <v>1224</v>
      </c>
      <c r="H39" s="1163" t="s">
        <v>1152</v>
      </c>
      <c r="I39" s="1163" t="s">
        <v>1225</v>
      </c>
      <c r="J39" s="1163" t="s">
        <v>1226</v>
      </c>
      <c r="K39" s="1163" t="s">
        <v>1227</v>
      </c>
      <c r="L39" s="1164" t="s">
        <v>110</v>
      </c>
    </row>
    <row r="40" spans="1:21">
      <c r="A40" s="1177"/>
      <c r="B40" s="1166" t="s">
        <v>285</v>
      </c>
      <c r="C40" s="1166" t="s">
        <v>285</v>
      </c>
      <c r="D40" s="1166" t="s">
        <v>285</v>
      </c>
      <c r="E40" s="1166" t="s">
        <v>285</v>
      </c>
      <c r="F40" s="1166" t="s">
        <v>285</v>
      </c>
      <c r="G40" s="1166" t="s">
        <v>285</v>
      </c>
      <c r="H40" s="1166" t="s">
        <v>285</v>
      </c>
      <c r="I40" s="1166" t="s">
        <v>285</v>
      </c>
      <c r="J40" s="1166" t="s">
        <v>285</v>
      </c>
      <c r="K40" s="1166" t="s">
        <v>285</v>
      </c>
      <c r="L40" s="1167" t="s">
        <v>285</v>
      </c>
    </row>
    <row r="41" spans="1:21">
      <c r="A41" s="1168" t="s">
        <v>1156</v>
      </c>
      <c r="B41" s="992">
        <v>2564.1</v>
      </c>
      <c r="C41" s="992">
        <v>7206.2000000000007</v>
      </c>
      <c r="D41" s="992">
        <v>11482</v>
      </c>
      <c r="E41" s="992">
        <v>14300.300000000003</v>
      </c>
      <c r="F41" s="992">
        <v>41215.400000000009</v>
      </c>
      <c r="G41" s="992">
        <v>2084.7000000000003</v>
      </c>
      <c r="H41" s="992">
        <v>11199.399999999996</v>
      </c>
      <c r="I41" s="992">
        <v>1527.9169999999992</v>
      </c>
      <c r="J41" s="992">
        <v>17500.499999999993</v>
      </c>
      <c r="K41" s="992">
        <v>7039.9000000000015</v>
      </c>
      <c r="L41" s="1169">
        <v>116120.41699999999</v>
      </c>
    </row>
    <row r="42" spans="1:21" ht="13.5">
      <c r="A42" s="1168" t="s">
        <v>1233</v>
      </c>
      <c r="B42" s="992">
        <v>2704.9</v>
      </c>
      <c r="C42" s="992">
        <v>7318.5999999999995</v>
      </c>
      <c r="D42" s="992">
        <v>12232.100000000002</v>
      </c>
      <c r="E42" s="992">
        <v>15218.300000000007</v>
      </c>
      <c r="F42" s="992">
        <v>40391.300000000025</v>
      </c>
      <c r="G42" s="992">
        <v>2137.6000000000004</v>
      </c>
      <c r="H42" s="992">
        <v>10054.599999999997</v>
      </c>
      <c r="I42" s="992">
        <v>1466.3169999999982</v>
      </c>
      <c r="J42" s="992">
        <v>20944.399999999991</v>
      </c>
      <c r="K42" s="992">
        <v>8003.9000000000024</v>
      </c>
      <c r="L42" s="1169">
        <v>120472.01700000004</v>
      </c>
    </row>
    <row r="43" spans="1:21" ht="14.25" thickBot="1">
      <c r="A43" s="1178" t="s">
        <v>1234</v>
      </c>
      <c r="B43" s="1174">
        <v>3114.7999999999997</v>
      </c>
      <c r="C43" s="1174">
        <v>7587.7</v>
      </c>
      <c r="D43" s="1174">
        <v>13561.8</v>
      </c>
      <c r="E43" s="1174">
        <v>16575.600000000002</v>
      </c>
      <c r="F43" s="1174">
        <v>43975</v>
      </c>
      <c r="G43" s="1174">
        <v>2166.1999999999998</v>
      </c>
      <c r="H43" s="1174">
        <v>9321.2999999999975</v>
      </c>
      <c r="I43" s="1174">
        <v>1469</v>
      </c>
      <c r="J43" s="1174">
        <v>22700</v>
      </c>
      <c r="K43" s="1174">
        <v>8864.0999999999985</v>
      </c>
      <c r="L43" s="1175">
        <v>129335.5</v>
      </c>
    </row>
    <row r="44" spans="1:21">
      <c r="A44" s="1160"/>
      <c r="B44" s="1176"/>
      <c r="C44" s="1176"/>
      <c r="D44" s="1176"/>
      <c r="E44" s="1176"/>
      <c r="F44" s="1176"/>
      <c r="G44" s="1176"/>
      <c r="H44" s="1176"/>
      <c r="I44" s="1176"/>
      <c r="J44" s="1176"/>
      <c r="K44" s="1176"/>
      <c r="L44" s="1176"/>
    </row>
    <row r="45" spans="1:21">
      <c r="A45" s="1619" t="s">
        <v>1235</v>
      </c>
      <c r="B45" s="1620"/>
      <c r="C45" s="1620"/>
      <c r="D45" s="1620"/>
      <c r="E45" s="1620"/>
      <c r="F45" s="1620"/>
      <c r="G45" s="1620"/>
      <c r="H45" s="1620"/>
      <c r="I45" s="1620"/>
      <c r="J45" s="1620"/>
      <c r="K45" s="1620"/>
      <c r="L45" s="1620"/>
    </row>
    <row r="46" spans="1:21" ht="25.5" customHeight="1">
      <c r="A46" s="1619" t="s">
        <v>1236</v>
      </c>
      <c r="B46" s="1619"/>
      <c r="C46" s="1619"/>
      <c r="D46" s="1619"/>
      <c r="E46" s="1619"/>
      <c r="F46" s="1619"/>
      <c r="G46" s="1619"/>
      <c r="H46" s="1619"/>
      <c r="I46" s="1619"/>
      <c r="J46" s="1619"/>
      <c r="K46" s="1619"/>
      <c r="L46" s="1619"/>
    </row>
    <row r="47" spans="1:21" ht="39" customHeight="1">
      <c r="A47" s="1622" t="s">
        <v>1237</v>
      </c>
      <c r="B47" s="1620"/>
      <c r="C47" s="1620"/>
      <c r="D47" s="1620"/>
      <c r="E47" s="1620"/>
      <c r="F47" s="1620"/>
      <c r="G47" s="1620"/>
      <c r="H47" s="1620"/>
      <c r="I47" s="1620"/>
      <c r="J47" s="1620"/>
      <c r="K47" s="1620"/>
      <c r="L47" s="1620"/>
      <c r="P47" s="822"/>
      <c r="Q47" s="963"/>
      <c r="U47" s="963"/>
    </row>
    <row r="48" spans="1:21" ht="26.25" customHeight="1">
      <c r="A48" s="1619" t="s">
        <v>1238</v>
      </c>
      <c r="B48" s="1619"/>
      <c r="C48" s="1619"/>
      <c r="D48" s="1619"/>
      <c r="E48" s="1619"/>
      <c r="F48" s="1619"/>
      <c r="G48" s="1619"/>
      <c r="H48" s="1619"/>
      <c r="I48" s="1619"/>
      <c r="J48" s="1619"/>
      <c r="K48" s="1619"/>
      <c r="L48" s="1619"/>
    </row>
    <row r="49" spans="1:12">
      <c r="A49" s="1619" t="s">
        <v>1239</v>
      </c>
      <c r="B49" s="1619"/>
      <c r="C49" s="1619"/>
      <c r="D49" s="1619"/>
      <c r="E49" s="1619"/>
      <c r="F49" s="1619"/>
      <c r="G49" s="1619"/>
      <c r="H49" s="1619"/>
      <c r="I49" s="1619"/>
      <c r="J49" s="1619"/>
      <c r="K49" s="1619"/>
      <c r="L49" s="1619"/>
    </row>
    <row r="50" spans="1:12" ht="13.5" thickBot="1">
      <c r="A50" s="1619"/>
      <c r="B50" s="1620"/>
      <c r="C50" s="1620"/>
      <c r="D50" s="1620"/>
      <c r="E50" s="1620"/>
      <c r="F50" s="1620"/>
      <c r="G50" s="1620"/>
      <c r="H50" s="1620"/>
      <c r="I50" s="1620"/>
      <c r="J50" s="1620"/>
      <c r="K50" s="1620"/>
      <c r="L50" s="1620"/>
    </row>
    <row r="51" spans="1:12" ht="51">
      <c r="A51" s="1162"/>
      <c r="B51" s="1163" t="s">
        <v>1219</v>
      </c>
      <c r="C51" s="1163" t="s">
        <v>1220</v>
      </c>
      <c r="D51" s="1163" t="s">
        <v>1221</v>
      </c>
      <c r="E51" s="1163" t="s">
        <v>1222</v>
      </c>
      <c r="F51" s="1163" t="s">
        <v>1223</v>
      </c>
      <c r="G51" s="1163" t="s">
        <v>1224</v>
      </c>
      <c r="H51" s="1163" t="s">
        <v>1152</v>
      </c>
      <c r="I51" s="1163" t="s">
        <v>1225</v>
      </c>
      <c r="J51" s="1163" t="s">
        <v>1226</v>
      </c>
      <c r="K51" s="1163" t="s">
        <v>1227</v>
      </c>
      <c r="L51" s="1164" t="s">
        <v>110</v>
      </c>
    </row>
    <row r="52" spans="1:12">
      <c r="A52" s="1165" t="s">
        <v>1240</v>
      </c>
      <c r="B52" s="1166" t="s">
        <v>285</v>
      </c>
      <c r="C52" s="1166" t="s">
        <v>285</v>
      </c>
      <c r="D52" s="1166" t="s">
        <v>285</v>
      </c>
      <c r="E52" s="1166" t="s">
        <v>285</v>
      </c>
      <c r="F52" s="1166" t="s">
        <v>285</v>
      </c>
      <c r="G52" s="1166" t="s">
        <v>285</v>
      </c>
      <c r="H52" s="1166" t="s">
        <v>285</v>
      </c>
      <c r="I52" s="1166" t="s">
        <v>285</v>
      </c>
      <c r="J52" s="1166" t="s">
        <v>285</v>
      </c>
      <c r="K52" s="1166" t="s">
        <v>285</v>
      </c>
      <c r="L52" s="1167" t="s">
        <v>285</v>
      </c>
    </row>
    <row r="53" spans="1:12">
      <c r="A53" s="1168" t="s">
        <v>1241</v>
      </c>
      <c r="B53" s="992">
        <v>701.30000000000007</v>
      </c>
      <c r="C53" s="992">
        <v>7446.6</v>
      </c>
      <c r="D53" s="992">
        <v>6250.1</v>
      </c>
      <c r="E53" s="992">
        <v>15085.9</v>
      </c>
      <c r="F53" s="992">
        <v>43975</v>
      </c>
      <c r="G53" s="992">
        <v>1912.2</v>
      </c>
      <c r="H53" s="992">
        <v>7616.9</v>
      </c>
      <c r="I53" s="992">
        <v>1065.9000000000001</v>
      </c>
      <c r="J53" s="992">
        <v>22700</v>
      </c>
      <c r="K53" s="992">
        <v>8864.0999999999985</v>
      </c>
      <c r="L53" s="1169">
        <v>115617.99999999997</v>
      </c>
    </row>
    <row r="54" spans="1:12">
      <c r="A54" s="1168" t="s">
        <v>1242</v>
      </c>
      <c r="B54" s="992">
        <v>2344.1999999999998</v>
      </c>
      <c r="C54" s="992">
        <v>36</v>
      </c>
      <c r="D54" s="992">
        <v>6267.8</v>
      </c>
      <c r="E54" s="992">
        <v>138.4</v>
      </c>
      <c r="F54" s="992">
        <v>0</v>
      </c>
      <c r="G54" s="992">
        <v>0</v>
      </c>
      <c r="H54" s="992">
        <v>24.1</v>
      </c>
      <c r="I54" s="992">
        <v>0</v>
      </c>
      <c r="J54" s="992">
        <v>0</v>
      </c>
      <c r="K54" s="992">
        <v>0</v>
      </c>
      <c r="L54" s="1169">
        <v>8810.5</v>
      </c>
    </row>
    <row r="55" spans="1:12" ht="24">
      <c r="A55" s="1168" t="s">
        <v>1243</v>
      </c>
      <c r="B55" s="992">
        <v>69.3</v>
      </c>
      <c r="C55" s="992">
        <v>105.1</v>
      </c>
      <c r="D55" s="992">
        <v>1043.9000000000001</v>
      </c>
      <c r="E55" s="992">
        <v>1351.3</v>
      </c>
      <c r="F55" s="992">
        <v>0</v>
      </c>
      <c r="G55" s="992">
        <v>254</v>
      </c>
      <c r="H55" s="992">
        <v>1680.3</v>
      </c>
      <c r="I55" s="992">
        <v>403.1</v>
      </c>
      <c r="J55" s="992">
        <v>0</v>
      </c>
      <c r="K55" s="992">
        <v>0</v>
      </c>
      <c r="L55" s="1169">
        <v>4907.0000000000009</v>
      </c>
    </row>
    <row r="56" spans="1:12" ht="13.5" thickBot="1">
      <c r="A56" s="1173" t="s">
        <v>1035</v>
      </c>
      <c r="B56" s="1174">
        <v>3114.8</v>
      </c>
      <c r="C56" s="1174">
        <v>7587.7000000000007</v>
      </c>
      <c r="D56" s="1174">
        <v>13561.800000000001</v>
      </c>
      <c r="E56" s="1174">
        <v>16575.599999999999</v>
      </c>
      <c r="F56" s="1174">
        <v>43975</v>
      </c>
      <c r="G56" s="1174">
        <v>2166.1999999999998</v>
      </c>
      <c r="H56" s="1174">
        <v>9321.2999999999993</v>
      </c>
      <c r="I56" s="1174">
        <v>1469</v>
      </c>
      <c r="J56" s="1174">
        <v>22700</v>
      </c>
      <c r="K56" s="1174">
        <v>8864.0999999999985</v>
      </c>
      <c r="L56" s="1175">
        <v>129335.5</v>
      </c>
    </row>
    <row r="57" spans="1:12" ht="13.5" thickBot="1">
      <c r="A57" s="1179"/>
      <c r="B57" s="1180"/>
      <c r="C57" s="1180"/>
      <c r="D57" s="1180"/>
      <c r="E57" s="1180"/>
      <c r="F57" s="1180"/>
      <c r="G57" s="1180"/>
      <c r="H57" s="1180"/>
      <c r="I57" s="1180"/>
      <c r="J57" s="1180"/>
      <c r="K57" s="1180"/>
      <c r="L57" s="1180"/>
    </row>
    <row r="58" spans="1:12" ht="51">
      <c r="A58" s="1162"/>
      <c r="B58" s="1163" t="s">
        <v>1219</v>
      </c>
      <c r="C58" s="1163" t="s">
        <v>1220</v>
      </c>
      <c r="D58" s="1163" t="s">
        <v>1221</v>
      </c>
      <c r="E58" s="1163" t="s">
        <v>1222</v>
      </c>
      <c r="F58" s="1163" t="s">
        <v>1223</v>
      </c>
      <c r="G58" s="1163" t="s">
        <v>1224</v>
      </c>
      <c r="H58" s="1163" t="s">
        <v>1152</v>
      </c>
      <c r="I58" s="1163" t="s">
        <v>1225</v>
      </c>
      <c r="J58" s="1163" t="s">
        <v>1226</v>
      </c>
      <c r="K58" s="1163" t="s">
        <v>1227</v>
      </c>
      <c r="L58" s="1164" t="s">
        <v>110</v>
      </c>
    </row>
    <row r="59" spans="1:12">
      <c r="A59" s="1165" t="s">
        <v>1171</v>
      </c>
      <c r="B59" s="1166" t="s">
        <v>285</v>
      </c>
      <c r="C59" s="1166" t="s">
        <v>285</v>
      </c>
      <c r="D59" s="1166" t="s">
        <v>285</v>
      </c>
      <c r="E59" s="1166" t="s">
        <v>285</v>
      </c>
      <c r="F59" s="1166" t="s">
        <v>285</v>
      </c>
      <c r="G59" s="1166" t="s">
        <v>285</v>
      </c>
      <c r="H59" s="1166" t="s">
        <v>285</v>
      </c>
      <c r="I59" s="1166" t="s">
        <v>285</v>
      </c>
      <c r="J59" s="1166" t="s">
        <v>285</v>
      </c>
      <c r="K59" s="1166" t="s">
        <v>285</v>
      </c>
      <c r="L59" s="1167" t="s">
        <v>285</v>
      </c>
    </row>
    <row r="60" spans="1:12">
      <c r="A60" s="1181" t="s">
        <v>557</v>
      </c>
      <c r="B60" s="992">
        <v>3073.1</v>
      </c>
      <c r="C60" s="992">
        <v>7543.7000000000007</v>
      </c>
      <c r="D60" s="992">
        <v>13478.699999999999</v>
      </c>
      <c r="E60" s="992">
        <v>16338.1</v>
      </c>
      <c r="F60" s="992">
        <v>43975</v>
      </c>
      <c r="G60" s="992">
        <v>1917</v>
      </c>
      <c r="H60" s="992">
        <v>9310.4</v>
      </c>
      <c r="I60" s="992">
        <v>1468.1</v>
      </c>
      <c r="J60" s="992">
        <v>22700</v>
      </c>
      <c r="K60" s="992">
        <v>8863.2999999999993</v>
      </c>
      <c r="L60" s="1169">
        <v>128667.40000000001</v>
      </c>
    </row>
    <row r="61" spans="1:12">
      <c r="A61" s="1181" t="s">
        <v>1172</v>
      </c>
      <c r="B61" s="992">
        <v>41.7</v>
      </c>
      <c r="C61" s="992">
        <v>44</v>
      </c>
      <c r="D61" s="992">
        <v>83.1</v>
      </c>
      <c r="E61" s="992">
        <v>237.5</v>
      </c>
      <c r="F61" s="992">
        <v>0</v>
      </c>
      <c r="G61" s="992">
        <v>249.2</v>
      </c>
      <c r="H61" s="992">
        <v>10.9</v>
      </c>
      <c r="I61" s="992">
        <v>0.9</v>
      </c>
      <c r="J61" s="992">
        <v>0</v>
      </c>
      <c r="K61" s="992">
        <v>0.8</v>
      </c>
      <c r="L61" s="1169">
        <v>668.09999999999991</v>
      </c>
    </row>
    <row r="62" spans="1:12" ht="13.5" thickBot="1">
      <c r="A62" s="1182" t="s">
        <v>110</v>
      </c>
      <c r="B62" s="1174">
        <v>3114.7999999999997</v>
      </c>
      <c r="C62" s="1174">
        <v>7587.7000000000007</v>
      </c>
      <c r="D62" s="1174">
        <v>13561.8</v>
      </c>
      <c r="E62" s="1174">
        <v>16575.599999999999</v>
      </c>
      <c r="F62" s="1174">
        <v>43975</v>
      </c>
      <c r="G62" s="1174">
        <v>2166.1999999999998</v>
      </c>
      <c r="H62" s="1174">
        <v>9321.2999999999993</v>
      </c>
      <c r="I62" s="1174">
        <v>1469</v>
      </c>
      <c r="J62" s="1174">
        <v>22700</v>
      </c>
      <c r="K62" s="1174">
        <v>8864.0999999999985</v>
      </c>
      <c r="L62" s="1175">
        <v>129335.5</v>
      </c>
    </row>
  </sheetData>
  <mergeCells count="7">
    <mergeCell ref="A50:L50"/>
    <mergeCell ref="O1:T1"/>
    <mergeCell ref="A45:L45"/>
    <mergeCell ref="A46:L46"/>
    <mergeCell ref="A47:L47"/>
    <mergeCell ref="A48:L48"/>
    <mergeCell ref="A49:L49"/>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00BC-B85A-48EC-ACDB-DF6E6107CF83}">
  <sheetPr>
    <pageSetUpPr fitToPage="1"/>
  </sheetPr>
  <dimension ref="A1:Q28"/>
  <sheetViews>
    <sheetView topLeftCell="A16" workbookViewId="0">
      <selection activeCell="B33" sqref="B33"/>
    </sheetView>
  </sheetViews>
  <sheetFormatPr defaultColWidth="9.140625" defaultRowHeight="12.75"/>
  <cols>
    <col min="1" max="1" width="45.5703125" style="1023" customWidth="1"/>
    <col min="2" max="2" width="11.5703125" style="1025" customWidth="1"/>
    <col min="3" max="3" width="13.140625" style="1025" customWidth="1"/>
    <col min="4" max="5" width="11.5703125" style="1025" customWidth="1"/>
    <col min="6" max="16384" width="9.140625" style="1023"/>
  </cols>
  <sheetData>
    <row r="1" spans="1:17" ht="18">
      <c r="A1" s="1623" t="s">
        <v>1244</v>
      </c>
      <c r="B1" s="1623"/>
      <c r="C1" s="1623"/>
      <c r="D1" s="1623"/>
      <c r="E1" s="1623"/>
      <c r="L1" s="1024"/>
      <c r="M1" s="1024"/>
      <c r="N1" s="1024"/>
      <c r="O1" s="1024"/>
      <c r="P1" s="1024"/>
      <c r="Q1" s="1024"/>
    </row>
    <row r="2" spans="1:17">
      <c r="L2" s="1024"/>
      <c r="M2" s="1024"/>
      <c r="N2" s="1024"/>
      <c r="O2" s="1024"/>
      <c r="P2" s="1024"/>
      <c r="Q2" s="1024"/>
    </row>
    <row r="3" spans="1:17">
      <c r="L3" s="267"/>
      <c r="M3" s="267"/>
      <c r="N3" s="267"/>
      <c r="O3" s="267"/>
      <c r="P3" s="267"/>
      <c r="Q3" s="267"/>
    </row>
    <row r="4" spans="1:17">
      <c r="A4" s="1026"/>
      <c r="B4" s="1624" t="s">
        <v>946</v>
      </c>
      <c r="C4" s="1625"/>
      <c r="D4" s="1626">
        <v>44286</v>
      </c>
      <c r="E4" s="1627"/>
    </row>
    <row r="5" spans="1:17" s="1032" customFormat="1" ht="42" customHeight="1">
      <c r="A5" s="1027"/>
      <c r="B5" s="1028" t="s">
        <v>266</v>
      </c>
      <c r="C5" s="1029" t="s">
        <v>267</v>
      </c>
      <c r="D5" s="1030" t="s">
        <v>266</v>
      </c>
      <c r="E5" s="1031" t="s">
        <v>267</v>
      </c>
    </row>
    <row r="6" spans="1:17">
      <c r="A6" s="1033" t="s">
        <v>1245</v>
      </c>
      <c r="B6" s="1034" t="s">
        <v>285</v>
      </c>
      <c r="C6" s="1034" t="s">
        <v>285</v>
      </c>
      <c r="D6" s="1035" t="s">
        <v>285</v>
      </c>
      <c r="E6" s="1035" t="s">
        <v>285</v>
      </c>
    </row>
    <row r="7" spans="1:17">
      <c r="A7" s="1036" t="s">
        <v>1246</v>
      </c>
      <c r="B7" s="833"/>
      <c r="C7" s="833"/>
      <c r="D7" s="833"/>
      <c r="E7" s="833"/>
    </row>
    <row r="8" spans="1:17">
      <c r="A8" s="1037" t="s">
        <v>1247</v>
      </c>
      <c r="B8" s="919">
        <v>13.3</v>
      </c>
      <c r="C8" s="919">
        <v>13.3</v>
      </c>
      <c r="D8" s="920">
        <v>13.3</v>
      </c>
      <c r="E8" s="920">
        <v>13.3</v>
      </c>
    </row>
    <row r="9" spans="1:17" ht="14.25">
      <c r="A9" s="1038" t="s">
        <v>1248</v>
      </c>
      <c r="B9" s="919">
        <v>53.9</v>
      </c>
      <c r="C9" s="919">
        <v>53.9</v>
      </c>
      <c r="D9" s="920">
        <v>0</v>
      </c>
      <c r="E9" s="920">
        <v>0</v>
      </c>
    </row>
    <row r="10" spans="1:17" ht="14.25">
      <c r="A10" s="1037" t="s">
        <v>1249</v>
      </c>
      <c r="B10" s="919">
        <v>1.6</v>
      </c>
      <c r="C10" s="919">
        <v>1.6</v>
      </c>
      <c r="D10" s="920">
        <v>0</v>
      </c>
      <c r="E10" s="920">
        <v>0</v>
      </c>
    </row>
    <row r="11" spans="1:17" ht="14.25">
      <c r="A11" s="1037" t="s">
        <v>1250</v>
      </c>
      <c r="B11" s="919">
        <v>7.2</v>
      </c>
      <c r="C11" s="919">
        <v>7.2</v>
      </c>
      <c r="D11" s="920">
        <v>0</v>
      </c>
      <c r="E11" s="920">
        <v>0</v>
      </c>
    </row>
    <row r="12" spans="1:17">
      <c r="A12" s="1039" t="s">
        <v>1251</v>
      </c>
      <c r="B12" s="922">
        <v>76</v>
      </c>
      <c r="C12" s="922">
        <v>76</v>
      </c>
      <c r="D12" s="922">
        <v>13.3</v>
      </c>
      <c r="E12" s="922">
        <v>13.3</v>
      </c>
    </row>
    <row r="13" spans="1:17">
      <c r="A13" s="1036" t="s">
        <v>1252</v>
      </c>
      <c r="B13" s="919"/>
      <c r="C13" s="919"/>
      <c r="D13" s="920"/>
      <c r="E13" s="920"/>
    </row>
    <row r="14" spans="1:17">
      <c r="A14" s="1037" t="s">
        <v>1253</v>
      </c>
      <c r="B14" s="919">
        <v>133.6</v>
      </c>
      <c r="C14" s="919">
        <v>133.6</v>
      </c>
      <c r="D14" s="920">
        <v>22.3</v>
      </c>
      <c r="E14" s="920">
        <v>22.3</v>
      </c>
      <c r="J14" s="1040"/>
    </row>
    <row r="15" spans="1:17">
      <c r="A15" s="1037" t="s">
        <v>1254</v>
      </c>
      <c r="B15" s="919">
        <v>226</v>
      </c>
      <c r="C15" s="919">
        <v>226</v>
      </c>
      <c r="D15" s="920">
        <v>15.7</v>
      </c>
      <c r="E15" s="920">
        <v>15.7</v>
      </c>
    </row>
    <row r="16" spans="1:17">
      <c r="A16" s="1037" t="s">
        <v>1255</v>
      </c>
      <c r="B16" s="919">
        <v>0</v>
      </c>
      <c r="C16" s="919">
        <v>0</v>
      </c>
      <c r="D16" s="920">
        <v>1.4</v>
      </c>
      <c r="E16" s="920">
        <v>1.4</v>
      </c>
    </row>
    <row r="17" spans="1:5">
      <c r="A17" s="1037" t="s">
        <v>1256</v>
      </c>
      <c r="B17" s="919">
        <v>0</v>
      </c>
      <c r="C17" s="919">
        <v>0</v>
      </c>
      <c r="D17" s="920">
        <v>5.5</v>
      </c>
      <c r="E17" s="920">
        <v>5.5</v>
      </c>
    </row>
    <row r="18" spans="1:5" ht="25.5" customHeight="1">
      <c r="A18" s="1041" t="s">
        <v>1257</v>
      </c>
      <c r="B18" s="919">
        <v>0</v>
      </c>
      <c r="C18" s="919">
        <v>45.3</v>
      </c>
      <c r="D18" s="920">
        <v>0</v>
      </c>
      <c r="E18" s="920">
        <v>33.6</v>
      </c>
    </row>
    <row r="19" spans="1:5">
      <c r="A19" s="1039" t="s">
        <v>1258</v>
      </c>
      <c r="B19" s="922">
        <v>359.6</v>
      </c>
      <c r="C19" s="922">
        <v>404.90000000000003</v>
      </c>
      <c r="D19" s="923">
        <v>44.9</v>
      </c>
      <c r="E19" s="923">
        <v>78.5</v>
      </c>
    </row>
    <row r="20" spans="1:5">
      <c r="A20" s="1033"/>
      <c r="B20" s="1624" t="s">
        <v>946</v>
      </c>
      <c r="C20" s="1625"/>
      <c r="D20" s="1626">
        <v>44286</v>
      </c>
      <c r="E20" s="1627"/>
    </row>
    <row r="21" spans="1:5" ht="38.25">
      <c r="A21" s="1027"/>
      <c r="B21" s="1028" t="s">
        <v>266</v>
      </c>
      <c r="C21" s="1042" t="s">
        <v>267</v>
      </c>
      <c r="D21" s="1030" t="s">
        <v>266</v>
      </c>
      <c r="E21" s="1031" t="s">
        <v>267</v>
      </c>
    </row>
    <row r="22" spans="1:5">
      <c r="A22" s="1033" t="s">
        <v>1259</v>
      </c>
      <c r="B22" s="1034" t="s">
        <v>285</v>
      </c>
      <c r="C22" s="1043" t="s">
        <v>285</v>
      </c>
      <c r="D22" s="1035" t="s">
        <v>285</v>
      </c>
      <c r="E22" s="1035" t="s">
        <v>285</v>
      </c>
    </row>
    <row r="23" spans="1:5">
      <c r="A23" s="1036" t="s">
        <v>1252</v>
      </c>
      <c r="B23" s="919"/>
      <c r="C23" s="919"/>
      <c r="D23" s="919"/>
      <c r="E23" s="919"/>
    </row>
    <row r="24" spans="1:5">
      <c r="A24" s="1037" t="s">
        <v>1253</v>
      </c>
      <c r="B24" s="919">
        <v>161.30000000000001</v>
      </c>
      <c r="C24" s="919">
        <v>161.30000000000001</v>
      </c>
      <c r="D24" s="920">
        <v>492.4</v>
      </c>
      <c r="E24" s="920">
        <v>492.4</v>
      </c>
    </row>
    <row r="25" spans="1:5">
      <c r="A25" s="1037" t="s">
        <v>1254</v>
      </c>
      <c r="B25" s="919">
        <v>0</v>
      </c>
      <c r="C25" s="919">
        <v>0</v>
      </c>
      <c r="D25" s="920">
        <v>23</v>
      </c>
      <c r="E25" s="920">
        <v>23</v>
      </c>
    </row>
    <row r="26" spans="1:5">
      <c r="A26" s="1039" t="s">
        <v>1260</v>
      </c>
      <c r="B26" s="922">
        <v>161.30000000000001</v>
      </c>
      <c r="C26" s="922">
        <v>161.30000000000001</v>
      </c>
      <c r="D26" s="923">
        <v>515.4</v>
      </c>
      <c r="E26" s="923">
        <v>515.4</v>
      </c>
    </row>
    <row r="27" spans="1:5" ht="5.0999999999999996" customHeight="1"/>
    <row r="28" spans="1:5" ht="31.5" customHeight="1">
      <c r="A28" s="1618" t="s">
        <v>1261</v>
      </c>
      <c r="B28" s="1610"/>
      <c r="C28" s="1610"/>
      <c r="D28" s="1610"/>
      <c r="E28" s="1610"/>
    </row>
  </sheetData>
  <mergeCells count="6">
    <mergeCell ref="A28:E28"/>
    <mergeCell ref="A1:E1"/>
    <mergeCell ref="B4:C4"/>
    <mergeCell ref="D4:E4"/>
    <mergeCell ref="B20:C20"/>
    <mergeCell ref="D20:E20"/>
  </mergeCells>
  <pageMargins left="0.7" right="0.7" top="0.75" bottom="0.75" header="0.3" footer="0.3"/>
  <pageSetup paperSize="9" scale="85"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0D732-0BC7-45EC-AD79-7EC36000E728}">
  <dimension ref="A1:S95"/>
  <sheetViews>
    <sheetView topLeftCell="B25" workbookViewId="0">
      <selection activeCell="B9" sqref="B9:F9"/>
    </sheetView>
  </sheetViews>
  <sheetFormatPr defaultColWidth="9.140625" defaultRowHeight="12.75"/>
  <cols>
    <col min="1" max="1" width="39.5703125" style="1195" customWidth="1"/>
    <col min="2" max="2" width="14.5703125" style="1195" customWidth="1"/>
    <col min="3" max="5" width="9.140625" style="1195"/>
    <col min="6" max="6" width="12" style="1195" customWidth="1"/>
    <col min="7" max="16384" width="9.140625" style="1195"/>
  </cols>
  <sheetData>
    <row r="1" spans="1:19" ht="18" customHeight="1">
      <c r="A1" s="1630" t="s">
        <v>1474</v>
      </c>
      <c r="B1" s="1630"/>
      <c r="C1" s="1630"/>
      <c r="D1" s="1630"/>
      <c r="E1" s="1630"/>
      <c r="N1" s="267"/>
      <c r="O1" s="267"/>
      <c r="P1" s="267"/>
      <c r="Q1" s="267"/>
      <c r="R1" s="267"/>
      <c r="S1" s="267"/>
    </row>
    <row r="2" spans="1:19" ht="18" customHeight="1">
      <c r="A2" s="1196"/>
      <c r="B2" s="1196"/>
      <c r="C2" s="1196"/>
      <c r="D2" s="1196"/>
      <c r="E2" s="1196"/>
      <c r="N2" s="267"/>
      <c r="O2" s="267"/>
      <c r="P2" s="267"/>
      <c r="Q2" s="267"/>
      <c r="R2" s="267"/>
      <c r="S2" s="267"/>
    </row>
    <row r="3" spans="1:19" ht="15">
      <c r="A3" s="1631" t="s">
        <v>1475</v>
      </c>
      <c r="B3" s="1631"/>
      <c r="C3" s="1631"/>
      <c r="D3" s="1631"/>
      <c r="E3" s="1631"/>
      <c r="F3" s="1631"/>
      <c r="N3" s="267"/>
      <c r="O3" s="267"/>
      <c r="P3" s="267"/>
      <c r="Q3" s="267"/>
      <c r="R3" s="267"/>
      <c r="S3" s="267"/>
    </row>
    <row r="4" spans="1:19" ht="12.75" customHeight="1">
      <c r="A4" s="1197" t="s">
        <v>1476</v>
      </c>
      <c r="B4" s="1632" t="s">
        <v>1477</v>
      </c>
      <c r="C4" s="1632"/>
      <c r="D4" s="1632"/>
      <c r="E4" s="1632"/>
      <c r="F4" s="1632"/>
      <c r="H4" s="1023"/>
      <c r="I4" s="1023"/>
      <c r="J4" s="1023"/>
      <c r="K4" s="1023"/>
      <c r="L4" s="1023"/>
      <c r="M4" s="1023"/>
    </row>
    <row r="5" spans="1:19" ht="12.75" customHeight="1">
      <c r="A5" s="1041" t="s">
        <v>1247</v>
      </c>
      <c r="B5" s="1628" t="s">
        <v>1478</v>
      </c>
      <c r="C5" s="1629"/>
      <c r="D5" s="1629"/>
      <c r="E5" s="1629"/>
      <c r="F5" s="1629"/>
    </row>
    <row r="6" spans="1:19" ht="26.25" customHeight="1">
      <c r="A6" s="1041" t="s">
        <v>1479</v>
      </c>
      <c r="B6" s="1628" t="s">
        <v>1480</v>
      </c>
      <c r="C6" s="1629"/>
      <c r="D6" s="1629"/>
      <c r="E6" s="1629"/>
      <c r="F6" s="1629"/>
    </row>
    <row r="7" spans="1:19" ht="24.75" customHeight="1">
      <c r="A7" s="1041" t="s">
        <v>1481</v>
      </c>
      <c r="B7" s="1628" t="s">
        <v>1482</v>
      </c>
      <c r="C7" s="1629"/>
      <c r="D7" s="1629"/>
      <c r="E7" s="1629"/>
      <c r="F7" s="1629"/>
    </row>
    <row r="8" spans="1:19" ht="24.75" customHeight="1">
      <c r="A8" s="1041" t="s">
        <v>1483</v>
      </c>
      <c r="B8" s="1628" t="s">
        <v>1484</v>
      </c>
      <c r="C8" s="1629"/>
      <c r="D8" s="1629"/>
      <c r="E8" s="1629"/>
      <c r="F8" s="1629"/>
    </row>
    <row r="9" spans="1:19" ht="29.25" customHeight="1">
      <c r="A9" s="1198" t="s">
        <v>1485</v>
      </c>
      <c r="B9" s="1628" t="s">
        <v>1486</v>
      </c>
      <c r="C9" s="1629"/>
      <c r="D9" s="1629"/>
      <c r="E9" s="1629"/>
      <c r="F9" s="1629"/>
    </row>
    <row r="10" spans="1:19" ht="29.25" customHeight="1">
      <c r="A10" s="1041" t="s">
        <v>915</v>
      </c>
      <c r="B10" s="1628" t="s">
        <v>1487</v>
      </c>
      <c r="C10" s="1629"/>
      <c r="D10" s="1629"/>
      <c r="E10" s="1629"/>
      <c r="F10" s="1629"/>
    </row>
    <row r="11" spans="1:19" ht="38.25" customHeight="1">
      <c r="A11" s="1633" t="s">
        <v>1488</v>
      </c>
      <c r="B11" s="1634"/>
      <c r="C11" s="1634"/>
      <c r="D11" s="1634"/>
      <c r="E11" s="1634"/>
      <c r="F11" s="1635"/>
    </row>
    <row r="12" spans="1:19" ht="12.75" customHeight="1">
      <c r="A12" s="1199"/>
      <c r="B12" s="1151"/>
      <c r="C12" s="1151"/>
      <c r="D12" s="1151"/>
      <c r="E12" s="1151"/>
      <c r="F12" s="1151"/>
    </row>
    <row r="13" spans="1:19" ht="15">
      <c r="A13" s="1631" t="s">
        <v>1489</v>
      </c>
      <c r="B13" s="1631"/>
      <c r="C13" s="1631"/>
      <c r="D13" s="1631"/>
      <c r="E13" s="1631"/>
      <c r="F13" s="1631"/>
    </row>
    <row r="14" spans="1:19">
      <c r="A14" s="1197" t="s">
        <v>904</v>
      </c>
      <c r="B14" s="1632" t="s">
        <v>1477</v>
      </c>
      <c r="C14" s="1632"/>
      <c r="D14" s="1632"/>
      <c r="E14" s="1632"/>
      <c r="F14" s="1632"/>
    </row>
    <row r="15" spans="1:19" ht="25.5" customHeight="1">
      <c r="A15" s="1200" t="s">
        <v>319</v>
      </c>
      <c r="B15" s="1628" t="s">
        <v>1490</v>
      </c>
      <c r="C15" s="1628"/>
      <c r="D15" s="1628"/>
      <c r="E15" s="1628"/>
      <c r="F15" s="1628"/>
    </row>
    <row r="16" spans="1:19" ht="12.75" customHeight="1">
      <c r="A16" s="1199"/>
      <c r="B16" s="1201"/>
      <c r="C16" s="1202"/>
      <c r="D16" s="1202"/>
      <c r="E16" s="1202"/>
      <c r="F16" s="1202"/>
    </row>
    <row r="17" spans="1:5" ht="12.75" customHeight="1">
      <c r="A17" s="1203"/>
      <c r="B17" s="1204"/>
    </row>
    <row r="18" spans="1:5" ht="20.25" customHeight="1">
      <c r="A18" s="1630">
        <v>7.8</v>
      </c>
      <c r="B18" s="1630"/>
      <c r="C18" s="1630"/>
      <c r="D18" s="1630"/>
      <c r="E18" s="1630"/>
    </row>
    <row r="19" spans="1:5" ht="28.5" customHeight="1">
      <c r="A19" s="1205" t="s">
        <v>1491</v>
      </c>
      <c r="B19" s="1206" t="s">
        <v>1492</v>
      </c>
    </row>
    <row r="20" spans="1:5">
      <c r="A20" s="1207" t="s">
        <v>1493</v>
      </c>
      <c r="B20" s="1208" t="s">
        <v>1494</v>
      </c>
    </row>
    <row r="21" spans="1:5">
      <c r="A21" s="1207" t="s">
        <v>1495</v>
      </c>
      <c r="B21" s="1208" t="s">
        <v>1496</v>
      </c>
    </row>
    <row r="22" spans="1:5">
      <c r="A22" s="1207" t="s">
        <v>1497</v>
      </c>
      <c r="B22" s="1208" t="s">
        <v>1498</v>
      </c>
    </row>
    <row r="23" spans="1:5">
      <c r="A23" s="1207" t="s">
        <v>1499</v>
      </c>
      <c r="B23" s="1208" t="s">
        <v>1500</v>
      </c>
    </row>
    <row r="24" spans="1:5">
      <c r="A24" s="1207" t="s">
        <v>1501</v>
      </c>
      <c r="B24" s="1208" t="s">
        <v>1502</v>
      </c>
    </row>
    <row r="25" spans="1:5">
      <c r="A25" s="1207" t="s">
        <v>1503</v>
      </c>
      <c r="B25" s="1208" t="s">
        <v>1504</v>
      </c>
    </row>
    <row r="26" spans="1:5">
      <c r="A26" s="1207" t="s">
        <v>1505</v>
      </c>
      <c r="B26" s="1209" t="s">
        <v>1506</v>
      </c>
      <c r="D26" s="1210"/>
    </row>
    <row r="28" spans="1:5" ht="34.5" customHeight="1">
      <c r="A28" s="1630">
        <v>7.9</v>
      </c>
      <c r="B28" s="1630"/>
      <c r="C28" s="1630"/>
      <c r="D28" s="1630"/>
      <c r="E28" s="1630"/>
    </row>
    <row r="29" spans="1:5" ht="25.5">
      <c r="A29" s="1205" t="s">
        <v>1507</v>
      </c>
      <c r="B29" s="1206" t="s">
        <v>1492</v>
      </c>
      <c r="C29" s="1206" t="s">
        <v>1508</v>
      </c>
    </row>
    <row r="30" spans="1:5">
      <c r="A30" s="1211" t="s">
        <v>1509</v>
      </c>
      <c r="B30" s="1212" t="s">
        <v>1510</v>
      </c>
      <c r="C30" s="1213">
        <v>688</v>
      </c>
    </row>
    <row r="31" spans="1:5">
      <c r="A31" s="1211" t="s">
        <v>1511</v>
      </c>
      <c r="B31" s="1212" t="s">
        <v>1512</v>
      </c>
      <c r="C31" s="1213">
        <v>55040</v>
      </c>
    </row>
    <row r="95" spans="2:3">
      <c r="B95" s="1214"/>
      <c r="C95" s="1214"/>
    </row>
  </sheetData>
  <mergeCells count="15">
    <mergeCell ref="B15:F15"/>
    <mergeCell ref="A18:E18"/>
    <mergeCell ref="A28:E28"/>
    <mergeCell ref="B8:F8"/>
    <mergeCell ref="B9:F9"/>
    <mergeCell ref="B10:F10"/>
    <mergeCell ref="A11:F11"/>
    <mergeCell ref="A13:F13"/>
    <mergeCell ref="B14:F14"/>
    <mergeCell ref="B7:F7"/>
    <mergeCell ref="A1:E1"/>
    <mergeCell ref="A3:F3"/>
    <mergeCell ref="B4:F4"/>
    <mergeCell ref="B5:F5"/>
    <mergeCell ref="B6:F6"/>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FE437-2D62-458D-B078-B65DB30F4EBF}">
  <dimension ref="A1:E17"/>
  <sheetViews>
    <sheetView workbookViewId="0">
      <selection activeCell="E10" sqref="E10"/>
    </sheetView>
  </sheetViews>
  <sheetFormatPr defaultColWidth="8.7109375" defaultRowHeight="12.75"/>
  <cols>
    <col min="1" max="1" width="22.42578125" style="1149" customWidth="1"/>
    <col min="2" max="3" width="11.5703125" style="823" customWidth="1"/>
    <col min="4" max="16384" width="8.7109375" style="1149"/>
  </cols>
  <sheetData>
    <row r="1" spans="1:5" ht="18">
      <c r="A1" s="1630" t="s">
        <v>1513</v>
      </c>
      <c r="B1" s="1630"/>
      <c r="C1" s="1630"/>
      <c r="D1" s="1630"/>
      <c r="E1" s="1630"/>
    </row>
    <row r="2" spans="1:5" ht="13.5" thickBot="1">
      <c r="A2" s="1093"/>
      <c r="B2" s="988"/>
      <c r="C2" s="988"/>
    </row>
    <row r="3" spans="1:5" ht="38.25">
      <c r="A3" s="1239"/>
      <c r="B3" s="1240" t="s">
        <v>946</v>
      </c>
      <c r="C3" s="1241" t="s">
        <v>1514</v>
      </c>
    </row>
    <row r="4" spans="1:5">
      <c r="A4" s="1242"/>
      <c r="B4" s="1243" t="s">
        <v>285</v>
      </c>
      <c r="C4" s="1244" t="s">
        <v>285</v>
      </c>
    </row>
    <row r="5" spans="1:5">
      <c r="A5" s="1245" t="s">
        <v>1515</v>
      </c>
      <c r="B5" s="1097">
        <v>888.2</v>
      </c>
      <c r="C5" s="1246">
        <v>906.4</v>
      </c>
    </row>
    <row r="6" spans="1:5">
      <c r="A6" s="1245" t="s">
        <v>1516</v>
      </c>
      <c r="B6" s="1097">
        <v>173.5</v>
      </c>
      <c r="C6" s="1246">
        <v>146</v>
      </c>
    </row>
    <row r="7" spans="1:5">
      <c r="A7" s="1245" t="s">
        <v>1517</v>
      </c>
      <c r="B7" s="1097">
        <v>2273.5</v>
      </c>
      <c r="C7" s="1246">
        <v>2311.9</v>
      </c>
    </row>
    <row r="8" spans="1:5">
      <c r="A8" s="1245" t="s">
        <v>1518</v>
      </c>
      <c r="B8" s="1097">
        <v>157.6</v>
      </c>
      <c r="C8" s="1246">
        <v>164.6</v>
      </c>
    </row>
    <row r="9" spans="1:5" ht="12.75" customHeight="1">
      <c r="A9" s="1245" t="s">
        <v>1519</v>
      </c>
      <c r="B9" s="1097">
        <v>61.7</v>
      </c>
      <c r="C9" s="1246">
        <v>56.6</v>
      </c>
    </row>
    <row r="10" spans="1:5">
      <c r="A10" s="1245" t="s">
        <v>1520</v>
      </c>
      <c r="B10" s="1097">
        <v>205</v>
      </c>
      <c r="C10" s="1246">
        <v>154</v>
      </c>
    </row>
    <row r="11" spans="1:5">
      <c r="A11" s="1245" t="s">
        <v>1521</v>
      </c>
      <c r="B11" s="1097">
        <v>0.1</v>
      </c>
      <c r="C11" s="1246">
        <v>0.1</v>
      </c>
    </row>
    <row r="12" spans="1:5" ht="25.5" customHeight="1">
      <c r="A12" s="1247" t="s">
        <v>1522</v>
      </c>
      <c r="B12" s="1098">
        <v>3759.5999999999995</v>
      </c>
      <c r="C12" s="1248">
        <v>3739.6</v>
      </c>
    </row>
    <row r="13" spans="1:5">
      <c r="A13" s="1245" t="s">
        <v>1523</v>
      </c>
      <c r="B13" s="1097">
        <v>8.1</v>
      </c>
      <c r="C13" s="1246">
        <v>8.1999999999999993</v>
      </c>
    </row>
    <row r="14" spans="1:5" ht="13.5" thickBot="1">
      <c r="A14" s="1249" t="s">
        <v>1524</v>
      </c>
      <c r="B14" s="1250">
        <v>3767.6999999999994</v>
      </c>
      <c r="C14" s="1251">
        <v>3747.7999999999997</v>
      </c>
    </row>
    <row r="15" spans="1:5">
      <c r="A15" s="1148"/>
      <c r="B15" s="270"/>
      <c r="C15" s="270"/>
    </row>
    <row r="16" spans="1:5">
      <c r="A16" s="1093"/>
      <c r="B16" s="988"/>
      <c r="C16" s="988"/>
    </row>
    <row r="17" spans="1:3">
      <c r="A17" s="1093"/>
      <c r="B17" s="988"/>
      <c r="C17" s="988"/>
    </row>
  </sheetData>
  <mergeCells count="1">
    <mergeCell ref="A1:E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A5BD5-BDA6-4266-8955-F6BB1214293C}">
  <dimension ref="A1:E23"/>
  <sheetViews>
    <sheetView topLeftCell="A9" workbookViewId="0">
      <selection activeCell="B17" sqref="B17"/>
    </sheetView>
  </sheetViews>
  <sheetFormatPr defaultColWidth="30.140625" defaultRowHeight="12.75"/>
  <cols>
    <col min="1" max="1" width="22" style="934" customWidth="1"/>
    <col min="2" max="5" width="13.5703125" style="1149" customWidth="1"/>
    <col min="6" max="16384" width="30.140625" style="1149"/>
  </cols>
  <sheetData>
    <row r="1" spans="1:5" ht="26.25" customHeight="1">
      <c r="A1" s="1636" t="s">
        <v>1525</v>
      </c>
      <c r="B1" s="1636"/>
      <c r="C1" s="1636"/>
      <c r="D1" s="1636"/>
      <c r="E1" s="1636"/>
    </row>
    <row r="2" spans="1:5" ht="12.75" customHeight="1">
      <c r="B2" s="269"/>
      <c r="C2" s="1215"/>
      <c r="D2" s="1215"/>
      <c r="E2" s="1215"/>
    </row>
    <row r="3" spans="1:5" s="934" customFormat="1" ht="30" customHeight="1">
      <c r="A3" s="892"/>
      <c r="B3" s="1637" t="s">
        <v>946</v>
      </c>
      <c r="C3" s="1638"/>
      <c r="D3" s="1639" t="s">
        <v>947</v>
      </c>
      <c r="E3" s="1612"/>
    </row>
    <row r="4" spans="1:5" s="934" customFormat="1" ht="38.25">
      <c r="A4" s="892"/>
      <c r="B4" s="845" t="s">
        <v>266</v>
      </c>
      <c r="C4" s="845" t="s">
        <v>267</v>
      </c>
      <c r="D4" s="1150" t="s">
        <v>266</v>
      </c>
      <c r="E4" s="1150" t="s">
        <v>267</v>
      </c>
    </row>
    <row r="5" spans="1:5" ht="12.75" customHeight="1">
      <c r="A5" s="892"/>
      <c r="B5" s="845" t="s">
        <v>285</v>
      </c>
      <c r="C5" s="845" t="s">
        <v>285</v>
      </c>
      <c r="D5" s="1150" t="s">
        <v>285</v>
      </c>
      <c r="E5" s="1150" t="s">
        <v>285</v>
      </c>
    </row>
    <row r="6" spans="1:5" ht="24">
      <c r="A6" s="1216" t="s">
        <v>1526</v>
      </c>
      <c r="B6" s="1217"/>
      <c r="C6" s="1217"/>
      <c r="D6" s="1217"/>
      <c r="E6" s="874"/>
    </row>
    <row r="7" spans="1:5">
      <c r="A7" s="874" t="s">
        <v>1527</v>
      </c>
      <c r="B7" s="985">
        <v>486.4</v>
      </c>
      <c r="C7" s="985">
        <v>345.1</v>
      </c>
      <c r="D7" s="984">
        <v>549.6</v>
      </c>
      <c r="E7" s="984">
        <v>550.5</v>
      </c>
    </row>
    <row r="8" spans="1:5">
      <c r="A8" s="874" t="s">
        <v>1528</v>
      </c>
      <c r="B8" s="985">
        <v>701.1</v>
      </c>
      <c r="C8" s="985">
        <v>702.4</v>
      </c>
      <c r="D8" s="984">
        <v>670.3</v>
      </c>
      <c r="E8" s="984">
        <v>671.3</v>
      </c>
    </row>
    <row r="9" spans="1:5">
      <c r="A9" s="874" t="s">
        <v>1529</v>
      </c>
      <c r="B9" s="985">
        <v>1106.5999999999999</v>
      </c>
      <c r="C9" s="985">
        <v>1131.3999999999999</v>
      </c>
      <c r="D9" s="984">
        <v>608.5</v>
      </c>
      <c r="E9" s="984">
        <v>664.8</v>
      </c>
    </row>
    <row r="10" spans="1:5" ht="24">
      <c r="A10" s="874" t="s">
        <v>1530</v>
      </c>
      <c r="B10" s="985">
        <v>1328.3</v>
      </c>
      <c r="C10" s="985">
        <v>1490.2</v>
      </c>
      <c r="D10" s="984">
        <v>1601.4</v>
      </c>
      <c r="E10" s="984">
        <v>1607</v>
      </c>
    </row>
    <row r="11" spans="1:5" ht="36">
      <c r="A11" s="874" t="s">
        <v>1531</v>
      </c>
      <c r="B11" s="985">
        <v>1.1000000000000001</v>
      </c>
      <c r="C11" s="985">
        <v>1.1000000000000001</v>
      </c>
      <c r="D11" s="984">
        <v>1.3</v>
      </c>
      <c r="E11" s="984">
        <v>1.3</v>
      </c>
    </row>
    <row r="12" spans="1:5">
      <c r="A12" s="1218"/>
      <c r="B12" s="1219">
        <v>3623.4999999999995</v>
      </c>
      <c r="C12" s="1219">
        <v>3670.1999999999994</v>
      </c>
      <c r="D12" s="1220">
        <v>3431.1000000000004</v>
      </c>
      <c r="E12" s="1220">
        <v>3494.9</v>
      </c>
    </row>
    <row r="13" spans="1:5" ht="24">
      <c r="A13" s="1216" t="s">
        <v>1532</v>
      </c>
      <c r="B13" s="985"/>
      <c r="C13" s="985"/>
      <c r="D13" s="984"/>
      <c r="E13" s="984"/>
    </row>
    <row r="14" spans="1:5">
      <c r="A14" s="874" t="s">
        <v>1527</v>
      </c>
      <c r="B14" s="985">
        <v>28.9</v>
      </c>
      <c r="C14" s="985">
        <v>28.9</v>
      </c>
      <c r="D14" s="984">
        <v>41.8</v>
      </c>
      <c r="E14" s="984">
        <v>41.8</v>
      </c>
    </row>
    <row r="15" spans="1:5">
      <c r="A15" s="874" t="s">
        <v>1529</v>
      </c>
      <c r="B15" s="985">
        <v>178.7</v>
      </c>
      <c r="C15" s="985">
        <v>181.89999999999998</v>
      </c>
      <c r="D15" s="984">
        <v>193.9</v>
      </c>
      <c r="E15" s="984">
        <v>193.9</v>
      </c>
    </row>
    <row r="16" spans="1:5" ht="24">
      <c r="A16" s="874" t="s">
        <v>1530</v>
      </c>
      <c r="B16" s="985">
        <v>377.3</v>
      </c>
      <c r="C16" s="985">
        <v>377.3</v>
      </c>
      <c r="D16" s="984">
        <v>411</v>
      </c>
      <c r="E16" s="984">
        <v>411</v>
      </c>
    </row>
    <row r="17" spans="1:5">
      <c r="A17" s="1218"/>
      <c r="B17" s="1219">
        <v>584.9</v>
      </c>
      <c r="C17" s="1219">
        <v>588.1</v>
      </c>
      <c r="D17" s="1220">
        <v>646.70000000000005</v>
      </c>
      <c r="E17" s="1220">
        <v>646.70000000000005</v>
      </c>
    </row>
    <row r="18" spans="1:5">
      <c r="A18" s="1221" t="s">
        <v>1533</v>
      </c>
      <c r="B18" s="1219">
        <v>4208.3999999999996</v>
      </c>
      <c r="C18" s="1219">
        <v>4258.2999999999993</v>
      </c>
      <c r="D18" s="1220">
        <v>4077.8</v>
      </c>
      <c r="E18" s="1220">
        <v>4141.6000000000004</v>
      </c>
    </row>
    <row r="19" spans="1:5" ht="27" customHeight="1">
      <c r="A19" s="1640"/>
      <c r="B19" s="1640"/>
      <c r="C19" s="1640"/>
      <c r="D19" s="1640"/>
      <c r="E19" s="1640"/>
    </row>
    <row r="20" spans="1:5">
      <c r="A20" s="269"/>
      <c r="B20" s="269"/>
      <c r="C20" s="269"/>
      <c r="D20" s="269"/>
      <c r="E20" s="269"/>
    </row>
    <row r="21" spans="1:5">
      <c r="A21" s="1222"/>
      <c r="B21" s="269"/>
      <c r="C21" s="269"/>
      <c r="D21" s="269"/>
      <c r="E21" s="269"/>
    </row>
    <row r="22" spans="1:5">
      <c r="A22" s="269"/>
      <c r="B22" s="269"/>
      <c r="C22" s="269"/>
      <c r="D22" s="269"/>
      <c r="E22" s="269"/>
    </row>
    <row r="23" spans="1:5" ht="15">
      <c r="A23" s="1223"/>
      <c r="B23" s="1641"/>
      <c r="C23" s="1641"/>
      <c r="D23" s="1642"/>
      <c r="E23" s="1643"/>
    </row>
  </sheetData>
  <mergeCells count="6">
    <mergeCell ref="A1:E1"/>
    <mergeCell ref="B3:C3"/>
    <mergeCell ref="D3:E3"/>
    <mergeCell ref="A19:E19"/>
    <mergeCell ref="B23:C23"/>
    <mergeCell ref="D23:E23"/>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24C5-A054-4032-8347-BFED0494CB83}">
  <dimension ref="A1:E20"/>
  <sheetViews>
    <sheetView topLeftCell="A7" workbookViewId="0">
      <selection activeCell="B14" sqref="B14:E17"/>
    </sheetView>
  </sheetViews>
  <sheetFormatPr defaultColWidth="8.7109375" defaultRowHeight="12.75"/>
  <cols>
    <col min="1" max="1" width="34.42578125" style="1149" customWidth="1"/>
    <col min="2" max="5" width="13.5703125" style="1149" customWidth="1"/>
    <col min="6" max="16384" width="8.7109375" style="1149"/>
  </cols>
  <sheetData>
    <row r="1" spans="1:5" ht="18">
      <c r="A1" s="1636" t="s">
        <v>1534</v>
      </c>
      <c r="B1" s="1636"/>
      <c r="C1" s="1636"/>
      <c r="D1" s="1636"/>
    </row>
    <row r="2" spans="1:5" ht="13.5" thickBot="1">
      <c r="A2" s="269"/>
      <c r="B2" s="269"/>
      <c r="C2" s="269"/>
    </row>
    <row r="3" spans="1:5">
      <c r="A3" s="1252"/>
      <c r="B3" s="1646" t="s">
        <v>99</v>
      </c>
      <c r="C3" s="1646"/>
      <c r="D3" s="1647" t="s">
        <v>100</v>
      </c>
      <c r="E3" s="1648"/>
    </row>
    <row r="4" spans="1:5" ht="38.25">
      <c r="A4" s="1253"/>
      <c r="B4" s="1243" t="s">
        <v>266</v>
      </c>
      <c r="C4" s="1166" t="s">
        <v>267</v>
      </c>
      <c r="D4" s="1254" t="s">
        <v>266</v>
      </c>
      <c r="E4" s="1255" t="s">
        <v>267</v>
      </c>
    </row>
    <row r="5" spans="1:5">
      <c r="A5" s="1253"/>
      <c r="B5" s="1243" t="s">
        <v>285</v>
      </c>
      <c r="C5" s="1243" t="s">
        <v>285</v>
      </c>
      <c r="D5" s="1254" t="s">
        <v>285</v>
      </c>
      <c r="E5" s="1244" t="s">
        <v>285</v>
      </c>
    </row>
    <row r="6" spans="1:5">
      <c r="A6" s="1256" t="s">
        <v>1535</v>
      </c>
      <c r="B6" s="997">
        <v>1002.3</v>
      </c>
      <c r="C6" s="997">
        <v>1153.0999999999999</v>
      </c>
      <c r="D6" s="992">
        <v>1381.6</v>
      </c>
      <c r="E6" s="1169">
        <v>1529</v>
      </c>
    </row>
    <row r="7" spans="1:5">
      <c r="A7" s="1257" t="s">
        <v>1536</v>
      </c>
      <c r="B7" s="997">
        <v>-27.4</v>
      </c>
      <c r="C7" s="997">
        <v>90.5</v>
      </c>
      <c r="D7" s="992">
        <v>-379.3</v>
      </c>
      <c r="E7" s="1169">
        <v>-375.90000000000003</v>
      </c>
    </row>
    <row r="8" spans="1:5" s="1224" customFormat="1" ht="13.5" thickBot="1">
      <c r="A8" s="1258" t="s">
        <v>1537</v>
      </c>
      <c r="B8" s="1259">
        <v>974.9</v>
      </c>
      <c r="C8" s="1259">
        <v>1243.5999999999999</v>
      </c>
      <c r="D8" s="1260">
        <v>1002.3</v>
      </c>
      <c r="E8" s="1261">
        <v>1153.0999999999999</v>
      </c>
    </row>
    <row r="9" spans="1:5">
      <c r="A9" s="1225"/>
      <c r="B9" s="1226"/>
      <c r="C9" s="1226"/>
    </row>
    <row r="10" spans="1:5" ht="13.5" thickBot="1">
      <c r="A10" s="1227"/>
      <c r="B10" s="1023"/>
      <c r="C10" s="1023"/>
    </row>
    <row r="11" spans="1:5">
      <c r="A11" s="1252"/>
      <c r="B11" s="1649" t="s">
        <v>946</v>
      </c>
      <c r="C11" s="1646"/>
      <c r="D11" s="1650" t="s">
        <v>947</v>
      </c>
      <c r="E11" s="1648"/>
    </row>
    <row r="12" spans="1:5" ht="38.25">
      <c r="A12" s="1253"/>
      <c r="B12" s="1243" t="s">
        <v>266</v>
      </c>
      <c r="C12" s="1166" t="s">
        <v>267</v>
      </c>
      <c r="D12" s="1254" t="s">
        <v>266</v>
      </c>
      <c r="E12" s="1255" t="s">
        <v>267</v>
      </c>
    </row>
    <row r="13" spans="1:5">
      <c r="A13" s="1253"/>
      <c r="B13" s="1243" t="s">
        <v>285</v>
      </c>
      <c r="C13" s="1243" t="s">
        <v>285</v>
      </c>
      <c r="D13" s="1254" t="s">
        <v>285</v>
      </c>
      <c r="E13" s="1244" t="s">
        <v>285</v>
      </c>
    </row>
    <row r="14" spans="1:5">
      <c r="A14" s="1262" t="s">
        <v>1538</v>
      </c>
      <c r="B14" s="1228"/>
      <c r="C14" s="1228"/>
      <c r="D14" s="1228"/>
      <c r="E14" s="1263"/>
    </row>
    <row r="15" spans="1:5">
      <c r="A15" s="1257" t="s">
        <v>1539</v>
      </c>
      <c r="B15" s="886">
        <v>207.8</v>
      </c>
      <c r="C15" s="886">
        <v>326.3</v>
      </c>
      <c r="D15" s="876">
        <v>217.5</v>
      </c>
      <c r="E15" s="1264">
        <v>235.9</v>
      </c>
    </row>
    <row r="16" spans="1:5">
      <c r="A16" s="1257" t="s">
        <v>1540</v>
      </c>
      <c r="B16" s="886">
        <v>767.1</v>
      </c>
      <c r="C16" s="886">
        <v>917.3</v>
      </c>
      <c r="D16" s="876">
        <v>784.8</v>
      </c>
      <c r="E16" s="1264">
        <v>917.19999999999993</v>
      </c>
    </row>
    <row r="17" spans="1:5" ht="13.5" thickBot="1">
      <c r="A17" s="1265" t="s">
        <v>272</v>
      </c>
      <c r="B17" s="1259">
        <v>974.90000000000009</v>
      </c>
      <c r="C17" s="1259">
        <v>1243.5999999999999</v>
      </c>
      <c r="D17" s="1260">
        <v>1002.3</v>
      </c>
      <c r="E17" s="1261">
        <v>1153.0999999999999</v>
      </c>
    </row>
    <row r="18" spans="1:5">
      <c r="A18" s="1229"/>
      <c r="B18" s="269"/>
      <c r="C18" s="269"/>
    </row>
    <row r="19" spans="1:5">
      <c r="A19" s="1644"/>
      <c r="B19" s="1645"/>
      <c r="C19" s="1645"/>
    </row>
    <row r="20" spans="1:5">
      <c r="A20" s="980"/>
      <c r="B20" s="980"/>
      <c r="C20" s="980"/>
    </row>
  </sheetData>
  <mergeCells count="6">
    <mergeCell ref="A19:C19"/>
    <mergeCell ref="A1:D1"/>
    <mergeCell ref="B3:C3"/>
    <mergeCell ref="D3:E3"/>
    <mergeCell ref="B11:C11"/>
    <mergeCell ref="D11:E11"/>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34F9-6320-4C11-83A9-DAE160654E50}">
  <dimension ref="A1:E30"/>
  <sheetViews>
    <sheetView topLeftCell="A16" workbookViewId="0">
      <selection activeCell="B6" sqref="B6:E25"/>
    </sheetView>
  </sheetViews>
  <sheetFormatPr defaultColWidth="8.7109375" defaultRowHeight="12.75"/>
  <cols>
    <col min="1" max="1" width="45.5703125" style="1149" customWidth="1"/>
    <col min="2" max="5" width="13.5703125" style="1149" customWidth="1"/>
    <col min="6" max="16384" width="8.7109375" style="1149"/>
  </cols>
  <sheetData>
    <row r="1" spans="1:5" ht="18">
      <c r="A1" s="1636" t="s">
        <v>1541</v>
      </c>
      <c r="B1" s="1636"/>
      <c r="C1" s="1636"/>
      <c r="D1" s="1636"/>
      <c r="E1" s="1636"/>
    </row>
    <row r="2" spans="1:5" ht="16.5" thickBot="1">
      <c r="A2" s="995"/>
      <c r="B2" s="269"/>
      <c r="C2" s="1215"/>
      <c r="D2" s="1215"/>
      <c r="E2" s="1215"/>
    </row>
    <row r="3" spans="1:5" ht="23.25" customHeight="1">
      <c r="A3" s="1266"/>
      <c r="B3" s="1651" t="s">
        <v>946</v>
      </c>
      <c r="C3" s="1652"/>
      <c r="D3" s="1653" t="s">
        <v>947</v>
      </c>
      <c r="E3" s="1654"/>
    </row>
    <row r="4" spans="1:5" ht="40.5" customHeight="1">
      <c r="A4" s="1184"/>
      <c r="B4" s="1243" t="s">
        <v>266</v>
      </c>
      <c r="C4" s="1243" t="s">
        <v>267</v>
      </c>
      <c r="D4" s="1254" t="s">
        <v>266</v>
      </c>
      <c r="E4" s="1244" t="s">
        <v>267</v>
      </c>
    </row>
    <row r="5" spans="1:5">
      <c r="A5" s="1184"/>
      <c r="B5" s="1243" t="s">
        <v>285</v>
      </c>
      <c r="C5" s="1243" t="s">
        <v>285</v>
      </c>
      <c r="D5" s="1254" t="s">
        <v>285</v>
      </c>
      <c r="E5" s="1244" t="s">
        <v>285</v>
      </c>
    </row>
    <row r="6" spans="1:5">
      <c r="A6" s="1267" t="s">
        <v>1526</v>
      </c>
      <c r="B6" s="928"/>
      <c r="C6" s="928"/>
      <c r="D6" s="928"/>
      <c r="E6" s="1268"/>
    </row>
    <row r="7" spans="1:5">
      <c r="A7" s="1269" t="s">
        <v>1542</v>
      </c>
      <c r="B7" s="919">
        <v>130.69999999999999</v>
      </c>
      <c r="C7" s="919">
        <v>163.79999999999998</v>
      </c>
      <c r="D7" s="920">
        <v>51</v>
      </c>
      <c r="E7" s="1270">
        <v>51</v>
      </c>
    </row>
    <row r="8" spans="1:5">
      <c r="A8" s="1269" t="s">
        <v>1543</v>
      </c>
      <c r="B8" s="919">
        <v>240.3</v>
      </c>
      <c r="C8" s="919">
        <v>253</v>
      </c>
      <c r="D8" s="920">
        <v>233.6</v>
      </c>
      <c r="E8" s="1270">
        <v>233.79999999999998</v>
      </c>
    </row>
    <row r="9" spans="1:5">
      <c r="A9" s="1269" t="s">
        <v>1544</v>
      </c>
      <c r="B9" s="919">
        <v>807.3</v>
      </c>
      <c r="C9" s="919">
        <v>750.4</v>
      </c>
      <c r="D9" s="920">
        <v>503.4</v>
      </c>
      <c r="E9" s="1270">
        <v>512.5</v>
      </c>
    </row>
    <row r="10" spans="1:5" ht="13.5">
      <c r="A10" s="1269" t="s">
        <v>1545</v>
      </c>
      <c r="B10" s="919">
        <v>1149.5999999999999</v>
      </c>
      <c r="C10" s="919">
        <v>1201</v>
      </c>
      <c r="D10" s="920">
        <v>1464.4</v>
      </c>
      <c r="E10" s="1270">
        <v>1539.2</v>
      </c>
    </row>
    <row r="11" spans="1:5">
      <c r="A11" s="1269" t="s">
        <v>1546</v>
      </c>
      <c r="B11" s="919">
        <v>9465.9</v>
      </c>
      <c r="C11" s="919">
        <v>9644.1999999999989</v>
      </c>
      <c r="D11" s="920">
        <v>7632.9</v>
      </c>
      <c r="E11" s="1270">
        <v>7676.5</v>
      </c>
    </row>
    <row r="12" spans="1:5">
      <c r="A12" s="1269" t="s">
        <v>1547</v>
      </c>
      <c r="B12" s="919">
        <v>13</v>
      </c>
      <c r="C12" s="919">
        <v>13</v>
      </c>
      <c r="D12" s="920">
        <v>10.6</v>
      </c>
      <c r="E12" s="1270">
        <v>10.6</v>
      </c>
    </row>
    <row r="13" spans="1:5" ht="24">
      <c r="A13" s="1269" t="s">
        <v>1548</v>
      </c>
      <c r="B13" s="919">
        <v>331.5</v>
      </c>
      <c r="C13" s="919">
        <v>331.5</v>
      </c>
      <c r="D13" s="920">
        <v>405.8</v>
      </c>
      <c r="E13" s="1270">
        <v>405.8</v>
      </c>
    </row>
    <row r="14" spans="1:5" ht="13.5">
      <c r="A14" s="1269" t="s">
        <v>1549</v>
      </c>
      <c r="B14" s="919">
        <v>2.5</v>
      </c>
      <c r="C14" s="919">
        <v>2.5</v>
      </c>
      <c r="D14" s="920">
        <v>2.5</v>
      </c>
      <c r="E14" s="1270">
        <v>2.5</v>
      </c>
    </row>
    <row r="15" spans="1:5" ht="13.5">
      <c r="A15" s="1269" t="s">
        <v>1550</v>
      </c>
      <c r="B15" s="919">
        <v>385.7</v>
      </c>
      <c r="C15" s="919">
        <v>385.7</v>
      </c>
      <c r="D15" s="920">
        <v>0</v>
      </c>
      <c r="E15" s="1270">
        <v>0</v>
      </c>
    </row>
    <row r="16" spans="1:5" ht="13.5">
      <c r="A16" s="1269" t="s">
        <v>1551</v>
      </c>
      <c r="B16" s="919">
        <v>385.3</v>
      </c>
      <c r="C16" s="919">
        <v>385.3</v>
      </c>
      <c r="D16" s="920">
        <v>380.8</v>
      </c>
      <c r="E16" s="1270">
        <v>380.8</v>
      </c>
    </row>
    <row r="17" spans="1:5">
      <c r="A17" s="1271"/>
      <c r="B17" s="922">
        <v>12911.8</v>
      </c>
      <c r="C17" s="922">
        <v>13130.399999999998</v>
      </c>
      <c r="D17" s="923">
        <v>10684.999999999998</v>
      </c>
      <c r="E17" s="1272">
        <v>10812.699999999999</v>
      </c>
    </row>
    <row r="18" spans="1:5">
      <c r="A18" s="1267" t="s">
        <v>1532</v>
      </c>
      <c r="B18" s="919"/>
      <c r="C18" s="919"/>
      <c r="D18" s="920"/>
      <c r="E18" s="1270"/>
    </row>
    <row r="19" spans="1:5">
      <c r="A19" s="1273" t="s">
        <v>1552</v>
      </c>
      <c r="B19" s="919">
        <v>29.5</v>
      </c>
      <c r="C19" s="919">
        <v>29.8</v>
      </c>
      <c r="D19" s="920">
        <v>28.1</v>
      </c>
      <c r="E19" s="1270">
        <v>28.3</v>
      </c>
    </row>
    <row r="20" spans="1:5">
      <c r="A20" s="1273" t="s">
        <v>1546</v>
      </c>
      <c r="B20" s="919">
        <v>9.1</v>
      </c>
      <c r="C20" s="919">
        <v>9.9</v>
      </c>
      <c r="D20" s="920">
        <v>6.1</v>
      </c>
      <c r="E20" s="1270">
        <v>6.1</v>
      </c>
    </row>
    <row r="21" spans="1:5">
      <c r="A21" s="1273" t="s">
        <v>1553</v>
      </c>
      <c r="B21" s="919">
        <v>1540.4</v>
      </c>
      <c r="C21" s="919">
        <v>1540.4</v>
      </c>
      <c r="D21" s="920">
        <v>1586.3</v>
      </c>
      <c r="E21" s="1270">
        <v>1586.3</v>
      </c>
    </row>
    <row r="22" spans="1:5" ht="24">
      <c r="A22" s="1274" t="s">
        <v>1554</v>
      </c>
      <c r="B22" s="919">
        <v>3221.7</v>
      </c>
      <c r="C22" s="919">
        <v>3221.7</v>
      </c>
      <c r="D22" s="920">
        <v>3560.9</v>
      </c>
      <c r="E22" s="1270">
        <v>3560.9</v>
      </c>
    </row>
    <row r="23" spans="1:5" ht="13.5">
      <c r="A23" s="1273" t="s">
        <v>1555</v>
      </c>
      <c r="B23" s="919">
        <v>9.8000000000000007</v>
      </c>
      <c r="C23" s="919">
        <v>9.8000000000000007</v>
      </c>
      <c r="D23" s="920">
        <v>12.5</v>
      </c>
      <c r="E23" s="1270">
        <v>12.5</v>
      </c>
    </row>
    <row r="24" spans="1:5">
      <c r="A24" s="1275"/>
      <c r="B24" s="922">
        <v>4810.5</v>
      </c>
      <c r="C24" s="922">
        <v>4811.6000000000004</v>
      </c>
      <c r="D24" s="923">
        <v>5193.8999999999996</v>
      </c>
      <c r="E24" s="1272">
        <v>5194.1000000000004</v>
      </c>
    </row>
    <row r="25" spans="1:5" ht="13.5" thickBot="1">
      <c r="A25" s="1265" t="s">
        <v>1556</v>
      </c>
      <c r="B25" s="1276">
        <v>17722.3</v>
      </c>
      <c r="C25" s="1276">
        <v>17942</v>
      </c>
      <c r="D25" s="1277">
        <v>15878.899999999998</v>
      </c>
      <c r="E25" s="1278">
        <v>16006.8</v>
      </c>
    </row>
    <row r="26" spans="1:5" ht="25.5" customHeight="1">
      <c r="A26" s="1640" t="s">
        <v>1557</v>
      </c>
      <c r="B26" s="1655"/>
      <c r="C26" s="1655"/>
      <c r="D26" s="1655"/>
      <c r="E26" s="1655"/>
    </row>
    <row r="27" spans="1:5" ht="51" customHeight="1">
      <c r="A27" s="1603" t="s">
        <v>1558</v>
      </c>
      <c r="B27" s="1643"/>
      <c r="C27" s="1643"/>
      <c r="D27" s="1643"/>
      <c r="E27" s="1643"/>
    </row>
    <row r="28" spans="1:5">
      <c r="A28" s="1603" t="s">
        <v>1559</v>
      </c>
      <c r="B28" s="1656"/>
      <c r="C28" s="1656"/>
      <c r="D28" s="1656"/>
      <c r="E28" s="1656"/>
    </row>
    <row r="29" spans="1:5" ht="15">
      <c r="A29" s="1603" t="s">
        <v>1560</v>
      </c>
      <c r="B29" s="1643"/>
      <c r="C29" s="1643"/>
      <c r="D29" s="1643"/>
      <c r="E29" s="1643"/>
    </row>
    <row r="30" spans="1:5">
      <c r="B30" s="980"/>
      <c r="C30" s="980"/>
      <c r="D30" s="980"/>
      <c r="E30" s="980"/>
    </row>
  </sheetData>
  <mergeCells count="7">
    <mergeCell ref="A29:E29"/>
    <mergeCell ref="A1:E1"/>
    <mergeCell ref="B3:C3"/>
    <mergeCell ref="D3:E3"/>
    <mergeCell ref="A26:E26"/>
    <mergeCell ref="A27:E27"/>
    <mergeCell ref="A28:E28"/>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D01EB-ECD7-4501-8208-2D19386F6560}">
  <dimension ref="A1:G21"/>
  <sheetViews>
    <sheetView topLeftCell="A10" workbookViewId="0">
      <selection activeCell="B3" sqref="B3"/>
    </sheetView>
  </sheetViews>
  <sheetFormatPr defaultColWidth="8.7109375" defaultRowHeight="12.75"/>
  <cols>
    <col min="1" max="1" width="27.85546875" style="1149" customWidth="1"/>
    <col min="2" max="7" width="17.5703125" style="1149" customWidth="1"/>
    <col min="8" max="16384" width="8.7109375" style="1149"/>
  </cols>
  <sheetData>
    <row r="1" spans="1:7" ht="27.75" customHeight="1">
      <c r="A1" s="1636" t="s">
        <v>1561</v>
      </c>
      <c r="B1" s="1636"/>
      <c r="C1" s="1636"/>
      <c r="D1" s="1636"/>
      <c r="E1" s="1636"/>
      <c r="F1" s="1230"/>
      <c r="G1" s="1230"/>
    </row>
    <row r="2" spans="1:7" ht="12.75" customHeight="1" thickBot="1">
      <c r="A2" s="1231"/>
      <c r="B2" s="1230"/>
      <c r="C2" s="1230"/>
      <c r="D2" s="1230"/>
      <c r="E2" s="1230"/>
      <c r="F2" s="1230"/>
      <c r="G2" s="1230"/>
    </row>
    <row r="3" spans="1:7" ht="51">
      <c r="A3" s="1279"/>
      <c r="B3" s="1163" t="s">
        <v>1562</v>
      </c>
      <c r="C3" s="1163" t="s">
        <v>1563</v>
      </c>
      <c r="D3" s="1163" t="s">
        <v>1564</v>
      </c>
      <c r="E3" s="1163" t="s">
        <v>1565</v>
      </c>
      <c r="F3" s="1163" t="s">
        <v>1566</v>
      </c>
      <c r="G3" s="1164" t="s">
        <v>1567</v>
      </c>
    </row>
    <row r="4" spans="1:7">
      <c r="A4" s="1280"/>
      <c r="B4" s="1243" t="s">
        <v>285</v>
      </c>
      <c r="C4" s="1243" t="s">
        <v>285</v>
      </c>
      <c r="D4" s="1243" t="s">
        <v>285</v>
      </c>
      <c r="E4" s="1243" t="s">
        <v>285</v>
      </c>
      <c r="F4" s="1243" t="s">
        <v>285</v>
      </c>
      <c r="G4" s="1281" t="s">
        <v>285</v>
      </c>
    </row>
    <row r="5" spans="1:7">
      <c r="A5" s="1282" t="s">
        <v>1156</v>
      </c>
      <c r="B5" s="876">
        <v>11675.599999999999</v>
      </c>
      <c r="C5" s="876">
        <v>30.599999999999994</v>
      </c>
      <c r="D5" s="876">
        <v>53.100000000000023</v>
      </c>
      <c r="E5" s="876">
        <v>564.1</v>
      </c>
      <c r="F5" s="876">
        <v>122.00000000000004</v>
      </c>
      <c r="G5" s="1264">
        <f>SUM(B5:F5)</f>
        <v>12445.4</v>
      </c>
    </row>
    <row r="6" spans="1:7">
      <c r="A6" s="1274" t="s">
        <v>1568</v>
      </c>
      <c r="B6" s="876">
        <v>1660.5</v>
      </c>
      <c r="C6" s="876">
        <v>5.8</v>
      </c>
      <c r="D6" s="876">
        <v>2.2999999999999998</v>
      </c>
      <c r="E6" s="876">
        <v>169.2</v>
      </c>
      <c r="F6" s="876">
        <v>57.6</v>
      </c>
      <c r="G6" s="1264">
        <f t="shared" ref="G6:G9" si="0">SUM(B6:F6)</f>
        <v>1895.3999999999999</v>
      </c>
    </row>
    <row r="7" spans="1:7" ht="24">
      <c r="A7" s="1274" t="s">
        <v>1569</v>
      </c>
      <c r="B7" s="876">
        <v>-222.2</v>
      </c>
      <c r="C7" s="876">
        <v>-12</v>
      </c>
      <c r="D7" s="876">
        <v>-0.9</v>
      </c>
      <c r="E7" s="876">
        <v>-20.399999999999999</v>
      </c>
      <c r="F7" s="876">
        <v>1.8</v>
      </c>
      <c r="G7" s="1264">
        <f t="shared" si="0"/>
        <v>-253.7</v>
      </c>
    </row>
    <row r="8" spans="1:7">
      <c r="A8" s="1274" t="s">
        <v>1570</v>
      </c>
      <c r="B8" s="876">
        <v>-158.80000000000001</v>
      </c>
      <c r="C8" s="876">
        <v>-10.4</v>
      </c>
      <c r="D8" s="876">
        <v>-3</v>
      </c>
      <c r="E8" s="876">
        <v>-125.3</v>
      </c>
      <c r="F8" s="876">
        <v>-5</v>
      </c>
      <c r="G8" s="1264">
        <f t="shared" si="0"/>
        <v>-302.5</v>
      </c>
    </row>
    <row r="9" spans="1:7" ht="24">
      <c r="A9" s="1274" t="s">
        <v>1571</v>
      </c>
      <c r="B9" s="876">
        <v>223.4</v>
      </c>
      <c r="C9" s="876">
        <v>0.1</v>
      </c>
      <c r="D9" s="876">
        <v>11.1</v>
      </c>
      <c r="E9" s="876">
        <v>-3.1</v>
      </c>
      <c r="F9" s="876">
        <v>0.4</v>
      </c>
      <c r="G9" s="1264">
        <f t="shared" si="0"/>
        <v>231.9</v>
      </c>
    </row>
    <row r="10" spans="1:7">
      <c r="A10" s="1283" t="s">
        <v>1032</v>
      </c>
      <c r="B10" s="871">
        <v>13178.499999999998</v>
      </c>
      <c r="C10" s="871">
        <v>14.099999999999991</v>
      </c>
      <c r="D10" s="871">
        <v>62.600000000000023</v>
      </c>
      <c r="E10" s="871">
        <v>584.5</v>
      </c>
      <c r="F10" s="871">
        <f t="shared" ref="F10:G10" si="1">SUM(F5:F9)</f>
        <v>176.80000000000007</v>
      </c>
      <c r="G10" s="1284">
        <f t="shared" si="1"/>
        <v>14016.499999999998</v>
      </c>
    </row>
    <row r="11" spans="1:7">
      <c r="A11" s="1274" t="s">
        <v>1568</v>
      </c>
      <c r="B11" s="886">
        <v>1850.2</v>
      </c>
      <c r="C11" s="886">
        <v>0</v>
      </c>
      <c r="D11" s="886">
        <v>6.6999999999999993</v>
      </c>
      <c r="E11" s="886">
        <v>227.1</v>
      </c>
      <c r="F11" s="886">
        <v>41.9</v>
      </c>
      <c r="G11" s="1285">
        <f>SUM(B11:F11)</f>
        <v>2125.9</v>
      </c>
    </row>
    <row r="12" spans="1:7" ht="24">
      <c r="A12" s="1274" t="s">
        <v>1569</v>
      </c>
      <c r="B12" s="886">
        <v>-292.2</v>
      </c>
      <c r="C12" s="886">
        <v>-3.7</v>
      </c>
      <c r="D12" s="886">
        <v>0.8</v>
      </c>
      <c r="E12" s="886">
        <v>-1.4</v>
      </c>
      <c r="F12" s="886">
        <v>-57.3</v>
      </c>
      <c r="G12" s="1285">
        <f t="shared" ref="G12:G14" si="2">SUM(B12:F12)</f>
        <v>-353.79999999999995</v>
      </c>
    </row>
    <row r="13" spans="1:7">
      <c r="A13" s="1274" t="s">
        <v>1570</v>
      </c>
      <c r="B13" s="886">
        <v>-199.8</v>
      </c>
      <c r="C13" s="886">
        <v>-10.4</v>
      </c>
      <c r="D13" s="886">
        <v>-3.8</v>
      </c>
      <c r="E13" s="886">
        <v>-130.9</v>
      </c>
      <c r="F13" s="886">
        <v>-30.6</v>
      </c>
      <c r="G13" s="1285">
        <f t="shared" si="2"/>
        <v>-375.50000000000006</v>
      </c>
    </row>
    <row r="14" spans="1:7" ht="24">
      <c r="A14" s="1274" t="s">
        <v>1571</v>
      </c>
      <c r="B14" s="886">
        <v>10449.1</v>
      </c>
      <c r="C14" s="886">
        <v>0</v>
      </c>
      <c r="D14" s="886">
        <v>-8.1999999999999993</v>
      </c>
      <c r="E14" s="886">
        <v>33.9</v>
      </c>
      <c r="F14" s="886">
        <v>-1.6</v>
      </c>
      <c r="G14" s="1285">
        <f t="shared" si="2"/>
        <v>10473.199999999999</v>
      </c>
    </row>
    <row r="15" spans="1:7" ht="13.5" thickBot="1">
      <c r="A15" s="1286" t="s">
        <v>1035</v>
      </c>
      <c r="B15" s="1287">
        <v>24985.8</v>
      </c>
      <c r="C15" s="1287">
        <v>0</v>
      </c>
      <c r="D15" s="1287">
        <v>58.100000000000023</v>
      </c>
      <c r="E15" s="1287">
        <v>713.2</v>
      </c>
      <c r="F15" s="1287">
        <f t="shared" ref="F15:G15" si="3">SUM(F10:F14)</f>
        <v>129.2000000000001</v>
      </c>
      <c r="G15" s="1288">
        <f t="shared" si="3"/>
        <v>25886.299999999996</v>
      </c>
    </row>
    <row r="16" spans="1:7" ht="27" customHeight="1">
      <c r="A16" s="1657" t="s">
        <v>1572</v>
      </c>
      <c r="B16" s="1658"/>
      <c r="C16" s="1658"/>
      <c r="D16" s="1658"/>
      <c r="E16" s="1658"/>
      <c r="F16" s="1658"/>
      <c r="G16" s="1658"/>
    </row>
    <row r="17" spans="1:7" ht="27" customHeight="1">
      <c r="A17" s="1657" t="s">
        <v>1573</v>
      </c>
      <c r="B17" s="1659"/>
      <c r="C17" s="1659"/>
      <c r="D17" s="1659"/>
      <c r="E17" s="1659"/>
      <c r="F17" s="1659"/>
      <c r="G17" s="1659"/>
    </row>
    <row r="18" spans="1:7">
      <c r="A18" s="1578"/>
      <c r="B18" s="1656"/>
      <c r="C18" s="1656"/>
      <c r="D18" s="1656"/>
      <c r="E18" s="1656"/>
      <c r="F18" s="1656"/>
      <c r="G18" s="1656"/>
    </row>
    <row r="19" spans="1:7">
      <c r="C19" s="963"/>
      <c r="D19" s="963"/>
    </row>
    <row r="21" spans="1:7">
      <c r="A21" s="1657"/>
      <c r="B21" s="1658"/>
      <c r="C21" s="1658"/>
      <c r="D21" s="1658"/>
      <c r="E21" s="1658"/>
      <c r="F21" s="1658"/>
      <c r="G21" s="1658"/>
    </row>
  </sheetData>
  <mergeCells count="5">
    <mergeCell ref="A1:E1"/>
    <mergeCell ref="A16:G16"/>
    <mergeCell ref="A17:G17"/>
    <mergeCell ref="A18:G18"/>
    <mergeCell ref="A21:G21"/>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DD53-02CB-41DA-B52A-EFA6408BC381}">
  <dimension ref="A1:I15"/>
  <sheetViews>
    <sheetView topLeftCell="A2" workbookViewId="0">
      <selection activeCell="C8" sqref="C8"/>
    </sheetView>
  </sheetViews>
  <sheetFormatPr defaultColWidth="8.7109375" defaultRowHeight="12.75"/>
  <cols>
    <col min="1" max="1" width="25.5703125" style="1149" customWidth="1"/>
    <col min="2" max="6" width="16.5703125" style="1149" customWidth="1"/>
    <col min="7" max="16384" width="8.7109375" style="1149"/>
  </cols>
  <sheetData>
    <row r="1" spans="1:9" ht="18">
      <c r="A1" s="1636" t="s">
        <v>1574</v>
      </c>
      <c r="B1" s="1636"/>
      <c r="C1" s="1636"/>
      <c r="D1" s="1636"/>
      <c r="E1" s="1636"/>
      <c r="F1" s="269"/>
    </row>
    <row r="2" spans="1:9" ht="13.5" thickBot="1">
      <c r="A2" s="1232"/>
      <c r="B2" s="269"/>
      <c r="C2" s="269"/>
      <c r="D2" s="269"/>
      <c r="E2" s="269"/>
      <c r="F2" s="269"/>
    </row>
    <row r="3" spans="1:9" ht="52.5" customHeight="1">
      <c r="A3" s="1291"/>
      <c r="B3" s="1163" t="s">
        <v>1562</v>
      </c>
      <c r="C3" s="1163" t="s">
        <v>1563</v>
      </c>
      <c r="D3" s="1163" t="s">
        <v>1564</v>
      </c>
      <c r="E3" s="1163" t="s">
        <v>1575</v>
      </c>
      <c r="F3" s="1164" t="s">
        <v>110</v>
      </c>
      <c r="I3" s="852"/>
    </row>
    <row r="4" spans="1:9">
      <c r="A4" s="1292"/>
      <c r="B4" s="1243" t="s">
        <v>285</v>
      </c>
      <c r="C4" s="1243" t="s">
        <v>285</v>
      </c>
      <c r="D4" s="1243" t="s">
        <v>285</v>
      </c>
      <c r="E4" s="1243" t="s">
        <v>285</v>
      </c>
      <c r="F4" s="1281" t="s">
        <v>285</v>
      </c>
    </row>
    <row r="5" spans="1:9">
      <c r="A5" s="1293" t="s">
        <v>1576</v>
      </c>
      <c r="B5" s="855">
        <v>241.1</v>
      </c>
      <c r="C5" s="855">
        <v>13.1</v>
      </c>
      <c r="D5" s="855">
        <v>3.8</v>
      </c>
      <c r="E5" s="855">
        <v>159.20000000000002</v>
      </c>
      <c r="F5" s="1294">
        <v>417.20000000000005</v>
      </c>
    </row>
    <row r="6" spans="1:9" ht="24">
      <c r="A6" s="1274" t="s">
        <v>1577</v>
      </c>
      <c r="B6" s="855">
        <v>950.1</v>
      </c>
      <c r="C6" s="855">
        <v>1</v>
      </c>
      <c r="D6" s="855">
        <v>3.1</v>
      </c>
      <c r="E6" s="855">
        <v>309.10000000000002</v>
      </c>
      <c r="F6" s="1294">
        <v>1263.3000000000002</v>
      </c>
    </row>
    <row r="7" spans="1:9">
      <c r="A7" s="1274" t="s">
        <v>1578</v>
      </c>
      <c r="B7" s="855">
        <v>11701.2</v>
      </c>
      <c r="C7" s="855">
        <v>0</v>
      </c>
      <c r="D7" s="855">
        <v>55.7</v>
      </c>
      <c r="E7" s="855">
        <v>293</v>
      </c>
      <c r="F7" s="1294">
        <v>12049.900000000001</v>
      </c>
    </row>
    <row r="8" spans="1:9" ht="24">
      <c r="A8" s="1274" t="s">
        <v>1579</v>
      </c>
      <c r="B8" s="855">
        <v>286.10000000000002</v>
      </c>
      <c r="C8" s="855">
        <v>0</v>
      </c>
      <c r="D8" s="855">
        <v>0</v>
      </c>
      <c r="E8" s="855">
        <v>0</v>
      </c>
      <c r="F8" s="1294">
        <v>286.10000000000002</v>
      </c>
    </row>
    <row r="9" spans="1:9">
      <c r="A9" s="1283" t="s">
        <v>1032</v>
      </c>
      <c r="B9" s="871">
        <v>13178.500000000002</v>
      </c>
      <c r="C9" s="871">
        <v>14.1</v>
      </c>
      <c r="D9" s="871">
        <v>62.6</v>
      </c>
      <c r="E9" s="871">
        <v>761.30000000000007</v>
      </c>
      <c r="F9" s="1284">
        <v>14016.500000000002</v>
      </c>
    </row>
    <row r="10" spans="1:9">
      <c r="A10" s="1293" t="s">
        <v>1576</v>
      </c>
      <c r="B10" s="855">
        <v>246.9</v>
      </c>
      <c r="C10" s="855">
        <v>0</v>
      </c>
      <c r="D10" s="855">
        <v>4.5999999999999996</v>
      </c>
      <c r="E10" s="855">
        <v>167.9</v>
      </c>
      <c r="F10" s="1294">
        <v>419.4</v>
      </c>
    </row>
    <row r="11" spans="1:9" ht="24">
      <c r="A11" s="1274" t="s">
        <v>1577</v>
      </c>
      <c r="B11" s="855">
        <v>997.9</v>
      </c>
      <c r="C11" s="855">
        <v>0</v>
      </c>
      <c r="D11" s="855">
        <v>10.5</v>
      </c>
      <c r="E11" s="855">
        <v>402.20000000000005</v>
      </c>
      <c r="F11" s="1294">
        <v>1410.6</v>
      </c>
    </row>
    <row r="12" spans="1:9">
      <c r="A12" s="1274" t="s">
        <v>1578</v>
      </c>
      <c r="B12" s="855">
        <v>23436.799999999999</v>
      </c>
      <c r="C12" s="855">
        <v>0</v>
      </c>
      <c r="D12" s="855">
        <v>43</v>
      </c>
      <c r="E12" s="855">
        <v>272.3</v>
      </c>
      <c r="F12" s="1294">
        <v>23752.1</v>
      </c>
    </row>
    <row r="13" spans="1:9" ht="24">
      <c r="A13" s="1274" t="s">
        <v>1579</v>
      </c>
      <c r="B13" s="855">
        <v>304.2</v>
      </c>
      <c r="C13" s="855">
        <v>0</v>
      </c>
      <c r="D13" s="855">
        <v>0</v>
      </c>
      <c r="E13" s="855">
        <v>0</v>
      </c>
      <c r="F13" s="1294">
        <v>304.2</v>
      </c>
    </row>
    <row r="14" spans="1:9" ht="13.5" thickBot="1">
      <c r="A14" s="1295" t="s">
        <v>1035</v>
      </c>
      <c r="B14" s="1296">
        <v>24985.8</v>
      </c>
      <c r="C14" s="1296">
        <v>0</v>
      </c>
      <c r="D14" s="1296">
        <v>58.1</v>
      </c>
      <c r="E14" s="1296">
        <v>842.40000000000009</v>
      </c>
      <c r="F14" s="1297">
        <v>25886.3</v>
      </c>
    </row>
    <row r="15" spans="1:9">
      <c r="A15" s="1289"/>
      <c r="B15" s="1290"/>
      <c r="C15" s="1290"/>
      <c r="D15" s="1290"/>
      <c r="E15" s="1290"/>
      <c r="F15" s="1290"/>
    </row>
  </sheetData>
  <mergeCells count="1">
    <mergeCell ref="A1:E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8335D-37C3-467F-91BB-EED3A1572801}">
  <dimension ref="A1:I16"/>
  <sheetViews>
    <sheetView topLeftCell="A7" zoomScaleNormal="100" workbookViewId="0">
      <selection activeCell="A5" sqref="A5:I15"/>
    </sheetView>
  </sheetViews>
  <sheetFormatPr defaultColWidth="8.85546875" defaultRowHeight="14.25"/>
  <cols>
    <col min="1" max="1" width="22.5703125" style="1235" customWidth="1"/>
    <col min="2" max="4" width="15.5703125" style="1236" customWidth="1"/>
    <col min="5" max="5" width="11.5703125" style="1237" customWidth="1"/>
    <col min="6" max="8" width="15.5703125" style="1236" customWidth="1"/>
    <col min="9" max="9" width="11.5703125" style="1237" customWidth="1"/>
    <col min="10" max="16384" width="8.85546875" style="1236"/>
  </cols>
  <sheetData>
    <row r="1" spans="1:9" s="1234" customFormat="1" ht="18">
      <c r="A1" s="1660" t="s">
        <v>1580</v>
      </c>
      <c r="B1" s="1661"/>
      <c r="C1" s="1661"/>
      <c r="D1" s="1661"/>
      <c r="E1" s="1233"/>
      <c r="I1" s="1233"/>
    </row>
    <row r="4" spans="1:9" ht="15" thickBot="1"/>
    <row r="5" spans="1:9">
      <c r="A5" s="1252"/>
      <c r="B5" s="1662" t="s">
        <v>99</v>
      </c>
      <c r="C5" s="1646"/>
      <c r="D5" s="1646"/>
      <c r="E5" s="1646"/>
      <c r="F5" s="1650" t="s">
        <v>100</v>
      </c>
      <c r="G5" s="1647"/>
      <c r="H5" s="1647"/>
      <c r="I5" s="1648"/>
    </row>
    <row r="6" spans="1:9" ht="51" customHeight="1">
      <c r="A6" s="1253"/>
      <c r="B6" s="1166" t="s">
        <v>1268</v>
      </c>
      <c r="C6" s="1166" t="s">
        <v>1269</v>
      </c>
      <c r="D6" s="1166" t="s">
        <v>1270</v>
      </c>
      <c r="E6" s="1166" t="s">
        <v>110</v>
      </c>
      <c r="F6" s="1298" t="s">
        <v>1268</v>
      </c>
      <c r="G6" s="1298" t="s">
        <v>1269</v>
      </c>
      <c r="H6" s="1298" t="s">
        <v>1270</v>
      </c>
      <c r="I6" s="1255" t="s">
        <v>110</v>
      </c>
    </row>
    <row r="7" spans="1:9">
      <c r="A7" s="1253"/>
      <c r="B7" s="1166" t="s">
        <v>285</v>
      </c>
      <c r="C7" s="1166" t="s">
        <v>285</v>
      </c>
      <c r="D7" s="1166" t="s">
        <v>285</v>
      </c>
      <c r="E7" s="1166" t="s">
        <v>285</v>
      </c>
      <c r="F7" s="1298" t="s">
        <v>285</v>
      </c>
      <c r="G7" s="1298" t="s">
        <v>285</v>
      </c>
      <c r="H7" s="1298" t="s">
        <v>285</v>
      </c>
      <c r="I7" s="1255" t="s">
        <v>285</v>
      </c>
    </row>
    <row r="8" spans="1:9">
      <c r="A8" s="1299" t="s">
        <v>1581</v>
      </c>
      <c r="B8" s="997">
        <v>73.999999999999986</v>
      </c>
      <c r="C8" s="997">
        <v>185.60000000000002</v>
      </c>
      <c r="D8" s="997">
        <v>403.29999999999995</v>
      </c>
      <c r="E8" s="997">
        <v>662.9</v>
      </c>
      <c r="F8" s="992">
        <v>69.59999999999998</v>
      </c>
      <c r="G8" s="992">
        <v>172.40000000000003</v>
      </c>
      <c r="H8" s="992">
        <v>371.4</v>
      </c>
      <c r="I8" s="1169">
        <v>613.4</v>
      </c>
    </row>
    <row r="9" spans="1:9">
      <c r="A9" s="1299" t="s">
        <v>1288</v>
      </c>
      <c r="B9" s="997">
        <v>2.5</v>
      </c>
      <c r="C9" s="997">
        <v>7.3</v>
      </c>
      <c r="D9" s="997">
        <v>10.9</v>
      </c>
      <c r="E9" s="997">
        <v>20.700000000000003</v>
      </c>
      <c r="F9" s="992">
        <v>2.4</v>
      </c>
      <c r="G9" s="992">
        <v>6.9</v>
      </c>
      <c r="H9" s="992">
        <v>9.4</v>
      </c>
      <c r="I9" s="1169">
        <v>18.700000000000003</v>
      </c>
    </row>
    <row r="10" spans="1:9">
      <c r="A10" s="1299" t="s">
        <v>1582</v>
      </c>
      <c r="B10" s="997">
        <v>0.9</v>
      </c>
      <c r="C10" s="997">
        <v>2.4</v>
      </c>
      <c r="D10" s="997">
        <v>5</v>
      </c>
      <c r="E10" s="997">
        <v>8.3000000000000007</v>
      </c>
      <c r="F10" s="992">
        <v>1.3</v>
      </c>
      <c r="G10" s="992">
        <v>3.2</v>
      </c>
      <c r="H10" s="992">
        <v>6.7</v>
      </c>
      <c r="I10" s="1169">
        <v>11.2</v>
      </c>
    </row>
    <row r="11" spans="1:9">
      <c r="A11" s="1299" t="s">
        <v>1583</v>
      </c>
      <c r="B11" s="997">
        <v>5.9</v>
      </c>
      <c r="C11" s="997">
        <v>15.6</v>
      </c>
      <c r="D11" s="997">
        <v>28.2</v>
      </c>
      <c r="E11" s="997">
        <v>49.7</v>
      </c>
      <c r="F11" s="992">
        <v>4.5</v>
      </c>
      <c r="G11" s="992">
        <v>11.7</v>
      </c>
      <c r="H11" s="992">
        <v>27.1</v>
      </c>
      <c r="I11" s="1169">
        <v>43.3</v>
      </c>
    </row>
    <row r="12" spans="1:9">
      <c r="A12" s="1299" t="s">
        <v>1584</v>
      </c>
      <c r="B12" s="997">
        <v>-1</v>
      </c>
      <c r="C12" s="997">
        <v>-2.4</v>
      </c>
      <c r="D12" s="997">
        <v>-11.2</v>
      </c>
      <c r="E12" s="997">
        <v>-14.6</v>
      </c>
      <c r="F12" s="992">
        <v>-1.1000000000000001</v>
      </c>
      <c r="G12" s="992">
        <v>-2.5</v>
      </c>
      <c r="H12" s="992">
        <v>-11.3</v>
      </c>
      <c r="I12" s="1169">
        <v>-14.9</v>
      </c>
    </row>
    <row r="13" spans="1:9">
      <c r="A13" s="1299" t="s">
        <v>1585</v>
      </c>
      <c r="B13" s="997">
        <v>-2.5</v>
      </c>
      <c r="C13" s="997">
        <v>-6.2</v>
      </c>
      <c r="D13" s="997">
        <v>0</v>
      </c>
      <c r="E13" s="997">
        <v>-8.6999999999999993</v>
      </c>
      <c r="F13" s="992">
        <v>-2.7</v>
      </c>
      <c r="G13" s="992">
        <v>-6.1</v>
      </c>
      <c r="H13" s="992">
        <v>0</v>
      </c>
      <c r="I13" s="1169">
        <v>-8.8000000000000007</v>
      </c>
    </row>
    <row r="14" spans="1:9">
      <c r="A14" s="1299" t="s">
        <v>1586</v>
      </c>
      <c r="B14" s="997">
        <v>2.2000000000000002</v>
      </c>
      <c r="C14" s="997">
        <v>5.3</v>
      </c>
      <c r="D14" s="997">
        <v>-0.1</v>
      </c>
      <c r="E14" s="997">
        <v>7.4</v>
      </c>
      <c r="F14" s="992">
        <v>0</v>
      </c>
      <c r="G14" s="992">
        <v>0</v>
      </c>
      <c r="H14" s="992">
        <v>0</v>
      </c>
      <c r="I14" s="1169">
        <v>0</v>
      </c>
    </row>
    <row r="15" spans="1:9" ht="15" thickBot="1">
      <c r="A15" s="1300" t="s">
        <v>1587</v>
      </c>
      <c r="B15" s="1174">
        <v>82</v>
      </c>
      <c r="C15" s="1174">
        <v>207.60000000000005</v>
      </c>
      <c r="D15" s="1174">
        <v>436.09999999999991</v>
      </c>
      <c r="E15" s="1174">
        <v>725.69999999999993</v>
      </c>
      <c r="F15" s="1301">
        <v>73.999999999999986</v>
      </c>
      <c r="G15" s="1301">
        <v>185.60000000000002</v>
      </c>
      <c r="H15" s="1301">
        <v>403.29999999999995</v>
      </c>
      <c r="I15" s="1302">
        <v>662.90000000000009</v>
      </c>
    </row>
    <row r="16" spans="1:9" ht="40.5" customHeight="1">
      <c r="A16" s="1663" t="s">
        <v>1588</v>
      </c>
      <c r="B16" s="1664"/>
      <c r="C16" s="1664"/>
      <c r="D16" s="1664"/>
      <c r="E16" s="1664"/>
      <c r="F16" s="1664"/>
      <c r="G16" s="1664"/>
      <c r="H16" s="1664"/>
      <c r="I16" s="1664"/>
    </row>
  </sheetData>
  <mergeCells count="4">
    <mergeCell ref="A1:D1"/>
    <mergeCell ref="B5:E5"/>
    <mergeCell ref="F5:I5"/>
    <mergeCell ref="A16:I1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BB300-0BB3-4EBF-A78F-DB2F89CA7EFA}">
  <dimension ref="A1:L34"/>
  <sheetViews>
    <sheetView topLeftCell="A4" workbookViewId="0">
      <selection activeCell="M18" sqref="M18"/>
    </sheetView>
  </sheetViews>
  <sheetFormatPr defaultColWidth="9.42578125" defaultRowHeight="15"/>
  <cols>
    <col min="1" max="1" width="25.42578125" style="3" customWidth="1"/>
    <col min="2" max="2" width="6.5703125" style="3" customWidth="1"/>
    <col min="3" max="3" width="11.7109375" style="3" customWidth="1"/>
    <col min="4" max="4" width="12.5703125" style="3" customWidth="1"/>
    <col min="5" max="5" width="9.42578125" style="3" bestFit="1" customWidth="1"/>
    <col min="6" max="6" width="6.42578125" style="3" bestFit="1" customWidth="1"/>
    <col min="7" max="7" width="11.28515625" style="3" customWidth="1"/>
    <col min="8" max="8" width="11.140625" style="3" customWidth="1"/>
    <col min="9" max="9" width="7.42578125" style="3" customWidth="1"/>
    <col min="10" max="16384" width="9.42578125" style="3"/>
  </cols>
  <sheetData>
    <row r="1" spans="1:12" ht="18">
      <c r="A1" s="8" t="s">
        <v>0</v>
      </c>
    </row>
    <row r="2" spans="1:12" ht="18">
      <c r="A2" s="8" t="s">
        <v>111</v>
      </c>
      <c r="L2" s="8"/>
    </row>
    <row r="3" spans="1:12" ht="18">
      <c r="A3" s="4" t="s">
        <v>112</v>
      </c>
      <c r="B3" s="1"/>
      <c r="C3" s="1"/>
      <c r="D3" s="1"/>
      <c r="E3" s="1"/>
      <c r="F3" s="1"/>
      <c r="G3" s="1"/>
    </row>
    <row r="5" spans="1:12">
      <c r="A5" s="1963" t="s">
        <v>113</v>
      </c>
      <c r="B5" s="1964"/>
      <c r="C5" s="1964"/>
      <c r="D5" s="1964"/>
      <c r="E5" s="1964"/>
      <c r="F5" s="1965" t="s">
        <v>100</v>
      </c>
      <c r="G5" s="1964"/>
      <c r="H5" s="1964"/>
      <c r="I5" s="1966"/>
    </row>
    <row r="6" spans="1:12" ht="63" customHeight="1">
      <c r="A6" s="1967"/>
      <c r="B6" s="1968" t="s">
        <v>114</v>
      </c>
      <c r="C6" s="1968" t="s">
        <v>115</v>
      </c>
      <c r="D6" s="1969" t="s">
        <v>116</v>
      </c>
      <c r="E6" s="1969" t="s">
        <v>117</v>
      </c>
      <c r="F6" s="1970" t="s">
        <v>114</v>
      </c>
      <c r="G6" s="1970" t="s">
        <v>118</v>
      </c>
      <c r="H6" s="1971" t="s">
        <v>119</v>
      </c>
      <c r="I6" s="1972" t="s">
        <v>120</v>
      </c>
    </row>
    <row r="7" spans="1:12">
      <c r="A7" s="1980" t="s">
        <v>5</v>
      </c>
      <c r="B7" s="1977"/>
      <c r="C7" s="1977"/>
      <c r="D7" s="1977"/>
      <c r="E7" s="1977"/>
      <c r="F7" s="1977"/>
      <c r="G7" s="1977"/>
      <c r="H7" s="1977"/>
      <c r="I7" s="1978"/>
    </row>
    <row r="8" spans="1:12">
      <c r="A8" s="2012" t="s">
        <v>4</v>
      </c>
      <c r="B8" s="219"/>
      <c r="C8" s="220"/>
      <c r="D8" s="220"/>
      <c r="E8" s="220"/>
      <c r="F8" s="219"/>
      <c r="G8" s="220"/>
      <c r="H8" s="220"/>
      <c r="I8" s="220"/>
    </row>
    <row r="9" spans="1:12">
      <c r="A9" s="2014" t="s">
        <v>121</v>
      </c>
      <c r="B9" s="221">
        <v>67505</v>
      </c>
      <c r="C9" s="219" t="s">
        <v>122</v>
      </c>
      <c r="D9" s="222">
        <v>17000</v>
      </c>
      <c r="E9" s="222">
        <v>85000</v>
      </c>
      <c r="F9" s="222">
        <v>67505</v>
      </c>
      <c r="G9" s="219" t="s">
        <v>122</v>
      </c>
      <c r="H9" s="222">
        <v>17000</v>
      </c>
      <c r="I9" s="222">
        <v>84000</v>
      </c>
      <c r="K9" s="11"/>
    </row>
    <row r="10" spans="1:12">
      <c r="A10" s="2013" t="s">
        <v>123</v>
      </c>
      <c r="B10" s="219"/>
      <c r="C10" s="219"/>
      <c r="D10" s="219"/>
      <c r="E10" s="219"/>
      <c r="F10" s="219"/>
      <c r="G10" s="219"/>
      <c r="H10" s="219"/>
      <c r="I10" s="219"/>
    </row>
    <row r="11" spans="1:12">
      <c r="A11" s="1976" t="s">
        <v>124</v>
      </c>
      <c r="B11" s="1977"/>
      <c r="C11" s="1977"/>
      <c r="D11" s="1977"/>
      <c r="E11" s="1977"/>
      <c r="F11" s="1977"/>
      <c r="G11" s="1977"/>
      <c r="H11" s="1977"/>
      <c r="I11" s="1978"/>
    </row>
    <row r="12" spans="1:12">
      <c r="A12" s="2012" t="s">
        <v>125</v>
      </c>
      <c r="B12" s="219"/>
      <c r="C12" s="219"/>
      <c r="D12" s="223"/>
      <c r="E12" s="223"/>
      <c r="F12" s="219"/>
      <c r="G12" s="219"/>
      <c r="H12" s="223"/>
      <c r="I12" s="223"/>
    </row>
    <row r="13" spans="1:12">
      <c r="A13" s="2014" t="s">
        <v>126</v>
      </c>
      <c r="B13" s="219" t="s">
        <v>122</v>
      </c>
      <c r="C13" s="219" t="s">
        <v>122</v>
      </c>
      <c r="D13" s="219" t="s">
        <v>122</v>
      </c>
      <c r="E13" s="219" t="s">
        <v>122</v>
      </c>
      <c r="F13" s="219" t="s">
        <v>122</v>
      </c>
      <c r="G13" s="219" t="s">
        <v>122</v>
      </c>
      <c r="H13" s="219" t="s">
        <v>122</v>
      </c>
      <c r="I13" s="219" t="s">
        <v>122</v>
      </c>
    </row>
    <row r="14" spans="1:12">
      <c r="A14" s="2013" t="s">
        <v>123</v>
      </c>
      <c r="B14" s="219"/>
      <c r="C14" s="219"/>
      <c r="D14" s="223"/>
      <c r="E14" s="223"/>
      <c r="F14" s="219"/>
      <c r="G14" s="219"/>
      <c r="H14" s="223"/>
      <c r="I14" s="223"/>
    </row>
    <row r="15" spans="1:12">
      <c r="A15" s="1979" t="s">
        <v>127</v>
      </c>
      <c r="B15" s="1977"/>
      <c r="C15" s="1977"/>
      <c r="D15" s="1977"/>
      <c r="E15" s="1977"/>
      <c r="F15" s="1977"/>
      <c r="G15" s="1977"/>
      <c r="H15" s="1977"/>
      <c r="I15" s="1978"/>
    </row>
    <row r="16" spans="1:12">
      <c r="A16" s="2012" t="s">
        <v>128</v>
      </c>
      <c r="B16" s="219"/>
      <c r="C16" s="219"/>
      <c r="D16" s="219"/>
      <c r="E16" s="223"/>
      <c r="F16" s="219"/>
      <c r="G16" s="219"/>
      <c r="H16" s="219"/>
      <c r="I16" s="223"/>
    </row>
    <row r="17" spans="1:11">
      <c r="A17" s="2014" t="s">
        <v>129</v>
      </c>
      <c r="B17" s="222">
        <v>31680</v>
      </c>
      <c r="C17" s="219" t="s">
        <v>122</v>
      </c>
      <c r="D17" s="222">
        <v>8000</v>
      </c>
      <c r="E17" s="222">
        <v>40000</v>
      </c>
      <c r="F17" s="221">
        <v>31680</v>
      </c>
      <c r="G17" s="219" t="s">
        <v>122</v>
      </c>
      <c r="H17" s="222">
        <v>8000</v>
      </c>
      <c r="I17" s="222">
        <v>39000</v>
      </c>
      <c r="K17" s="11"/>
    </row>
    <row r="18" spans="1:11">
      <c r="A18" s="2013" t="s">
        <v>123</v>
      </c>
      <c r="B18" s="224"/>
      <c r="C18" s="219"/>
      <c r="D18" s="225"/>
      <c r="E18" s="225"/>
      <c r="F18" s="224"/>
      <c r="G18" s="219"/>
      <c r="H18" s="225"/>
      <c r="I18" s="225"/>
    </row>
    <row r="19" spans="1:11">
      <c r="A19" s="1976" t="s">
        <v>130</v>
      </c>
      <c r="B19" s="1977"/>
      <c r="C19" s="1977"/>
      <c r="D19" s="1977"/>
      <c r="E19" s="1977"/>
      <c r="F19" s="1977"/>
      <c r="G19" s="1977"/>
      <c r="H19" s="1977"/>
      <c r="I19" s="1978"/>
      <c r="K19" s="11"/>
    </row>
    <row r="20" spans="1:11">
      <c r="A20" s="2012" t="s">
        <v>11</v>
      </c>
      <c r="B20" s="219"/>
      <c r="C20" s="219"/>
      <c r="D20" s="219"/>
      <c r="E20" s="223"/>
      <c r="F20" s="219"/>
      <c r="G20" s="219"/>
      <c r="H20" s="219"/>
      <c r="I20" s="223"/>
    </row>
    <row r="21" spans="1:11">
      <c r="A21" s="2014" t="s">
        <v>129</v>
      </c>
      <c r="B21" s="222">
        <v>22375</v>
      </c>
      <c r="C21" s="219" t="s">
        <v>122</v>
      </c>
      <c r="D21" s="222">
        <v>6000</v>
      </c>
      <c r="E21" s="222">
        <v>28000</v>
      </c>
      <c r="F21" s="222">
        <v>22375</v>
      </c>
      <c r="G21" s="219" t="s">
        <v>122</v>
      </c>
      <c r="H21" s="222">
        <v>5000</v>
      </c>
      <c r="I21" s="222">
        <v>28000</v>
      </c>
      <c r="K21" s="307"/>
    </row>
    <row r="22" spans="1:11">
      <c r="A22" s="2013" t="s">
        <v>123</v>
      </c>
      <c r="B22" s="226"/>
      <c r="C22" s="219"/>
      <c r="D22" s="219"/>
      <c r="E22" s="225"/>
      <c r="F22" s="226"/>
      <c r="G22" s="219"/>
      <c r="H22" s="222"/>
      <c r="I22" s="1973"/>
      <c r="K22" s="11"/>
    </row>
    <row r="23" spans="1:11">
      <c r="A23" s="1976" t="s">
        <v>131</v>
      </c>
      <c r="B23" s="1977"/>
      <c r="C23" s="1977"/>
      <c r="D23" s="1977"/>
      <c r="E23" s="1977"/>
      <c r="F23" s="1977"/>
      <c r="G23" s="1977"/>
      <c r="H23" s="1977"/>
      <c r="I23" s="1978"/>
    </row>
    <row r="24" spans="1:11">
      <c r="A24" s="2015" t="s">
        <v>132</v>
      </c>
      <c r="B24" s="1981"/>
      <c r="C24" s="1982"/>
      <c r="D24" s="1983"/>
      <c r="E24" s="1983"/>
      <c r="F24" s="1982"/>
      <c r="G24" s="1982"/>
      <c r="H24" s="1983"/>
      <c r="I24" s="1983"/>
    </row>
    <row r="25" spans="1:11">
      <c r="A25" s="2014" t="s">
        <v>133</v>
      </c>
      <c r="B25" s="222">
        <v>20634</v>
      </c>
      <c r="C25" s="219" t="s">
        <v>122</v>
      </c>
      <c r="D25" s="222">
        <v>5000</v>
      </c>
      <c r="E25" s="222">
        <v>26000</v>
      </c>
      <c r="F25" s="227" t="s">
        <v>122</v>
      </c>
      <c r="G25" s="219" t="s">
        <v>122</v>
      </c>
      <c r="H25" s="219" t="s">
        <v>122</v>
      </c>
      <c r="I25" s="219" t="s">
        <v>122</v>
      </c>
    </row>
    <row r="26" spans="1:11">
      <c r="A26" s="2016" t="s">
        <v>123</v>
      </c>
      <c r="B26" s="1984">
        <v>22375</v>
      </c>
      <c r="C26" s="1985"/>
      <c r="D26" s="1986"/>
      <c r="E26" s="1986"/>
      <c r="F26" s="1987"/>
      <c r="G26" s="1985"/>
      <c r="H26" s="1986"/>
      <c r="I26" s="1986"/>
    </row>
    <row r="27" spans="1:11">
      <c r="A27" s="1976" t="s">
        <v>131</v>
      </c>
      <c r="B27" s="1977"/>
      <c r="C27" s="1977"/>
      <c r="D27" s="1977"/>
      <c r="E27" s="1977"/>
      <c r="F27" s="1977"/>
      <c r="G27" s="1977"/>
      <c r="H27" s="1977"/>
      <c r="I27" s="1978"/>
    </row>
    <row r="28" spans="1:11">
      <c r="A28" s="2015" t="s">
        <v>134</v>
      </c>
      <c r="B28" s="1974"/>
      <c r="C28" s="1982"/>
      <c r="D28" s="1983"/>
      <c r="E28" s="1983"/>
      <c r="F28" s="1982"/>
      <c r="G28" s="1982"/>
      <c r="H28" s="1983"/>
      <c r="I28" s="1983"/>
    </row>
    <row r="29" spans="1:11">
      <c r="A29" s="2014" t="s">
        <v>135</v>
      </c>
      <c r="B29" s="222">
        <v>1243</v>
      </c>
      <c r="C29" s="219" t="s">
        <v>122</v>
      </c>
      <c r="D29" s="222">
        <v>1000</v>
      </c>
      <c r="E29" s="222">
        <v>2000</v>
      </c>
      <c r="F29" s="221">
        <v>22375</v>
      </c>
      <c r="G29" s="219" t="s">
        <v>122</v>
      </c>
      <c r="H29" s="219">
        <v>5000</v>
      </c>
      <c r="I29" s="222">
        <v>28000</v>
      </c>
      <c r="K29" s="11"/>
    </row>
    <row r="30" spans="1:11">
      <c r="A30" s="2013" t="s">
        <v>123</v>
      </c>
      <c r="B30" s="1975">
        <v>22375</v>
      </c>
      <c r="C30" s="220"/>
      <c r="D30" s="219"/>
      <c r="E30" s="219"/>
      <c r="F30" s="224"/>
      <c r="G30" s="220"/>
      <c r="H30" s="219"/>
      <c r="I30" s="219"/>
    </row>
    <row r="31" spans="1:11">
      <c r="A31" s="206"/>
      <c r="B31" s="207"/>
      <c r="C31" s="208"/>
      <c r="D31" s="209"/>
      <c r="E31" s="209"/>
      <c r="F31" s="207"/>
      <c r="G31" s="208"/>
      <c r="H31" s="209"/>
      <c r="I31" s="209"/>
    </row>
    <row r="32" spans="1:11" ht="42" customHeight="1">
      <c r="A32" s="1491" t="s">
        <v>1600</v>
      </c>
      <c r="B32" s="1492"/>
      <c r="C32" s="1492"/>
      <c r="D32" s="1492"/>
      <c r="E32" s="1492"/>
      <c r="F32" s="1492"/>
      <c r="G32" s="1492"/>
      <c r="H32" s="1492"/>
      <c r="I32" s="1492"/>
      <c r="J32" s="1492"/>
    </row>
    <row r="33" spans="1:10">
      <c r="A33" s="1491" t="s">
        <v>136</v>
      </c>
      <c r="B33" s="1492"/>
      <c r="C33" s="1492"/>
      <c r="D33" s="1492"/>
      <c r="E33" s="1492"/>
      <c r="F33" s="1492"/>
      <c r="G33" s="1492"/>
      <c r="H33" s="1492"/>
      <c r="I33" s="1492"/>
      <c r="J33" s="1492"/>
    </row>
    <row r="34" spans="1:10">
      <c r="A34" s="6"/>
      <c r="B34" s="6"/>
      <c r="C34" s="6"/>
      <c r="D34" s="6"/>
      <c r="E34" s="6"/>
      <c r="F34" s="6"/>
      <c r="G34" s="6"/>
      <c r="H34" s="6"/>
      <c r="I34" s="6"/>
    </row>
  </sheetData>
  <mergeCells count="10">
    <mergeCell ref="F5:I5"/>
    <mergeCell ref="A5:E5"/>
    <mergeCell ref="A7:I7"/>
    <mergeCell ref="A11:I11"/>
    <mergeCell ref="A15:I15"/>
    <mergeCell ref="A32:J32"/>
    <mergeCell ref="A33:J33"/>
    <mergeCell ref="A19:I19"/>
    <mergeCell ref="A23:I23"/>
    <mergeCell ref="A27:I27"/>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F7A2-9F80-42C3-BFB3-4F5F2F80DAE4}">
  <dimension ref="A1:X8"/>
  <sheetViews>
    <sheetView workbookViewId="0">
      <selection activeCell="A3" sqref="A3:C6"/>
    </sheetView>
  </sheetViews>
  <sheetFormatPr defaultColWidth="9.140625" defaultRowHeight="15"/>
  <cols>
    <col min="1" max="1" width="22.5703125" customWidth="1"/>
    <col min="2" max="3" width="9.5703125" customWidth="1"/>
  </cols>
  <sheetData>
    <row r="1" spans="1:24" ht="15.75">
      <c r="A1" s="1665" t="s">
        <v>1589</v>
      </c>
      <c r="B1" s="1666"/>
      <c r="C1" s="1666"/>
      <c r="D1" s="1666"/>
      <c r="E1" s="1023"/>
      <c r="F1" s="1023"/>
      <c r="G1" s="1023"/>
      <c r="H1" s="1023"/>
      <c r="I1" s="1023"/>
      <c r="J1" s="1023"/>
      <c r="K1" s="1023"/>
      <c r="L1" s="1023"/>
      <c r="M1" s="1023"/>
      <c r="N1" s="267"/>
      <c r="O1" s="267"/>
      <c r="P1" s="267"/>
      <c r="Q1" s="267"/>
      <c r="R1" s="267"/>
      <c r="S1" s="267"/>
      <c r="T1" s="267"/>
      <c r="U1" s="267"/>
      <c r="V1" s="267"/>
      <c r="W1" s="267"/>
      <c r="X1" s="267"/>
    </row>
    <row r="2" spans="1:24" ht="15.75" thickBot="1">
      <c r="A2" s="1023"/>
      <c r="B2" s="1023"/>
      <c r="C2" s="1023"/>
      <c r="D2" s="1023"/>
      <c r="E2" s="1023"/>
      <c r="F2" s="1023"/>
      <c r="G2" s="1023"/>
      <c r="H2" s="1023"/>
      <c r="I2" s="1023"/>
      <c r="J2" s="1023"/>
      <c r="K2" s="1023"/>
      <c r="L2" s="1023"/>
      <c r="M2" s="1023"/>
      <c r="N2" s="267"/>
      <c r="O2" s="267"/>
      <c r="P2" s="267"/>
      <c r="Q2" s="267"/>
      <c r="R2" s="267"/>
      <c r="S2" s="267"/>
      <c r="T2" s="267"/>
      <c r="U2" s="267"/>
      <c r="V2" s="267"/>
      <c r="W2" s="267"/>
      <c r="X2" s="267"/>
    </row>
    <row r="3" spans="1:24">
      <c r="A3" s="1183"/>
      <c r="B3" s="1306" t="s">
        <v>99</v>
      </c>
      <c r="C3" s="1307" t="s">
        <v>100</v>
      </c>
      <c r="D3" s="1023"/>
      <c r="E3" s="1023"/>
      <c r="F3" s="1023"/>
      <c r="G3" s="1023"/>
      <c r="H3" s="1023"/>
      <c r="I3" s="1023"/>
      <c r="J3" s="1023"/>
      <c r="K3" s="1023"/>
      <c r="L3" s="1023"/>
      <c r="M3" s="1023"/>
      <c r="N3" s="267"/>
      <c r="O3" s="267"/>
      <c r="P3" s="267"/>
      <c r="Q3" s="267"/>
      <c r="R3" s="267"/>
      <c r="S3" s="267"/>
      <c r="T3" s="267"/>
      <c r="U3" s="267"/>
      <c r="V3" s="267"/>
      <c r="W3" s="267"/>
      <c r="X3" s="267"/>
    </row>
    <row r="4" spans="1:24">
      <c r="A4" s="1308" t="s">
        <v>1313</v>
      </c>
      <c r="B4" s="1238">
        <v>1.55E-2</v>
      </c>
      <c r="C4" s="1309">
        <v>1.2500000000000001E-2</v>
      </c>
      <c r="D4" s="1023"/>
      <c r="E4" s="1023"/>
      <c r="F4" s="1023"/>
      <c r="G4" s="1023"/>
      <c r="H4" s="1023"/>
      <c r="I4" s="1023"/>
      <c r="J4" s="1023"/>
      <c r="K4" s="1023"/>
      <c r="L4" s="1023"/>
      <c r="M4" s="1023"/>
      <c r="N4" s="1023"/>
      <c r="O4" s="1023"/>
      <c r="P4" s="1023"/>
      <c r="Q4" s="1023"/>
      <c r="R4" s="1023"/>
      <c r="S4" s="1023"/>
      <c r="T4" s="1023"/>
      <c r="U4" s="1023"/>
      <c r="V4" s="1023"/>
      <c r="W4" s="1023"/>
      <c r="X4" s="1023"/>
    </row>
    <row r="5" spans="1:24">
      <c r="A5" s="1308" t="s">
        <v>1590</v>
      </c>
      <c r="B5" s="1238">
        <v>2.9000000000000001E-2</v>
      </c>
      <c r="C5" s="1309">
        <v>2.2200000000000001E-2</v>
      </c>
      <c r="D5" s="1023"/>
      <c r="E5" s="1023"/>
      <c r="F5" s="1023"/>
      <c r="G5" s="1023"/>
      <c r="H5" s="1023"/>
      <c r="I5" s="1023"/>
      <c r="J5" s="1023"/>
      <c r="K5" s="1023"/>
      <c r="L5" s="1023"/>
      <c r="M5" s="1023"/>
      <c r="N5" s="1023"/>
      <c r="O5" s="1023"/>
      <c r="P5" s="1023"/>
      <c r="Q5" s="1023"/>
      <c r="R5" s="1023"/>
      <c r="S5" s="1023"/>
      <c r="T5" s="1023"/>
      <c r="U5" s="1023"/>
      <c r="V5" s="1023"/>
      <c r="W5" s="1023"/>
      <c r="X5" s="1023"/>
    </row>
    <row r="6" spans="1:24" ht="15.75" thickBot="1">
      <c r="A6" s="1310" t="s">
        <v>1591</v>
      </c>
      <c r="B6" s="1311">
        <v>4.1500000000000002E-2</v>
      </c>
      <c r="C6" s="1312">
        <v>3.7199999999999997E-2</v>
      </c>
      <c r="D6" s="1023"/>
      <c r="E6" s="1023"/>
      <c r="F6" s="1023"/>
      <c r="G6" s="1023"/>
      <c r="H6" s="1023"/>
      <c r="I6" s="1023"/>
      <c r="J6" s="1023"/>
      <c r="K6" s="1023"/>
      <c r="L6" s="1023"/>
      <c r="M6" s="1023"/>
      <c r="N6" s="1023"/>
      <c r="O6" s="1023"/>
      <c r="P6" s="1023"/>
      <c r="Q6" s="1023"/>
      <c r="R6" s="1023"/>
      <c r="S6" s="1023"/>
      <c r="T6" s="1023"/>
      <c r="U6" s="1023"/>
      <c r="V6" s="1023"/>
      <c r="W6" s="1023"/>
      <c r="X6" s="1023"/>
    </row>
    <row r="7" spans="1:24" ht="15.75" hidden="1" thickBot="1">
      <c r="A7" s="1303"/>
      <c r="B7" s="1304"/>
      <c r="C7" s="1305"/>
      <c r="D7" s="1023"/>
      <c r="E7" s="1023"/>
      <c r="F7" s="1023"/>
      <c r="G7" s="1023"/>
      <c r="H7" s="1023"/>
      <c r="I7" s="1023"/>
      <c r="J7" s="1023"/>
      <c r="K7" s="1023"/>
      <c r="L7" s="1023"/>
      <c r="M7" s="1023"/>
      <c r="N7" s="1023"/>
      <c r="O7" s="1023"/>
      <c r="P7" s="1023"/>
      <c r="Q7" s="1023"/>
      <c r="R7" s="1023"/>
      <c r="S7" s="1023"/>
      <c r="T7" s="1023"/>
      <c r="U7" s="1023"/>
      <c r="V7" s="1023"/>
      <c r="W7" s="1023"/>
      <c r="X7" s="1023"/>
    </row>
    <row r="8" spans="1:24">
      <c r="A8" s="1023"/>
      <c r="B8" s="1023"/>
      <c r="C8" s="1023"/>
      <c r="D8" s="1023"/>
      <c r="E8" s="1023"/>
      <c r="F8" s="1023"/>
      <c r="G8" s="1023"/>
      <c r="H8" s="1023"/>
      <c r="I8" s="1023"/>
      <c r="J8" s="1023"/>
      <c r="K8" s="1023"/>
      <c r="L8" s="1023"/>
      <c r="M8" s="1023"/>
      <c r="N8" s="1023"/>
      <c r="O8" s="1023"/>
      <c r="P8" s="1023"/>
      <c r="Q8" s="1023"/>
      <c r="R8" s="1023"/>
      <c r="S8" s="1023"/>
      <c r="T8" s="1023"/>
      <c r="U8" s="1023"/>
      <c r="V8" s="1023"/>
      <c r="W8" s="1023"/>
      <c r="X8" s="1023"/>
    </row>
  </sheetData>
  <mergeCells count="1">
    <mergeCell ref="A1:D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156C-E0E7-4BD2-BCBE-569D4A21099D}">
  <dimension ref="A1:Q8"/>
  <sheetViews>
    <sheetView zoomScaleNormal="100" workbookViewId="0">
      <selection activeCell="A10" sqref="A10"/>
    </sheetView>
  </sheetViews>
  <sheetFormatPr defaultColWidth="8.85546875" defaultRowHeight="14.25"/>
  <cols>
    <col min="1" max="1" width="41.42578125" style="1045" customWidth="1"/>
    <col min="2" max="2" width="10.5703125" style="1045" customWidth="1"/>
    <col min="3" max="3" width="18.5703125" style="1045" customWidth="1"/>
    <col min="4" max="4" width="15.5703125" style="1045" customWidth="1"/>
    <col min="5" max="5" width="10.5703125" style="1045" customWidth="1"/>
    <col min="6" max="6" width="18.5703125" style="1045" customWidth="1"/>
    <col min="7" max="7" width="15.5703125" style="1045" customWidth="1"/>
    <col min="8" max="16384" width="8.85546875" style="1045"/>
  </cols>
  <sheetData>
    <row r="1" spans="1:17" ht="15">
      <c r="A1" s="1044" t="s">
        <v>1262</v>
      </c>
      <c r="L1" s="267"/>
      <c r="M1" s="267"/>
      <c r="N1" s="267"/>
      <c r="O1" s="267"/>
      <c r="P1" s="267"/>
      <c r="Q1" s="267"/>
    </row>
    <row r="2" spans="1:17" ht="15" thickBot="1">
      <c r="L2" s="267"/>
      <c r="M2" s="267"/>
      <c r="N2" s="267"/>
      <c r="O2" s="267"/>
      <c r="P2" s="267"/>
      <c r="Q2" s="267"/>
    </row>
    <row r="3" spans="1:17" ht="25.5" customHeight="1">
      <c r="A3" s="1183"/>
      <c r="B3" s="1646" t="s">
        <v>1263</v>
      </c>
      <c r="C3" s="1646"/>
      <c r="D3" s="1646"/>
      <c r="E3" s="1647" t="s">
        <v>1264</v>
      </c>
      <c r="F3" s="1647"/>
      <c r="G3" s="1648"/>
    </row>
    <row r="4" spans="1:17" ht="25.5" customHeight="1">
      <c r="A4" s="1184"/>
      <c r="B4" s="1185" t="s">
        <v>1265</v>
      </c>
      <c r="C4" s="1185" t="s">
        <v>1266</v>
      </c>
      <c r="D4" s="1185" t="s">
        <v>1267</v>
      </c>
      <c r="E4" s="1186" t="s">
        <v>1265</v>
      </c>
      <c r="F4" s="1186" t="s">
        <v>1266</v>
      </c>
      <c r="G4" s="1187" t="s">
        <v>1267</v>
      </c>
    </row>
    <row r="5" spans="1:17">
      <c r="A5" s="1188" t="s">
        <v>1268</v>
      </c>
      <c r="B5" s="1046">
        <v>109</v>
      </c>
      <c r="C5" s="1046">
        <v>46</v>
      </c>
      <c r="D5" s="1046">
        <v>1</v>
      </c>
      <c r="E5" s="1047">
        <v>117</v>
      </c>
      <c r="F5" s="1047">
        <v>47</v>
      </c>
      <c r="G5" s="1189">
        <v>1</v>
      </c>
    </row>
    <row r="6" spans="1:17">
      <c r="A6" s="1190" t="s">
        <v>1269</v>
      </c>
      <c r="B6" s="1046">
        <v>293</v>
      </c>
      <c r="C6" s="1046">
        <v>132</v>
      </c>
      <c r="D6" s="1046">
        <v>2</v>
      </c>
      <c r="E6" s="1047">
        <v>340</v>
      </c>
      <c r="F6" s="1047">
        <v>106</v>
      </c>
      <c r="G6" s="1189">
        <v>1</v>
      </c>
    </row>
    <row r="7" spans="1:17" ht="15" thickBot="1">
      <c r="A7" s="1191" t="s">
        <v>1270</v>
      </c>
      <c r="B7" s="1192">
        <v>488</v>
      </c>
      <c r="C7" s="1192">
        <v>1134</v>
      </c>
      <c r="D7" s="1192">
        <v>270</v>
      </c>
      <c r="E7" s="1193">
        <v>570</v>
      </c>
      <c r="F7" s="1193">
        <v>1161</v>
      </c>
      <c r="G7" s="1194">
        <v>305</v>
      </c>
    </row>
    <row r="8" spans="1:17" ht="37.700000000000003" customHeight="1">
      <c r="A8" s="1667" t="s">
        <v>1271</v>
      </c>
      <c r="B8" s="1668"/>
      <c r="C8" s="1668"/>
      <c r="D8" s="1668"/>
      <c r="E8" s="1668"/>
      <c r="F8" s="1668"/>
      <c r="G8" s="1668"/>
    </row>
  </sheetData>
  <mergeCells count="3">
    <mergeCell ref="B3:D3"/>
    <mergeCell ref="E3:G3"/>
    <mergeCell ref="A8:G8"/>
  </mergeCells>
  <pageMargins left="0.25" right="0.25"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33EC7-A23A-4C77-9954-02FAA5C79483}">
  <dimension ref="A1:H268"/>
  <sheetViews>
    <sheetView topLeftCell="A13" zoomScaleNormal="100" workbookViewId="0">
      <selection activeCell="A25" sqref="A25:H25"/>
    </sheetView>
  </sheetViews>
  <sheetFormatPr defaultColWidth="8.85546875" defaultRowHeight="12"/>
  <cols>
    <col min="1" max="1" width="29.140625" style="1049" customWidth="1"/>
    <col min="2" max="8" width="16.5703125" style="1049" customWidth="1"/>
    <col min="9" max="16384" width="8.85546875" style="1049"/>
  </cols>
  <sheetData>
    <row r="1" spans="1:8" ht="26.25" customHeight="1">
      <c r="A1" s="1672" t="s">
        <v>1272</v>
      </c>
      <c r="B1" s="1672"/>
      <c r="C1" s="1672"/>
      <c r="D1" s="1672"/>
      <c r="E1" s="1672"/>
      <c r="F1" s="1048"/>
    </row>
    <row r="2" spans="1:8">
      <c r="A2" s="1667"/>
      <c r="B2" s="1667"/>
      <c r="C2" s="1667"/>
      <c r="D2" s="1667"/>
      <c r="E2" s="1667"/>
      <c r="F2" s="1667"/>
    </row>
    <row r="3" spans="1:8" ht="15" customHeight="1" thickBot="1">
      <c r="A3" s="1050"/>
      <c r="B3" s="1050"/>
      <c r="C3" s="1050"/>
      <c r="D3" s="1050"/>
      <c r="E3" s="1050"/>
      <c r="F3" s="1050"/>
    </row>
    <row r="4" spans="1:8" ht="12.75" customHeight="1">
      <c r="A4" s="1313"/>
      <c r="B4" s="1673" t="s">
        <v>99</v>
      </c>
      <c r="C4" s="1674"/>
      <c r="D4" s="1674"/>
      <c r="E4" s="1674"/>
      <c r="F4" s="1675" t="s">
        <v>100</v>
      </c>
      <c r="G4" s="1676"/>
      <c r="H4" s="1677"/>
    </row>
    <row r="5" spans="1:8" ht="64.5" customHeight="1">
      <c r="A5" s="1314"/>
      <c r="B5" s="1315" t="s">
        <v>1273</v>
      </c>
      <c r="C5" s="1315" t="s">
        <v>1274</v>
      </c>
      <c r="D5" s="1315" t="s">
        <v>1275</v>
      </c>
      <c r="E5" s="1315" t="s">
        <v>110</v>
      </c>
      <c r="F5" s="1316" t="s">
        <v>1276</v>
      </c>
      <c r="G5" s="1316" t="s">
        <v>1277</v>
      </c>
      <c r="H5" s="1317" t="s">
        <v>110</v>
      </c>
    </row>
    <row r="6" spans="1:8" ht="12.75" customHeight="1">
      <c r="A6" s="1318" t="s">
        <v>1278</v>
      </c>
      <c r="B6" s="1051" t="s">
        <v>285</v>
      </c>
      <c r="C6" s="1052" t="s">
        <v>285</v>
      </c>
      <c r="D6" s="1052" t="s">
        <v>285</v>
      </c>
      <c r="E6" s="1052" t="s">
        <v>285</v>
      </c>
      <c r="F6" s="1053" t="s">
        <v>285</v>
      </c>
      <c r="G6" s="1053" t="s">
        <v>285</v>
      </c>
      <c r="H6" s="1319" t="s">
        <v>285</v>
      </c>
    </row>
    <row r="7" spans="1:8" ht="17.25" customHeight="1">
      <c r="A7" s="1320" t="s">
        <v>1279</v>
      </c>
      <c r="B7" s="1054">
        <v>128.29999999999998</v>
      </c>
      <c r="C7" s="1054">
        <v>91.4</v>
      </c>
      <c r="D7" s="1054">
        <v>1943</v>
      </c>
      <c r="E7" s="1054">
        <v>2162.6999999999998</v>
      </c>
      <c r="F7" s="1055">
        <v>128.29999999999998</v>
      </c>
      <c r="G7" s="1055">
        <v>87.9</v>
      </c>
      <c r="H7" s="1321">
        <v>216.2</v>
      </c>
    </row>
    <row r="8" spans="1:8" ht="17.25" customHeight="1">
      <c r="A8" s="1320" t="s">
        <v>1280</v>
      </c>
      <c r="B8" s="1055">
        <v>0</v>
      </c>
      <c r="C8" s="1055">
        <v>1.8</v>
      </c>
      <c r="D8" s="1055">
        <v>18.600000000000001</v>
      </c>
      <c r="E8" s="1055">
        <v>20.400000000000002</v>
      </c>
      <c r="F8" s="1055">
        <v>0</v>
      </c>
      <c r="G8" s="1055">
        <v>0</v>
      </c>
      <c r="H8" s="1321">
        <v>0</v>
      </c>
    </row>
    <row r="9" spans="1:8" ht="17.25" customHeight="1">
      <c r="A9" s="1322" t="s">
        <v>1281</v>
      </c>
      <c r="B9" s="1055">
        <v>0</v>
      </c>
      <c r="C9" s="1055">
        <v>-4</v>
      </c>
      <c r="D9" s="1055">
        <v>-52.2</v>
      </c>
      <c r="E9" s="1055">
        <v>-56.2</v>
      </c>
      <c r="F9" s="1055">
        <v>0</v>
      </c>
      <c r="G9" s="1055">
        <v>0</v>
      </c>
      <c r="H9" s="1321">
        <v>0</v>
      </c>
    </row>
    <row r="10" spans="1:8" ht="17.25" customHeight="1">
      <c r="A10" s="1322" t="s">
        <v>1282</v>
      </c>
      <c r="B10" s="1055">
        <v>0</v>
      </c>
      <c r="C10" s="1055">
        <v>2.8</v>
      </c>
      <c r="D10" s="1055">
        <v>43.2</v>
      </c>
      <c r="E10" s="1055">
        <v>46</v>
      </c>
      <c r="F10" s="1055">
        <v>0</v>
      </c>
      <c r="G10" s="1055">
        <v>0</v>
      </c>
      <c r="H10" s="1321">
        <v>0</v>
      </c>
    </row>
    <row r="11" spans="1:8" ht="25.5" customHeight="1">
      <c r="A11" s="1323" t="s">
        <v>1283</v>
      </c>
      <c r="B11" s="1055">
        <v>0</v>
      </c>
      <c r="C11" s="1055">
        <v>1.8</v>
      </c>
      <c r="D11" s="1055">
        <v>38.4</v>
      </c>
      <c r="E11" s="1055">
        <v>40.199999999999996</v>
      </c>
      <c r="F11" s="1055">
        <v>0</v>
      </c>
      <c r="G11" s="1055">
        <v>0</v>
      </c>
      <c r="H11" s="1321">
        <v>0</v>
      </c>
    </row>
    <row r="12" spans="1:8" ht="17.25" customHeight="1">
      <c r="A12" s="1322" t="s">
        <v>1284</v>
      </c>
      <c r="B12" s="1056">
        <v>0</v>
      </c>
      <c r="C12" s="1056">
        <v>0</v>
      </c>
      <c r="D12" s="1056">
        <v>0</v>
      </c>
      <c r="E12" s="1054">
        <v>0</v>
      </c>
      <c r="F12" s="1056">
        <v>0</v>
      </c>
      <c r="G12" s="1056">
        <v>3.5</v>
      </c>
      <c r="H12" s="1321">
        <v>3.5</v>
      </c>
    </row>
    <row r="13" spans="1:8" ht="17.25" customHeight="1">
      <c r="A13" s="1324" t="s">
        <v>1285</v>
      </c>
      <c r="B13" s="1057">
        <v>128.29999999999998</v>
      </c>
      <c r="C13" s="1057">
        <v>93.8</v>
      </c>
      <c r="D13" s="1057">
        <v>1991</v>
      </c>
      <c r="E13" s="1057">
        <v>2213.1</v>
      </c>
      <c r="F13" s="1058">
        <v>128.29999999999998</v>
      </c>
      <c r="G13" s="1058">
        <v>91.4</v>
      </c>
      <c r="H13" s="1325">
        <v>219.7</v>
      </c>
    </row>
    <row r="14" spans="1:8" ht="16.5" customHeight="1">
      <c r="A14" s="1326" t="s">
        <v>1286</v>
      </c>
      <c r="B14" s="1059"/>
      <c r="C14" s="1059"/>
      <c r="D14" s="1059"/>
      <c r="E14" s="1059"/>
      <c r="F14" s="1060"/>
      <c r="G14" s="1060"/>
      <c r="H14" s="1327"/>
    </row>
    <row r="15" spans="1:8" ht="17.25" customHeight="1">
      <c r="A15" s="1328" t="s">
        <v>1287</v>
      </c>
      <c r="B15" s="1054">
        <v>-119.4</v>
      </c>
      <c r="C15" s="1054">
        <v>-130.5</v>
      </c>
      <c r="D15" s="1054">
        <v>-2366</v>
      </c>
      <c r="E15" s="1054">
        <v>-2615.9</v>
      </c>
      <c r="F15" s="1055">
        <v>-119.4</v>
      </c>
      <c r="G15" s="1055">
        <v>-124.50000000000001</v>
      </c>
      <c r="H15" s="1321">
        <v>-243.90000000000003</v>
      </c>
    </row>
    <row r="16" spans="1:8" ht="17.25" customHeight="1">
      <c r="A16" s="1328" t="s">
        <v>1288</v>
      </c>
      <c r="B16" s="1054">
        <v>0</v>
      </c>
      <c r="C16" s="1054">
        <v>0</v>
      </c>
      <c r="D16" s="1054">
        <v>-5.4</v>
      </c>
      <c r="E16" s="1054">
        <v>-5.4</v>
      </c>
      <c r="F16" s="1055">
        <v>0</v>
      </c>
      <c r="G16" s="1055">
        <v>0</v>
      </c>
      <c r="H16" s="1321">
        <v>0</v>
      </c>
    </row>
    <row r="17" spans="1:8" ht="17.25" customHeight="1">
      <c r="A17" s="1328" t="s">
        <v>1289</v>
      </c>
      <c r="B17" s="1054">
        <v>0</v>
      </c>
      <c r="C17" s="1054">
        <v>-2.4</v>
      </c>
      <c r="D17" s="1054">
        <v>-24.6</v>
      </c>
      <c r="E17" s="1054">
        <v>-27</v>
      </c>
      <c r="F17" s="1055">
        <v>0</v>
      </c>
      <c r="G17" s="1055">
        <v>0</v>
      </c>
      <c r="H17" s="1321">
        <v>0</v>
      </c>
    </row>
    <row r="18" spans="1:8" ht="17.25" customHeight="1">
      <c r="A18" s="1328" t="s">
        <v>1281</v>
      </c>
      <c r="B18" s="1054">
        <v>0</v>
      </c>
      <c r="C18" s="1054">
        <v>-4</v>
      </c>
      <c r="D18" s="1054">
        <v>52.2</v>
      </c>
      <c r="E18" s="1054">
        <v>48.2</v>
      </c>
      <c r="F18" s="1055">
        <v>0</v>
      </c>
      <c r="G18" s="1055">
        <v>0</v>
      </c>
      <c r="H18" s="1321">
        <v>0</v>
      </c>
    </row>
    <row r="19" spans="1:8" ht="17.25" customHeight="1">
      <c r="A19" s="1328" t="s">
        <v>1290</v>
      </c>
      <c r="B19" s="1054">
        <v>0</v>
      </c>
      <c r="C19" s="1054">
        <v>8.8000000000000007</v>
      </c>
      <c r="D19" s="1054">
        <v>295.8</v>
      </c>
      <c r="E19" s="1054">
        <v>304.60000000000002</v>
      </c>
      <c r="F19" s="1055">
        <v>0</v>
      </c>
      <c r="G19" s="1055">
        <v>0</v>
      </c>
      <c r="H19" s="1321">
        <v>0</v>
      </c>
    </row>
    <row r="20" spans="1:8" ht="17.25" customHeight="1">
      <c r="A20" s="1328" t="s">
        <v>1291</v>
      </c>
      <c r="B20" s="1054">
        <v>0</v>
      </c>
      <c r="C20" s="1054">
        <v>0</v>
      </c>
      <c r="D20" s="1054">
        <v>0</v>
      </c>
      <c r="E20" s="1054">
        <v>0</v>
      </c>
      <c r="F20" s="1055">
        <v>0</v>
      </c>
      <c r="G20" s="1055">
        <v>-6</v>
      </c>
      <c r="H20" s="1321">
        <v>-6</v>
      </c>
    </row>
    <row r="21" spans="1:8" ht="17.25" customHeight="1">
      <c r="A21" s="1329" t="s">
        <v>1292</v>
      </c>
      <c r="B21" s="1061">
        <v>-119.4</v>
      </c>
      <c r="C21" s="1061">
        <v>-128.1</v>
      </c>
      <c r="D21" s="1061">
        <v>-2048</v>
      </c>
      <c r="E21" s="1061">
        <v>-2295.5000000000005</v>
      </c>
      <c r="F21" s="1062">
        <v>-119.4</v>
      </c>
      <c r="G21" s="1062">
        <v>-130.5</v>
      </c>
      <c r="H21" s="1330">
        <v>-249.90000000000003</v>
      </c>
    </row>
    <row r="22" spans="1:8" ht="17.25" customHeight="1" thickBot="1">
      <c r="A22" s="1331" t="s">
        <v>1293</v>
      </c>
      <c r="B22" s="1332">
        <v>8.8999999999999773</v>
      </c>
      <c r="C22" s="1332">
        <v>-34.299999999999997</v>
      </c>
      <c r="D22" s="1332">
        <v>-57</v>
      </c>
      <c r="E22" s="1332">
        <v>-82.400000000000546</v>
      </c>
      <c r="F22" s="1333">
        <v>8.8999999999999773</v>
      </c>
      <c r="G22" s="1333">
        <v>-39.099999999999994</v>
      </c>
      <c r="H22" s="1334">
        <v>-30.200000000000045</v>
      </c>
    </row>
    <row r="23" spans="1:8" s="1063" customFormat="1" ht="18.75" customHeight="1">
      <c r="A23" s="1671" t="s">
        <v>1294</v>
      </c>
      <c r="B23" s="1670"/>
      <c r="C23" s="1670"/>
      <c r="D23" s="1670"/>
      <c r="E23" s="1670"/>
      <c r="F23" s="1670"/>
      <c r="G23" s="1670"/>
      <c r="H23" s="1670"/>
    </row>
    <row r="24" spans="1:8" s="1063" customFormat="1" ht="12.75" customHeight="1">
      <c r="A24" s="1671" t="s">
        <v>1295</v>
      </c>
      <c r="B24" s="1670"/>
      <c r="C24" s="1670"/>
      <c r="D24" s="1670"/>
      <c r="E24" s="1670"/>
      <c r="F24" s="1670"/>
      <c r="G24" s="1670"/>
      <c r="H24" s="1670"/>
    </row>
    <row r="25" spans="1:8" s="1063" customFormat="1" ht="26.25" customHeight="1">
      <c r="A25" s="1669" t="s">
        <v>1296</v>
      </c>
      <c r="B25" s="1670"/>
      <c r="C25" s="1670"/>
      <c r="D25" s="1670"/>
      <c r="E25" s="1670"/>
      <c r="F25" s="1670"/>
      <c r="G25" s="1670"/>
      <c r="H25" s="1670"/>
    </row>
    <row r="26" spans="1:8" s="1063" customFormat="1" ht="12.75">
      <c r="A26" s="1671" t="s">
        <v>1297</v>
      </c>
      <c r="B26" s="1670"/>
      <c r="C26" s="1670"/>
      <c r="D26" s="1670"/>
      <c r="E26" s="1670"/>
      <c r="F26" s="1670"/>
      <c r="G26" s="1670"/>
      <c r="H26" s="1670"/>
    </row>
    <row r="27" spans="1:8" s="1063" customFormat="1"/>
    <row r="28" spans="1:8" s="1063" customFormat="1"/>
    <row r="29" spans="1:8" s="1063" customFormat="1"/>
    <row r="30" spans="1:8" s="1063" customFormat="1"/>
    <row r="31" spans="1:8" s="1063" customFormat="1"/>
    <row r="32" spans="1:8" s="1063" customFormat="1"/>
    <row r="33" s="1063" customFormat="1"/>
    <row r="34" s="1063" customFormat="1"/>
    <row r="35" s="1063" customFormat="1"/>
    <row r="36" s="1063" customFormat="1"/>
    <row r="37" s="1063" customFormat="1"/>
    <row r="38" s="1063" customFormat="1"/>
    <row r="39" s="1063" customFormat="1"/>
    <row r="40" s="1063" customFormat="1"/>
    <row r="41" s="1063" customFormat="1"/>
    <row r="42" s="1063" customFormat="1"/>
    <row r="43" s="1063" customFormat="1"/>
    <row r="44" s="1063" customFormat="1"/>
    <row r="45" s="1063" customFormat="1"/>
    <row r="46" s="1063" customFormat="1"/>
    <row r="47" s="1063" customFormat="1"/>
    <row r="48" s="1063" customFormat="1"/>
    <row r="49" s="1063" customFormat="1"/>
    <row r="50" s="1063" customFormat="1"/>
    <row r="51" s="1063" customFormat="1"/>
    <row r="52" s="1063" customFormat="1"/>
    <row r="53" s="1063" customFormat="1"/>
    <row r="54" s="1063" customFormat="1"/>
    <row r="55" s="1063" customFormat="1"/>
    <row r="56" s="1063" customFormat="1"/>
    <row r="57" s="1063" customFormat="1"/>
    <row r="58" s="1063" customFormat="1"/>
    <row r="59" s="1063" customFormat="1"/>
    <row r="60" s="1063" customFormat="1"/>
    <row r="61" s="1063" customFormat="1"/>
    <row r="62" s="1063" customFormat="1"/>
    <row r="63" s="1063" customFormat="1"/>
    <row r="64" s="1063" customFormat="1"/>
    <row r="65" spans="2:4" s="1063" customFormat="1">
      <c r="B65" s="1064"/>
      <c r="C65" s="1064"/>
      <c r="D65" s="1064"/>
    </row>
    <row r="66" spans="2:4" s="1063" customFormat="1"/>
    <row r="67" spans="2:4" s="1063" customFormat="1"/>
    <row r="68" spans="2:4" s="1063" customFormat="1"/>
    <row r="69" spans="2:4" s="1063" customFormat="1"/>
    <row r="70" spans="2:4" s="1063" customFormat="1"/>
    <row r="71" spans="2:4" s="1063" customFormat="1"/>
    <row r="72" spans="2:4" s="1063" customFormat="1"/>
    <row r="73" spans="2:4" s="1063" customFormat="1"/>
    <row r="74" spans="2:4" s="1063" customFormat="1"/>
    <row r="75" spans="2:4" s="1063" customFormat="1"/>
    <row r="76" spans="2:4" s="1063" customFormat="1"/>
    <row r="77" spans="2:4" s="1063" customFormat="1"/>
    <row r="78" spans="2:4" s="1063" customFormat="1"/>
    <row r="79" spans="2:4" s="1063" customFormat="1"/>
    <row r="80" spans="2:4" s="1063" customFormat="1"/>
    <row r="81" s="1063" customFormat="1"/>
    <row r="82" s="1063" customFormat="1"/>
    <row r="83" s="1063" customFormat="1"/>
    <row r="84" s="1063" customFormat="1"/>
    <row r="85" s="1063" customFormat="1"/>
    <row r="86" s="1063" customFormat="1"/>
    <row r="87" s="1063" customFormat="1"/>
    <row r="88" s="1063" customFormat="1"/>
    <row r="89" s="1063" customFormat="1"/>
    <row r="90" s="1063" customFormat="1"/>
    <row r="91" s="1063" customFormat="1"/>
    <row r="92" s="1063" customFormat="1"/>
    <row r="93" s="1063" customFormat="1"/>
    <row r="94" s="1063" customFormat="1"/>
    <row r="95" s="1063" customFormat="1"/>
    <row r="96" s="1063" customFormat="1"/>
    <row r="97" s="1063" customFormat="1"/>
    <row r="98" s="1063" customFormat="1"/>
    <row r="99" s="1063" customFormat="1"/>
    <row r="100" s="1063" customFormat="1"/>
    <row r="101" s="1063" customFormat="1"/>
    <row r="102" s="1063" customFormat="1"/>
    <row r="103" s="1063" customFormat="1"/>
    <row r="104" s="1063" customFormat="1"/>
    <row r="105" s="1063" customFormat="1"/>
    <row r="106" s="1063" customFormat="1"/>
    <row r="107" s="1063" customFormat="1"/>
    <row r="108" s="1063" customFormat="1"/>
    <row r="109" s="1063" customFormat="1"/>
    <row r="110" s="1063" customFormat="1"/>
    <row r="111" s="1063" customFormat="1"/>
    <row r="112" s="1063" customFormat="1"/>
    <row r="113" s="1063" customFormat="1"/>
    <row r="114" s="1063" customFormat="1"/>
    <row r="115" s="1063" customFormat="1"/>
    <row r="116" s="1063" customFormat="1"/>
    <row r="117" s="1063" customFormat="1"/>
    <row r="118" s="1063" customFormat="1"/>
    <row r="119" s="1063" customFormat="1"/>
    <row r="120" s="1063" customFormat="1"/>
    <row r="121" s="1063" customFormat="1"/>
    <row r="122" s="1063" customFormat="1"/>
    <row r="123" s="1063" customFormat="1"/>
    <row r="124" s="1063" customFormat="1"/>
    <row r="125" s="1063" customFormat="1"/>
    <row r="126" s="1063" customFormat="1"/>
    <row r="127" s="1063" customFormat="1"/>
    <row r="128" s="1063" customFormat="1"/>
    <row r="129" s="1063" customFormat="1"/>
    <row r="130" s="1063" customFormat="1"/>
    <row r="131" s="1063" customFormat="1"/>
    <row r="132" s="1063" customFormat="1"/>
    <row r="133" s="1063" customFormat="1"/>
    <row r="134" s="1063" customFormat="1"/>
    <row r="135" s="1063" customFormat="1"/>
    <row r="136" s="1063" customFormat="1"/>
    <row r="137" s="1063" customFormat="1"/>
    <row r="138" s="1063" customFormat="1"/>
    <row r="139" s="1063" customFormat="1"/>
    <row r="140" s="1063" customFormat="1"/>
    <row r="141" s="1063" customFormat="1"/>
    <row r="142" s="1063" customFormat="1"/>
    <row r="143" s="1063" customFormat="1"/>
    <row r="144" s="1063" customFormat="1"/>
    <row r="145" s="1063" customFormat="1"/>
    <row r="146" s="1063" customFormat="1"/>
    <row r="147" s="1063" customFormat="1"/>
    <row r="148" s="1063" customFormat="1"/>
    <row r="149" s="1063" customFormat="1"/>
    <row r="150" s="1063" customFormat="1"/>
    <row r="151" s="1063" customFormat="1"/>
    <row r="152" s="1063" customFormat="1"/>
    <row r="153" s="1063" customFormat="1"/>
    <row r="154" s="1063" customFormat="1"/>
    <row r="155" s="1063" customFormat="1"/>
    <row r="156" s="1063" customFormat="1"/>
    <row r="157" s="1063" customFormat="1"/>
    <row r="158" s="1063" customFormat="1"/>
    <row r="159" s="1063" customFormat="1"/>
    <row r="160" s="1063" customFormat="1"/>
    <row r="161" s="1063" customFormat="1"/>
    <row r="162" s="1063" customFormat="1"/>
    <row r="163" s="1063" customFormat="1"/>
    <row r="164" s="1063" customFormat="1"/>
    <row r="165" s="1063" customFormat="1"/>
    <row r="166" s="1063" customFormat="1"/>
    <row r="167" s="1063" customFormat="1"/>
    <row r="168" s="1063" customFormat="1"/>
    <row r="169" s="1063" customFormat="1"/>
    <row r="170" s="1063" customFormat="1"/>
    <row r="171" s="1063" customFormat="1"/>
    <row r="172" s="1063" customFormat="1"/>
    <row r="173" s="1063" customFormat="1"/>
    <row r="174" s="1063" customFormat="1"/>
    <row r="175" s="1063" customFormat="1"/>
    <row r="176" s="1063" customFormat="1"/>
    <row r="177" s="1063" customFormat="1"/>
    <row r="178" s="1063" customFormat="1"/>
    <row r="179" s="1063" customFormat="1"/>
    <row r="180" s="1063" customFormat="1"/>
    <row r="181" s="1063" customFormat="1"/>
    <row r="182" s="1063" customFormat="1"/>
    <row r="183" s="1063" customFormat="1"/>
    <row r="184" s="1063" customFormat="1"/>
    <row r="185" s="1063" customFormat="1"/>
    <row r="186" s="1063" customFormat="1"/>
    <row r="187" s="1063" customFormat="1"/>
    <row r="188" s="1063" customFormat="1"/>
    <row r="189" s="1063" customFormat="1"/>
    <row r="190" s="1063" customFormat="1"/>
    <row r="191" s="1063" customFormat="1"/>
    <row r="192" s="1063" customFormat="1"/>
    <row r="193" s="1063" customFormat="1"/>
    <row r="194" s="1063" customFormat="1"/>
    <row r="195" s="1063" customFormat="1"/>
    <row r="196" s="1063" customFormat="1"/>
    <row r="197" s="1063" customFormat="1"/>
    <row r="198" s="1063" customFormat="1"/>
    <row r="199" s="1063" customFormat="1"/>
    <row r="200" s="1063" customFormat="1"/>
    <row r="201" s="1063" customFormat="1"/>
    <row r="202" s="1063" customFormat="1"/>
    <row r="203" s="1063" customFormat="1"/>
    <row r="204" s="1063" customFormat="1"/>
    <row r="205" s="1063" customFormat="1"/>
    <row r="206" s="1063" customFormat="1"/>
    <row r="207" s="1063" customFormat="1"/>
    <row r="208" s="1063" customFormat="1"/>
    <row r="209" s="1063" customFormat="1"/>
    <row r="210" s="1063" customFormat="1"/>
    <row r="211" s="1063" customFormat="1"/>
    <row r="212" s="1063" customFormat="1"/>
    <row r="213" s="1063" customFormat="1"/>
    <row r="214" s="1063" customFormat="1"/>
    <row r="215" s="1063" customFormat="1"/>
    <row r="216" s="1063" customFormat="1"/>
    <row r="217" s="1063" customFormat="1"/>
    <row r="218" s="1063" customFormat="1"/>
    <row r="219" s="1063" customFormat="1"/>
    <row r="220" s="1063" customFormat="1"/>
    <row r="221" s="1063" customFormat="1"/>
    <row r="222" s="1063" customFormat="1"/>
    <row r="223" s="1063" customFormat="1"/>
    <row r="224" s="1063" customFormat="1"/>
    <row r="225" s="1063" customFormat="1"/>
    <row r="226" s="1063" customFormat="1"/>
    <row r="227" s="1063" customFormat="1"/>
    <row r="228" s="1063" customFormat="1"/>
    <row r="229" s="1063" customFormat="1"/>
    <row r="230" s="1063" customFormat="1"/>
    <row r="231" s="1063" customFormat="1"/>
    <row r="232" s="1063" customFormat="1"/>
    <row r="233" s="1063" customFormat="1"/>
    <row r="234" s="1063" customFormat="1"/>
    <row r="235" s="1063" customFormat="1"/>
    <row r="236" s="1063" customFormat="1"/>
    <row r="237" s="1063" customFormat="1"/>
    <row r="238" s="1063" customFormat="1"/>
    <row r="239" s="1063" customFormat="1"/>
    <row r="240" s="1063" customFormat="1"/>
    <row r="241" s="1063" customFormat="1"/>
    <row r="242" s="1063" customFormat="1"/>
    <row r="243" s="1063" customFormat="1"/>
    <row r="244" s="1063" customFormat="1"/>
    <row r="245" s="1063" customFormat="1"/>
    <row r="246" s="1063" customFormat="1"/>
    <row r="247" s="1063" customFormat="1"/>
    <row r="248" s="1063" customFormat="1"/>
    <row r="249" s="1063" customFormat="1"/>
    <row r="250" s="1063" customFormat="1"/>
    <row r="251" s="1063" customFormat="1"/>
    <row r="252" s="1063" customFormat="1"/>
    <row r="253" s="1063" customFormat="1"/>
    <row r="254" s="1063" customFormat="1"/>
    <row r="255" s="1063" customFormat="1"/>
    <row r="256" s="1063" customFormat="1"/>
    <row r="257" s="1063" customFormat="1"/>
    <row r="258" s="1063" customFormat="1"/>
    <row r="259" s="1063" customFormat="1"/>
    <row r="260" s="1063" customFormat="1"/>
    <row r="261" s="1063" customFormat="1"/>
    <row r="262" s="1063" customFormat="1"/>
    <row r="263" s="1063" customFormat="1"/>
    <row r="264" s="1063" customFormat="1"/>
    <row r="265" s="1063" customFormat="1"/>
    <row r="266" s="1063" customFormat="1"/>
    <row r="267" s="1063" customFormat="1"/>
    <row r="268" s="1063" customFormat="1"/>
  </sheetData>
  <mergeCells count="8">
    <mergeCell ref="A25:H25"/>
    <mergeCell ref="A26:H26"/>
    <mergeCell ref="A1:E1"/>
    <mergeCell ref="A2:F2"/>
    <mergeCell ref="B4:E4"/>
    <mergeCell ref="F4:H4"/>
    <mergeCell ref="A23:H23"/>
    <mergeCell ref="A24:H24"/>
  </mergeCells>
  <pageMargins left="0.25" right="0.25"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79AE-382D-4318-9A37-21F81E74D448}">
  <dimension ref="A1:N247"/>
  <sheetViews>
    <sheetView zoomScale="90" zoomScaleNormal="90" workbookViewId="0">
      <selection activeCell="D3" sqref="D3"/>
    </sheetView>
  </sheetViews>
  <sheetFormatPr defaultColWidth="8.85546875" defaultRowHeight="12"/>
  <cols>
    <col min="1" max="1" width="29.42578125" style="1065" customWidth="1"/>
    <col min="2" max="2" width="15.42578125" style="1065" customWidth="1"/>
    <col min="3" max="16384" width="8.85546875" style="1065"/>
  </cols>
  <sheetData>
    <row r="1" spans="1:14" ht="26.25" customHeight="1">
      <c r="A1" s="1672" t="s">
        <v>1298</v>
      </c>
      <c r="B1" s="1672"/>
      <c r="J1" s="267"/>
      <c r="K1" s="267"/>
      <c r="L1" s="267"/>
      <c r="M1" s="267"/>
      <c r="N1" s="267"/>
    </row>
    <row r="2" spans="1:14" ht="13.5" thickBot="1">
      <c r="A2" s="1678"/>
      <c r="B2" s="1678"/>
      <c r="J2" s="267"/>
      <c r="K2" s="267"/>
      <c r="L2" s="267"/>
      <c r="M2" s="267"/>
      <c r="N2" s="267"/>
    </row>
    <row r="3" spans="1:14" ht="39.75" customHeight="1">
      <c r="A3" s="1335" t="s">
        <v>1299</v>
      </c>
      <c r="B3" s="1336" t="s">
        <v>1300</v>
      </c>
    </row>
    <row r="4" spans="1:14" ht="17.25" customHeight="1">
      <c r="A4" s="1320" t="s">
        <v>1301</v>
      </c>
      <c r="B4" s="1337">
        <v>496</v>
      </c>
    </row>
    <row r="5" spans="1:14" ht="17.25" customHeight="1">
      <c r="A5" s="1320" t="s">
        <v>1302</v>
      </c>
      <c r="B5" s="1337">
        <v>139</v>
      </c>
    </row>
    <row r="6" spans="1:14" ht="17.25" customHeight="1">
      <c r="A6" s="1320" t="s">
        <v>1303</v>
      </c>
      <c r="B6" s="1337">
        <v>44</v>
      </c>
    </row>
    <row r="7" spans="1:14" ht="17.25" customHeight="1">
      <c r="A7" s="1320" t="s">
        <v>1304</v>
      </c>
      <c r="B7" s="1337">
        <v>334</v>
      </c>
    </row>
    <row r="8" spans="1:14" ht="17.25" customHeight="1">
      <c r="A8" s="1328" t="s">
        <v>1305</v>
      </c>
      <c r="B8" s="1337">
        <v>498</v>
      </c>
    </row>
    <row r="9" spans="1:14" ht="17.25" customHeight="1">
      <c r="A9" s="1328" t="s">
        <v>1306</v>
      </c>
      <c r="B9" s="1337">
        <v>402</v>
      </c>
    </row>
    <row r="10" spans="1:14" ht="17.25" customHeight="1">
      <c r="A10" s="1328" t="s">
        <v>1307</v>
      </c>
      <c r="B10" s="1337">
        <v>78</v>
      </c>
    </row>
    <row r="11" spans="1:14" s="1066" customFormat="1" ht="16.5" customHeight="1" thickBot="1">
      <c r="A11" s="1338" t="s">
        <v>110</v>
      </c>
      <c r="B11" s="1339">
        <v>1991</v>
      </c>
    </row>
    <row r="12" spans="1:14" s="1066" customFormat="1"/>
    <row r="13" spans="1:14" s="1066" customFormat="1"/>
    <row r="14" spans="1:14" s="1066" customFormat="1"/>
    <row r="15" spans="1:14" s="1066" customFormat="1"/>
    <row r="16" spans="1:14" s="1066" customFormat="1"/>
    <row r="17" s="1066" customFormat="1"/>
    <row r="18" s="1066" customFormat="1"/>
    <row r="19" s="1066" customFormat="1"/>
    <row r="20" s="1066" customFormat="1"/>
    <row r="21" s="1066" customFormat="1"/>
    <row r="22" s="1066" customFormat="1"/>
    <row r="23" s="1066" customFormat="1"/>
    <row r="24" s="1066" customFormat="1"/>
    <row r="25" s="1066" customFormat="1"/>
    <row r="26" s="1066" customFormat="1"/>
    <row r="27" s="1066" customFormat="1"/>
    <row r="28" s="1066" customFormat="1"/>
    <row r="29" s="1066" customFormat="1"/>
    <row r="30" s="1066" customFormat="1"/>
    <row r="31" s="1066" customFormat="1"/>
    <row r="32" s="1066" customFormat="1"/>
    <row r="33" spans="2:2" s="1066" customFormat="1"/>
    <row r="34" spans="2:2" s="1066" customFormat="1"/>
    <row r="35" spans="2:2" s="1066" customFormat="1"/>
    <row r="36" spans="2:2" s="1066" customFormat="1"/>
    <row r="37" spans="2:2" s="1066" customFormat="1"/>
    <row r="38" spans="2:2" s="1066" customFormat="1"/>
    <row r="39" spans="2:2" s="1066" customFormat="1"/>
    <row r="40" spans="2:2" s="1066" customFormat="1"/>
    <row r="41" spans="2:2" s="1066" customFormat="1"/>
    <row r="42" spans="2:2" s="1066" customFormat="1"/>
    <row r="43" spans="2:2" s="1066" customFormat="1"/>
    <row r="44" spans="2:2" s="1066" customFormat="1">
      <c r="B44" s="1067"/>
    </row>
    <row r="45" spans="2:2" s="1066" customFormat="1"/>
    <row r="46" spans="2:2" s="1066" customFormat="1"/>
    <row r="47" spans="2:2" s="1066" customFormat="1"/>
    <row r="48" spans="2:2" s="1066" customFormat="1"/>
    <row r="49" s="1066" customFormat="1"/>
    <row r="50" s="1066" customFormat="1"/>
    <row r="51" s="1066" customFormat="1"/>
    <row r="52" s="1066" customFormat="1"/>
    <row r="53" s="1066" customFormat="1"/>
    <row r="54" s="1066" customFormat="1"/>
    <row r="55" s="1066" customFormat="1"/>
    <row r="56" s="1066" customFormat="1"/>
    <row r="57" s="1066" customFormat="1"/>
    <row r="58" s="1066" customFormat="1"/>
    <row r="59" s="1066" customFormat="1"/>
    <row r="60" s="1066" customFormat="1"/>
    <row r="61" s="1066" customFormat="1"/>
    <row r="62" s="1066" customFormat="1"/>
    <row r="63" s="1066" customFormat="1"/>
    <row r="64" s="1066" customFormat="1"/>
    <row r="65" s="1066" customFormat="1"/>
    <row r="66" s="1066" customFormat="1"/>
    <row r="67" s="1066" customFormat="1"/>
    <row r="68" s="1066" customFormat="1"/>
    <row r="69" s="1066" customFormat="1"/>
    <row r="70" s="1066" customFormat="1"/>
    <row r="71" s="1066" customFormat="1"/>
    <row r="72" s="1066" customFormat="1"/>
    <row r="73" s="1066" customFormat="1"/>
    <row r="74" s="1066" customFormat="1"/>
    <row r="75" s="1066" customFormat="1"/>
    <row r="76" s="1066" customFormat="1"/>
    <row r="77" s="1066" customFormat="1"/>
    <row r="78" s="1066" customFormat="1"/>
    <row r="79" s="1066" customFormat="1"/>
    <row r="80" s="1066" customFormat="1"/>
    <row r="81" s="1066" customFormat="1"/>
    <row r="82" s="1066" customFormat="1"/>
    <row r="83" s="1066" customFormat="1"/>
    <row r="84" s="1066" customFormat="1"/>
    <row r="85" s="1066" customFormat="1"/>
    <row r="86" s="1066" customFormat="1"/>
    <row r="87" s="1066" customFormat="1"/>
    <row r="88" s="1066" customFormat="1"/>
    <row r="89" s="1066" customFormat="1"/>
    <row r="90" s="1066" customFormat="1"/>
    <row r="91" s="1066" customFormat="1"/>
    <row r="92" s="1066" customFormat="1"/>
    <row r="93" s="1066" customFormat="1"/>
    <row r="94" s="1066" customFormat="1"/>
    <row r="95" s="1066" customFormat="1"/>
    <row r="96" s="1066" customFormat="1"/>
    <row r="97" s="1066" customFormat="1"/>
    <row r="98" s="1066" customFormat="1"/>
    <row r="99" s="1066" customFormat="1"/>
    <row r="100" s="1066" customFormat="1"/>
    <row r="101" s="1066" customFormat="1"/>
    <row r="102" s="1066" customFormat="1"/>
    <row r="103" s="1066" customFormat="1"/>
    <row r="104" s="1066" customFormat="1"/>
    <row r="105" s="1066" customFormat="1"/>
    <row r="106" s="1066" customFormat="1"/>
    <row r="107" s="1066" customFormat="1"/>
    <row r="108" s="1066" customFormat="1"/>
    <row r="109" s="1066" customFormat="1"/>
    <row r="110" s="1066" customFormat="1"/>
    <row r="111" s="1066" customFormat="1"/>
    <row r="112" s="1066" customFormat="1"/>
    <row r="113" s="1066" customFormat="1"/>
    <row r="114" s="1066" customFormat="1"/>
    <row r="115" s="1066" customFormat="1"/>
    <row r="116" s="1066" customFormat="1"/>
    <row r="117" s="1066" customFormat="1"/>
    <row r="118" s="1066" customFormat="1"/>
    <row r="119" s="1066" customFormat="1"/>
    <row r="120" s="1066" customFormat="1"/>
    <row r="121" s="1066" customFormat="1"/>
    <row r="122" s="1066" customFormat="1"/>
    <row r="123" s="1066" customFormat="1"/>
    <row r="124" s="1066" customFormat="1"/>
    <row r="125" s="1066" customFormat="1"/>
    <row r="126" s="1066" customFormat="1"/>
    <row r="127" s="1066" customFormat="1"/>
    <row r="128" s="1066" customFormat="1"/>
    <row r="129" s="1066" customFormat="1"/>
    <row r="130" s="1066" customFormat="1"/>
    <row r="131" s="1066" customFormat="1"/>
    <row r="132" s="1066" customFormat="1"/>
    <row r="133" s="1066" customFormat="1"/>
    <row r="134" s="1066" customFormat="1"/>
    <row r="135" s="1066" customFormat="1"/>
    <row r="136" s="1066" customFormat="1"/>
    <row r="137" s="1066" customFormat="1"/>
    <row r="138" s="1066" customFormat="1"/>
    <row r="139" s="1066" customFormat="1"/>
    <row r="140" s="1066" customFormat="1"/>
    <row r="141" s="1066" customFormat="1"/>
    <row r="142" s="1066" customFormat="1"/>
    <row r="143" s="1066" customFormat="1"/>
    <row r="144" s="1066" customFormat="1"/>
    <row r="145" s="1066" customFormat="1"/>
    <row r="146" s="1066" customFormat="1"/>
    <row r="147" s="1066" customFormat="1"/>
    <row r="148" s="1066" customFormat="1"/>
    <row r="149" s="1066" customFormat="1"/>
    <row r="150" s="1066" customFormat="1"/>
    <row r="151" s="1066" customFormat="1"/>
    <row r="152" s="1066" customFormat="1"/>
    <row r="153" s="1066" customFormat="1"/>
    <row r="154" s="1066" customFormat="1"/>
    <row r="155" s="1066" customFormat="1"/>
    <row r="156" s="1066" customFormat="1"/>
    <row r="157" s="1066" customFormat="1"/>
    <row r="158" s="1066" customFormat="1"/>
    <row r="159" s="1066" customFormat="1"/>
    <row r="160" s="1066" customFormat="1"/>
    <row r="161" s="1066" customFormat="1"/>
    <row r="162" s="1066" customFormat="1"/>
    <row r="163" s="1066" customFormat="1"/>
    <row r="164" s="1066" customFormat="1"/>
    <row r="165" s="1066" customFormat="1"/>
    <row r="166" s="1066" customFormat="1"/>
    <row r="167" s="1066" customFormat="1"/>
    <row r="168" s="1066" customFormat="1"/>
    <row r="169" s="1066" customFormat="1"/>
    <row r="170" s="1066" customFormat="1"/>
    <row r="171" s="1066" customFormat="1"/>
    <row r="172" s="1066" customFormat="1"/>
    <row r="173" s="1066" customFormat="1"/>
    <row r="174" s="1066" customFormat="1"/>
    <row r="175" s="1066" customFormat="1"/>
    <row r="176" s="1066" customFormat="1"/>
    <row r="177" s="1066" customFormat="1"/>
    <row r="178" s="1066" customFormat="1"/>
    <row r="179" s="1066" customFormat="1"/>
    <row r="180" s="1066" customFormat="1"/>
    <row r="181" s="1066" customFormat="1"/>
    <row r="182" s="1066" customFormat="1"/>
    <row r="183" s="1066" customFormat="1"/>
    <row r="184" s="1066" customFormat="1"/>
    <row r="185" s="1066" customFormat="1"/>
    <row r="186" s="1066" customFormat="1"/>
    <row r="187" s="1066" customFormat="1"/>
    <row r="188" s="1066" customFormat="1"/>
    <row r="189" s="1066" customFormat="1"/>
    <row r="190" s="1066" customFormat="1"/>
    <row r="191" s="1066" customFormat="1"/>
    <row r="192" s="1066" customFormat="1"/>
    <row r="193" s="1066" customFormat="1"/>
    <row r="194" s="1066" customFormat="1"/>
    <row r="195" s="1066" customFormat="1"/>
    <row r="196" s="1066" customFormat="1"/>
    <row r="197" s="1066" customFormat="1"/>
    <row r="198" s="1066" customFormat="1"/>
    <row r="199" s="1066" customFormat="1"/>
    <row r="200" s="1066" customFormat="1"/>
    <row r="201" s="1066" customFormat="1"/>
    <row r="202" s="1066" customFormat="1"/>
    <row r="203" s="1066" customFormat="1"/>
    <row r="204" s="1066" customFormat="1"/>
    <row r="205" s="1066" customFormat="1"/>
    <row r="206" s="1066" customFormat="1"/>
    <row r="207" s="1066" customFormat="1"/>
    <row r="208" s="1066" customFormat="1"/>
    <row r="209" s="1066" customFormat="1"/>
    <row r="210" s="1066" customFormat="1"/>
    <row r="211" s="1066" customFormat="1"/>
    <row r="212" s="1066" customFormat="1"/>
    <row r="213" s="1066" customFormat="1"/>
    <row r="214" s="1066" customFormat="1"/>
    <row r="215" s="1066" customFormat="1"/>
    <row r="216" s="1066" customFormat="1"/>
    <row r="217" s="1066" customFormat="1"/>
    <row r="218" s="1066" customFormat="1"/>
    <row r="219" s="1066" customFormat="1"/>
    <row r="220" s="1066" customFormat="1"/>
    <row r="221" s="1066" customFormat="1"/>
    <row r="222" s="1066" customFormat="1"/>
    <row r="223" s="1066" customFormat="1"/>
    <row r="224" s="1066" customFormat="1"/>
    <row r="225" s="1066" customFormat="1"/>
    <row r="226" s="1066" customFormat="1"/>
    <row r="227" s="1066" customFormat="1"/>
    <row r="228" s="1066" customFormat="1"/>
    <row r="229" s="1066" customFormat="1"/>
    <row r="230" s="1066" customFormat="1"/>
    <row r="231" s="1066" customFormat="1"/>
    <row r="232" s="1066" customFormat="1"/>
    <row r="233" s="1066" customFormat="1"/>
    <row r="234" s="1066" customFormat="1"/>
    <row r="235" s="1066" customFormat="1"/>
    <row r="236" s="1066" customFormat="1"/>
    <row r="237" s="1066" customFormat="1"/>
    <row r="238" s="1066" customFormat="1"/>
    <row r="239" s="1066" customFormat="1"/>
    <row r="240" s="1066" customFormat="1"/>
    <row r="241" s="1066" customFormat="1"/>
    <row r="242" s="1066" customFormat="1"/>
    <row r="243" s="1066" customFormat="1"/>
    <row r="244" s="1066" customFormat="1"/>
    <row r="245" s="1066" customFormat="1"/>
    <row r="246" s="1066" customFormat="1"/>
    <row r="247" s="1066" customFormat="1"/>
  </sheetData>
  <mergeCells count="2">
    <mergeCell ref="A1:B1"/>
    <mergeCell ref="A2:B2"/>
  </mergeCells>
  <pageMargins left="0.25" right="0.25"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F4EB-7510-4DF9-B8EE-0BED74F7AC17}">
  <dimension ref="A1:P245"/>
  <sheetViews>
    <sheetView zoomScale="90" zoomScaleNormal="90" workbookViewId="0">
      <selection activeCell="A3" sqref="A3:D8"/>
    </sheetView>
  </sheetViews>
  <sheetFormatPr defaultColWidth="8.85546875" defaultRowHeight="12"/>
  <cols>
    <col min="1" max="1" width="29.42578125" style="1065" customWidth="1"/>
    <col min="2" max="4" width="16.5703125" style="1065" customWidth="1"/>
    <col min="5" max="16384" width="8.85546875" style="1065"/>
  </cols>
  <sheetData>
    <row r="1" spans="1:16" ht="26.25" customHeight="1">
      <c r="A1" s="1672" t="s">
        <v>1308</v>
      </c>
      <c r="B1" s="1672"/>
      <c r="C1" s="1672"/>
      <c r="D1" s="1672"/>
      <c r="L1" s="267"/>
      <c r="M1" s="267"/>
      <c r="N1" s="267"/>
      <c r="O1" s="267"/>
      <c r="P1" s="267"/>
    </row>
    <row r="2" spans="1:16" ht="13.5" thickBot="1">
      <c r="A2" s="1678"/>
      <c r="B2" s="1678"/>
      <c r="C2" s="1678"/>
      <c r="D2" s="1678"/>
      <c r="L2" s="267"/>
      <c r="M2" s="267"/>
      <c r="N2" s="267"/>
      <c r="O2" s="267"/>
      <c r="P2" s="267"/>
    </row>
    <row r="3" spans="1:16" ht="15" customHeight="1">
      <c r="A3" s="1335"/>
      <c r="B3" s="1679" t="s">
        <v>1309</v>
      </c>
      <c r="C3" s="1680"/>
      <c r="D3" s="1681"/>
    </row>
    <row r="4" spans="1:16" ht="64.5" customHeight="1">
      <c r="A4" s="1340"/>
      <c r="B4" s="1341" t="s">
        <v>1310</v>
      </c>
      <c r="C4" s="1341" t="s">
        <v>1311</v>
      </c>
      <c r="D4" s="1342" t="s">
        <v>1312</v>
      </c>
    </row>
    <row r="5" spans="1:16" ht="17.25" customHeight="1">
      <c r="A5" s="1320" t="s">
        <v>1313</v>
      </c>
      <c r="B5" s="1068" t="s">
        <v>1314</v>
      </c>
      <c r="C5" s="1068" t="s">
        <v>1315</v>
      </c>
      <c r="D5" s="1343" t="s">
        <v>1316</v>
      </c>
    </row>
    <row r="6" spans="1:16" ht="17.25" customHeight="1">
      <c r="A6" s="1328" t="s">
        <v>1317</v>
      </c>
      <c r="B6" s="1068" t="s">
        <v>1318</v>
      </c>
      <c r="C6" s="1068" t="s">
        <v>1319</v>
      </c>
      <c r="D6" s="1343" t="s">
        <v>1319</v>
      </c>
    </row>
    <row r="7" spans="1:16" ht="17.25" customHeight="1">
      <c r="A7" s="1328" t="s">
        <v>1320</v>
      </c>
      <c r="B7" s="1068" t="s">
        <v>1321</v>
      </c>
      <c r="C7" s="1068" t="s">
        <v>1322</v>
      </c>
      <c r="D7" s="1343" t="s">
        <v>1321</v>
      </c>
    </row>
    <row r="8" spans="1:16" ht="17.25" customHeight="1" thickBot="1">
      <c r="A8" s="1344" t="s">
        <v>1323</v>
      </c>
      <c r="B8" s="1345" t="s">
        <v>1324</v>
      </c>
      <c r="C8" s="1345" t="s">
        <v>1322</v>
      </c>
      <c r="D8" s="1346" t="s">
        <v>1321</v>
      </c>
    </row>
    <row r="9" spans="1:16" s="1066" customFormat="1" ht="16.5" customHeight="1">
      <c r="A9" s="1069" t="s">
        <v>1325</v>
      </c>
    </row>
    <row r="10" spans="1:16" s="1066" customFormat="1"/>
    <row r="11" spans="1:16" s="1066" customFormat="1"/>
    <row r="12" spans="1:16" s="1066" customFormat="1"/>
    <row r="13" spans="1:16" s="1066" customFormat="1"/>
    <row r="14" spans="1:16" s="1066" customFormat="1"/>
    <row r="15" spans="1:16" s="1066" customFormat="1"/>
    <row r="16" spans="1:16" s="1066" customFormat="1"/>
    <row r="17" s="1066" customFormat="1"/>
    <row r="18" s="1066" customFormat="1"/>
    <row r="19" s="1066" customFormat="1"/>
    <row r="20" s="1066" customFormat="1"/>
    <row r="21" s="1066" customFormat="1"/>
    <row r="22" s="1066" customFormat="1"/>
    <row r="23" s="1066" customFormat="1"/>
    <row r="24" s="1066" customFormat="1"/>
    <row r="25" s="1066" customFormat="1"/>
    <row r="26" s="1066" customFormat="1"/>
    <row r="27" s="1066" customFormat="1"/>
    <row r="28" s="1066" customFormat="1"/>
    <row r="29" s="1066" customFormat="1"/>
    <row r="30" s="1066" customFormat="1"/>
    <row r="31" s="1066" customFormat="1"/>
    <row r="32" s="1066" customFormat="1"/>
    <row r="33" spans="2:4" s="1066" customFormat="1"/>
    <row r="34" spans="2:4" s="1066" customFormat="1"/>
    <row r="35" spans="2:4" s="1066" customFormat="1"/>
    <row r="36" spans="2:4" s="1066" customFormat="1"/>
    <row r="37" spans="2:4" s="1066" customFormat="1"/>
    <row r="38" spans="2:4" s="1066" customFormat="1"/>
    <row r="39" spans="2:4" s="1066" customFormat="1"/>
    <row r="40" spans="2:4" s="1066" customFormat="1"/>
    <row r="41" spans="2:4" s="1066" customFormat="1"/>
    <row r="42" spans="2:4" s="1066" customFormat="1">
      <c r="B42" s="1067"/>
      <c r="C42" s="1067"/>
      <c r="D42" s="1067"/>
    </row>
    <row r="43" spans="2:4" s="1066" customFormat="1"/>
    <row r="44" spans="2:4" s="1066" customFormat="1"/>
    <row r="45" spans="2:4" s="1066" customFormat="1"/>
    <row r="46" spans="2:4" s="1066" customFormat="1"/>
    <row r="47" spans="2:4" s="1066" customFormat="1"/>
    <row r="48" spans="2:4" s="1066" customFormat="1"/>
    <row r="49" s="1066" customFormat="1"/>
    <row r="50" s="1066" customFormat="1"/>
    <row r="51" s="1066" customFormat="1"/>
    <row r="52" s="1066" customFormat="1"/>
    <row r="53" s="1066" customFormat="1"/>
    <row r="54" s="1066" customFormat="1"/>
    <row r="55" s="1066" customFormat="1"/>
    <row r="56" s="1066" customFormat="1"/>
    <row r="57" s="1066" customFormat="1"/>
    <row r="58" s="1066" customFormat="1"/>
    <row r="59" s="1066" customFormat="1"/>
    <row r="60" s="1066" customFormat="1"/>
    <row r="61" s="1066" customFormat="1"/>
    <row r="62" s="1066" customFormat="1"/>
    <row r="63" s="1066" customFormat="1"/>
    <row r="64" s="1066" customFormat="1"/>
    <row r="65" s="1066" customFormat="1"/>
    <row r="66" s="1066" customFormat="1"/>
    <row r="67" s="1066" customFormat="1"/>
    <row r="68" s="1066" customFormat="1"/>
    <row r="69" s="1066" customFormat="1"/>
    <row r="70" s="1066" customFormat="1"/>
    <row r="71" s="1066" customFormat="1"/>
    <row r="72" s="1066" customFormat="1"/>
    <row r="73" s="1066" customFormat="1"/>
    <row r="74" s="1066" customFormat="1"/>
    <row r="75" s="1066" customFormat="1"/>
    <row r="76" s="1066" customFormat="1"/>
    <row r="77" s="1066" customFormat="1"/>
    <row r="78" s="1066" customFormat="1"/>
    <row r="79" s="1066" customFormat="1"/>
    <row r="80" s="1066" customFormat="1"/>
    <row r="81" s="1066" customFormat="1"/>
    <row r="82" s="1066" customFormat="1"/>
    <row r="83" s="1066" customFormat="1"/>
    <row r="84" s="1066" customFormat="1"/>
    <row r="85" s="1066" customFormat="1"/>
    <row r="86" s="1066" customFormat="1"/>
    <row r="87" s="1066" customFormat="1"/>
    <row r="88" s="1066" customFormat="1"/>
    <row r="89" s="1066" customFormat="1"/>
    <row r="90" s="1066" customFormat="1"/>
    <row r="91" s="1066" customFormat="1"/>
    <row r="92" s="1066" customFormat="1"/>
    <row r="93" s="1066" customFormat="1"/>
    <row r="94" s="1066" customFormat="1"/>
    <row r="95" s="1066" customFormat="1"/>
    <row r="96" s="1066" customFormat="1"/>
    <row r="97" s="1066" customFormat="1"/>
    <row r="98" s="1066" customFormat="1"/>
    <row r="99" s="1066" customFormat="1"/>
    <row r="100" s="1066" customFormat="1"/>
    <row r="101" s="1066" customFormat="1"/>
    <row r="102" s="1066" customFormat="1"/>
    <row r="103" s="1066" customFormat="1"/>
    <row r="104" s="1066" customFormat="1"/>
    <row r="105" s="1066" customFormat="1"/>
    <row r="106" s="1066" customFormat="1"/>
    <row r="107" s="1066" customFormat="1"/>
    <row r="108" s="1066" customFormat="1"/>
    <row r="109" s="1066" customFormat="1"/>
    <row r="110" s="1066" customFormat="1"/>
    <row r="111" s="1066" customFormat="1"/>
    <row r="112" s="1066" customFormat="1"/>
    <row r="113" s="1066" customFormat="1"/>
    <row r="114" s="1066" customFormat="1"/>
    <row r="115" s="1066" customFormat="1"/>
    <row r="116" s="1066" customFormat="1"/>
    <row r="117" s="1066" customFormat="1"/>
    <row r="118" s="1066" customFormat="1"/>
    <row r="119" s="1066" customFormat="1"/>
    <row r="120" s="1066" customFormat="1"/>
    <row r="121" s="1066" customFormat="1"/>
    <row r="122" s="1066" customFormat="1"/>
    <row r="123" s="1066" customFormat="1"/>
    <row r="124" s="1066" customFormat="1"/>
    <row r="125" s="1066" customFormat="1"/>
    <row r="126" s="1066" customFormat="1"/>
    <row r="127" s="1066" customFormat="1"/>
    <row r="128" s="1066" customFormat="1"/>
    <row r="129" s="1066" customFormat="1"/>
    <row r="130" s="1066" customFormat="1"/>
    <row r="131" s="1066" customFormat="1"/>
    <row r="132" s="1066" customFormat="1"/>
    <row r="133" s="1066" customFormat="1"/>
    <row r="134" s="1066" customFormat="1"/>
    <row r="135" s="1066" customFormat="1"/>
    <row r="136" s="1066" customFormat="1"/>
    <row r="137" s="1066" customFormat="1"/>
    <row r="138" s="1066" customFormat="1"/>
    <row r="139" s="1066" customFormat="1"/>
    <row r="140" s="1066" customFormat="1"/>
    <row r="141" s="1066" customFormat="1"/>
    <row r="142" s="1066" customFormat="1"/>
    <row r="143" s="1066" customFormat="1"/>
    <row r="144" s="1066" customFormat="1"/>
    <row r="145" s="1066" customFormat="1"/>
    <row r="146" s="1066" customFormat="1"/>
    <row r="147" s="1066" customFormat="1"/>
    <row r="148" s="1066" customFormat="1"/>
    <row r="149" s="1066" customFormat="1"/>
    <row r="150" s="1066" customFormat="1"/>
    <row r="151" s="1066" customFormat="1"/>
    <row r="152" s="1066" customFormat="1"/>
    <row r="153" s="1066" customFormat="1"/>
    <row r="154" s="1066" customFormat="1"/>
    <row r="155" s="1066" customFormat="1"/>
    <row r="156" s="1066" customFormat="1"/>
    <row r="157" s="1066" customFormat="1"/>
    <row r="158" s="1066" customFormat="1"/>
    <row r="159" s="1066" customFormat="1"/>
    <row r="160" s="1066" customFormat="1"/>
    <row r="161" s="1066" customFormat="1"/>
    <row r="162" s="1066" customFormat="1"/>
    <row r="163" s="1066" customFormat="1"/>
    <row r="164" s="1066" customFormat="1"/>
    <row r="165" s="1066" customFormat="1"/>
    <row r="166" s="1066" customFormat="1"/>
    <row r="167" s="1066" customFormat="1"/>
    <row r="168" s="1066" customFormat="1"/>
    <row r="169" s="1066" customFormat="1"/>
    <row r="170" s="1066" customFormat="1"/>
    <row r="171" s="1066" customFormat="1"/>
    <row r="172" s="1066" customFormat="1"/>
    <row r="173" s="1066" customFormat="1"/>
    <row r="174" s="1066" customFormat="1"/>
    <row r="175" s="1066" customFormat="1"/>
    <row r="176" s="1066" customFormat="1"/>
    <row r="177" s="1066" customFormat="1"/>
    <row r="178" s="1066" customFormat="1"/>
    <row r="179" s="1066" customFormat="1"/>
    <row r="180" s="1066" customFormat="1"/>
    <row r="181" s="1066" customFormat="1"/>
    <row r="182" s="1066" customFormat="1"/>
    <row r="183" s="1066" customFormat="1"/>
    <row r="184" s="1066" customFormat="1"/>
    <row r="185" s="1066" customFormat="1"/>
    <row r="186" s="1066" customFormat="1"/>
    <row r="187" s="1066" customFormat="1"/>
    <row r="188" s="1066" customFormat="1"/>
    <row r="189" s="1066" customFormat="1"/>
    <row r="190" s="1066" customFormat="1"/>
    <row r="191" s="1066" customFormat="1"/>
    <row r="192" s="1066" customFormat="1"/>
    <row r="193" s="1066" customFormat="1"/>
    <row r="194" s="1066" customFormat="1"/>
    <row r="195" s="1066" customFormat="1"/>
    <row r="196" s="1066" customFormat="1"/>
    <row r="197" s="1066" customFormat="1"/>
    <row r="198" s="1066" customFormat="1"/>
    <row r="199" s="1066" customFormat="1"/>
    <row r="200" s="1066" customFormat="1"/>
    <row r="201" s="1066" customFormat="1"/>
    <row r="202" s="1066" customFormat="1"/>
    <row r="203" s="1066" customFormat="1"/>
    <row r="204" s="1066" customFormat="1"/>
    <row r="205" s="1066" customFormat="1"/>
    <row r="206" s="1066" customFormat="1"/>
    <row r="207" s="1066" customFormat="1"/>
    <row r="208" s="1066" customFormat="1"/>
    <row r="209" s="1066" customFormat="1"/>
    <row r="210" s="1066" customFormat="1"/>
    <row r="211" s="1066" customFormat="1"/>
    <row r="212" s="1066" customFormat="1"/>
    <row r="213" s="1066" customFormat="1"/>
    <row r="214" s="1066" customFormat="1"/>
    <row r="215" s="1066" customFormat="1"/>
    <row r="216" s="1066" customFormat="1"/>
    <row r="217" s="1066" customFormat="1"/>
    <row r="218" s="1066" customFormat="1"/>
    <row r="219" s="1066" customFormat="1"/>
    <row r="220" s="1066" customFormat="1"/>
    <row r="221" s="1066" customFormat="1"/>
    <row r="222" s="1066" customFormat="1"/>
    <row r="223" s="1066" customFormat="1"/>
    <row r="224" s="1066" customFormat="1"/>
    <row r="225" s="1066" customFormat="1"/>
    <row r="226" s="1066" customFormat="1"/>
    <row r="227" s="1066" customFormat="1"/>
    <row r="228" s="1066" customFormat="1"/>
    <row r="229" s="1066" customFormat="1"/>
    <row r="230" s="1066" customFormat="1"/>
    <row r="231" s="1066" customFormat="1"/>
    <row r="232" s="1066" customFormat="1"/>
    <row r="233" s="1066" customFormat="1"/>
    <row r="234" s="1066" customFormat="1"/>
    <row r="235" s="1066" customFormat="1"/>
    <row r="236" s="1066" customFormat="1"/>
    <row r="237" s="1066" customFormat="1"/>
    <row r="238" s="1066" customFormat="1"/>
    <row r="239" s="1066" customFormat="1"/>
    <row r="240" s="1066" customFormat="1"/>
    <row r="241" s="1066" customFormat="1"/>
    <row r="242" s="1066" customFormat="1"/>
    <row r="243" s="1066" customFormat="1"/>
    <row r="244" s="1066" customFormat="1"/>
    <row r="245" s="1066" customFormat="1"/>
  </sheetData>
  <mergeCells count="3">
    <mergeCell ref="A1:D1"/>
    <mergeCell ref="A2:D2"/>
    <mergeCell ref="B3:D3"/>
  </mergeCells>
  <pageMargins left="0.25" right="0.25"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E44D-9180-4FBA-A4B7-D78C7A107D04}">
  <dimension ref="A1:N22"/>
  <sheetViews>
    <sheetView zoomScaleNormal="100" workbookViewId="0">
      <selection activeCell="B8" sqref="B8"/>
    </sheetView>
  </sheetViews>
  <sheetFormatPr defaultColWidth="8.85546875" defaultRowHeight="14.25"/>
  <cols>
    <col min="1" max="1" width="53.85546875" style="1073" customWidth="1"/>
    <col min="2" max="9" width="15.5703125" style="1073" customWidth="1"/>
    <col min="10" max="16384" width="8.85546875" style="1073"/>
  </cols>
  <sheetData>
    <row r="1" spans="1:14" s="1072" customFormat="1" ht="18">
      <c r="A1" s="1070" t="s">
        <v>1326</v>
      </c>
      <c r="B1" s="1071"/>
      <c r="C1" s="1071"/>
      <c r="D1" s="1071"/>
      <c r="E1" s="1071"/>
      <c r="F1" s="1071"/>
      <c r="I1" s="267"/>
      <c r="J1" s="267"/>
      <c r="K1" s="267"/>
      <c r="L1" s="267"/>
      <c r="M1" s="267"/>
      <c r="N1" s="267"/>
    </row>
    <row r="2" spans="1:14">
      <c r="I2" s="267"/>
      <c r="J2" s="267"/>
      <c r="K2" s="267"/>
      <c r="L2" s="267"/>
      <c r="M2" s="267"/>
      <c r="N2" s="267"/>
    </row>
    <row r="3" spans="1:14" ht="15" thickBot="1"/>
    <row r="4" spans="1:14">
      <c r="A4" s="1335"/>
      <c r="B4" s="1682" t="s">
        <v>1327</v>
      </c>
      <c r="C4" s="1683"/>
      <c r="D4" s="1683"/>
      <c r="E4" s="1684" t="s">
        <v>1328</v>
      </c>
      <c r="F4" s="1685"/>
      <c r="G4" s="1686"/>
    </row>
    <row r="5" spans="1:14" ht="25.5">
      <c r="A5" s="1347"/>
      <c r="B5" s="1074" t="s">
        <v>1265</v>
      </c>
      <c r="C5" s="1074" t="s">
        <v>1266</v>
      </c>
      <c r="D5" s="1074" t="s">
        <v>1267</v>
      </c>
      <c r="E5" s="1075" t="s">
        <v>1265</v>
      </c>
      <c r="F5" s="1075" t="s">
        <v>1266</v>
      </c>
      <c r="G5" s="1348" t="s">
        <v>1267</v>
      </c>
    </row>
    <row r="6" spans="1:14" ht="12.75" customHeight="1">
      <c r="A6" s="1349" t="s">
        <v>1310</v>
      </c>
      <c r="B6" s="1076">
        <v>885</v>
      </c>
      <c r="C6" s="1076">
        <v>1213</v>
      </c>
      <c r="D6" s="1076">
        <v>417</v>
      </c>
      <c r="E6" s="1077">
        <v>903</v>
      </c>
      <c r="F6" s="1077">
        <v>1201</v>
      </c>
      <c r="G6" s="1350">
        <v>405</v>
      </c>
      <c r="H6" s="1078"/>
      <c r="I6" s="1078"/>
    </row>
    <row r="7" spans="1:14" ht="25.35" customHeight="1">
      <c r="A7" s="1351" t="s">
        <v>1311</v>
      </c>
      <c r="B7" s="1076">
        <v>0</v>
      </c>
      <c r="C7" s="1076">
        <v>405</v>
      </c>
      <c r="D7" s="1076">
        <v>254</v>
      </c>
      <c r="E7" s="1077">
        <v>0</v>
      </c>
      <c r="F7" s="1077">
        <v>416</v>
      </c>
      <c r="G7" s="1350">
        <v>265</v>
      </c>
    </row>
    <row r="8" spans="1:14" ht="25.35" customHeight="1" thickBot="1">
      <c r="A8" s="1352" t="s">
        <v>1312</v>
      </c>
      <c r="B8" s="1353">
        <v>25</v>
      </c>
      <c r="C8" s="1353">
        <v>4742</v>
      </c>
      <c r="D8" s="1353">
        <v>6214</v>
      </c>
      <c r="E8" s="1354">
        <v>25</v>
      </c>
      <c r="F8" s="1354">
        <v>4736</v>
      </c>
      <c r="G8" s="1355">
        <v>6492</v>
      </c>
    </row>
    <row r="9" spans="1:14" ht="53.25" customHeight="1">
      <c r="A9" s="1678" t="s">
        <v>1329</v>
      </c>
      <c r="B9" s="1595"/>
      <c r="C9" s="1595"/>
      <c r="D9" s="1595"/>
      <c r="E9" s="1595"/>
      <c r="F9" s="1595"/>
      <c r="G9" s="1595"/>
    </row>
    <row r="11" spans="1:14">
      <c r="A11" s="1079"/>
      <c r="B11" s="1080"/>
      <c r="C11" s="1080"/>
      <c r="D11" s="1080"/>
      <c r="E11" s="1080"/>
      <c r="F11" s="1080"/>
      <c r="G11" s="1080"/>
    </row>
    <row r="17" s="1073" customFormat="1"/>
    <row r="18" s="1073" customFormat="1"/>
    <row r="19" s="1073" customFormat="1"/>
    <row r="20" s="1073" customFormat="1"/>
    <row r="21" s="1073" customFormat="1"/>
    <row r="22" s="1073" customFormat="1"/>
  </sheetData>
  <mergeCells count="3">
    <mergeCell ref="B4:D4"/>
    <mergeCell ref="E4:G4"/>
    <mergeCell ref="A9:G9"/>
  </mergeCells>
  <pageMargins left="0.25" right="0.25"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D519-AC37-4FF4-B68E-ED75E7E31A30}">
  <dimension ref="A1:E7"/>
  <sheetViews>
    <sheetView workbookViewId="0">
      <selection activeCell="B5" sqref="B5:C7"/>
    </sheetView>
  </sheetViews>
  <sheetFormatPr defaultColWidth="8.7109375" defaultRowHeight="12.75"/>
  <cols>
    <col min="1" max="1" width="25.42578125" style="788" customWidth="1"/>
    <col min="2" max="3" width="11.5703125" style="788" customWidth="1"/>
    <col min="4" max="16384" width="8.7109375" style="788"/>
  </cols>
  <sheetData>
    <row r="1" spans="1:5" ht="18" customHeight="1">
      <c r="A1" s="1636" t="s">
        <v>1330</v>
      </c>
      <c r="B1" s="1636"/>
      <c r="C1" s="1636"/>
      <c r="D1" s="1636"/>
      <c r="E1" s="1636"/>
    </row>
    <row r="2" spans="1:5" ht="13.5" thickBot="1">
      <c r="A2" s="1081"/>
      <c r="B2" s="1082"/>
      <c r="C2" s="1082"/>
    </row>
    <row r="3" spans="1:5" ht="25.5">
      <c r="A3" s="1252"/>
      <c r="B3" s="1306" t="s">
        <v>946</v>
      </c>
      <c r="C3" s="1307" t="s">
        <v>947</v>
      </c>
    </row>
    <row r="4" spans="1:5">
      <c r="A4" s="1253"/>
      <c r="B4" s="1243" t="s">
        <v>285</v>
      </c>
      <c r="C4" s="1244" t="s">
        <v>285</v>
      </c>
    </row>
    <row r="5" spans="1:5">
      <c r="A5" s="1356" t="s">
        <v>949</v>
      </c>
      <c r="B5" s="886">
        <v>2994.1</v>
      </c>
      <c r="C5" s="1264">
        <v>3578.1</v>
      </c>
    </row>
    <row r="6" spans="1:5">
      <c r="A6" s="1357" t="s">
        <v>950</v>
      </c>
      <c r="B6" s="886">
        <v>21377.7</v>
      </c>
      <c r="C6" s="1264">
        <v>19502.900000000001</v>
      </c>
    </row>
    <row r="7" spans="1:5" ht="13.5" thickBot="1">
      <c r="A7" s="1358" t="s">
        <v>110</v>
      </c>
      <c r="B7" s="1287">
        <v>24371.8</v>
      </c>
      <c r="C7" s="1288">
        <v>23081</v>
      </c>
    </row>
  </sheetData>
  <mergeCells count="1">
    <mergeCell ref="A1:E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AC73-1C9D-45E8-AAFC-D9C568F51DA1}">
  <dimension ref="A1:G9"/>
  <sheetViews>
    <sheetView workbookViewId="0">
      <selection activeCell="E4" sqref="E4"/>
    </sheetView>
  </sheetViews>
  <sheetFormatPr defaultColWidth="8.7109375" defaultRowHeight="12.75"/>
  <cols>
    <col min="1" max="1" width="23" style="788" customWidth="1"/>
    <col min="2" max="3" width="11.5703125" style="788" customWidth="1"/>
    <col min="4" max="16384" width="8.7109375" style="788"/>
  </cols>
  <sheetData>
    <row r="1" spans="1:7" ht="18">
      <c r="A1" s="1083" t="s">
        <v>1331</v>
      </c>
      <c r="C1" s="1084"/>
      <c r="D1" s="1084"/>
      <c r="E1" s="1084"/>
      <c r="F1" s="1084"/>
      <c r="G1" s="1084"/>
    </row>
    <row r="2" spans="1:7" ht="15.75" thickBot="1">
      <c r="C2" s="1085"/>
      <c r="D2" s="1085"/>
      <c r="E2" s="1085"/>
    </row>
    <row r="3" spans="1:7" ht="41.25" customHeight="1">
      <c r="A3" s="1361"/>
      <c r="B3" s="1240" t="s">
        <v>946</v>
      </c>
      <c r="C3" s="1362" t="s">
        <v>947</v>
      </c>
    </row>
    <row r="4" spans="1:7">
      <c r="A4" s="1184"/>
      <c r="B4" s="1243" t="s">
        <v>285</v>
      </c>
      <c r="C4" s="1244" t="s">
        <v>285</v>
      </c>
    </row>
    <row r="5" spans="1:7">
      <c r="A5" s="1363" t="s">
        <v>1332</v>
      </c>
      <c r="B5" s="1086">
        <v>5233.6000000000004</v>
      </c>
      <c r="C5" s="1364">
        <v>4359</v>
      </c>
    </row>
    <row r="6" spans="1:7" ht="25.5" customHeight="1">
      <c r="A6" s="1365" t="s">
        <v>1333</v>
      </c>
      <c r="B6" s="1086">
        <v>10589.4</v>
      </c>
      <c r="C6" s="1364">
        <v>6335.6</v>
      </c>
    </row>
    <row r="7" spans="1:7">
      <c r="A7" s="1363" t="s">
        <v>1334</v>
      </c>
      <c r="B7" s="1086">
        <v>4070.4</v>
      </c>
      <c r="C7" s="1364">
        <v>2323.8000000000002</v>
      </c>
    </row>
    <row r="8" spans="1:7" ht="13.5" thickBot="1">
      <c r="A8" s="1366" t="s">
        <v>1335</v>
      </c>
      <c r="B8" s="1367">
        <v>19893.400000000001</v>
      </c>
      <c r="C8" s="1368">
        <v>13018.400000000001</v>
      </c>
    </row>
    <row r="9" spans="1:7">
      <c r="A9" s="1359"/>
      <c r="B9" s="1360"/>
      <c r="C9" s="1360"/>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8FA96-B645-4D79-BB6B-F5A3AE439D8E}">
  <sheetPr>
    <pageSetUpPr fitToPage="1"/>
  </sheetPr>
  <dimension ref="A1:J79"/>
  <sheetViews>
    <sheetView topLeftCell="A15" workbookViewId="0">
      <selection activeCell="F28" sqref="F28"/>
    </sheetView>
  </sheetViews>
  <sheetFormatPr defaultColWidth="9.140625" defaultRowHeight="12"/>
  <cols>
    <col min="1" max="1" width="25.5703125" style="1099" customWidth="1"/>
    <col min="2" max="3" width="11.5703125" style="980" customWidth="1"/>
    <col min="4" max="4" width="1.5703125" style="1093" customWidth="1"/>
    <col min="5" max="5" width="12.5703125" style="1093" customWidth="1"/>
    <col min="6" max="6" width="10.5703125" style="1092" customWidth="1"/>
    <col min="7" max="10" width="10.5703125" style="1093" customWidth="1"/>
    <col min="11" max="11" width="7" style="980" customWidth="1"/>
    <col min="12" max="16384" width="9.140625" style="980"/>
  </cols>
  <sheetData>
    <row r="1" spans="1:10" ht="15">
      <c r="A1" s="1087" t="s">
        <v>1336</v>
      </c>
      <c r="B1" s="1003"/>
      <c r="C1" s="1003"/>
      <c r="D1" s="1088"/>
      <c r="E1" s="1089"/>
      <c r="F1" s="1003"/>
      <c r="G1" s="1089"/>
      <c r="H1" s="1089"/>
      <c r="I1" s="1089"/>
      <c r="J1" s="1089"/>
    </row>
    <row r="2" spans="1:10" ht="15.75" thickBot="1">
      <c r="A2" s="1090"/>
      <c r="B2" s="1003"/>
      <c r="C2" s="1003"/>
      <c r="D2" s="1088"/>
      <c r="E2" s="1089"/>
      <c r="F2" s="1003"/>
      <c r="G2" s="1089"/>
      <c r="H2" s="1089"/>
      <c r="I2" s="1089"/>
      <c r="J2" s="1089"/>
    </row>
    <row r="3" spans="1:10" s="1092" customFormat="1" ht="25.5" customHeight="1">
      <c r="A3" s="1369"/>
      <c r="B3" s="1370" t="s">
        <v>946</v>
      </c>
      <c r="C3" s="1371" t="s">
        <v>947</v>
      </c>
      <c r="D3" s="1088"/>
      <c r="E3" s="1091"/>
      <c r="G3" s="1093"/>
      <c r="H3" s="1093"/>
      <c r="I3" s="1093"/>
      <c r="J3" s="1093"/>
    </row>
    <row r="4" spans="1:10" s="1092" customFormat="1" ht="15">
      <c r="A4" s="1372"/>
      <c r="B4" s="1094" t="s">
        <v>285</v>
      </c>
      <c r="C4" s="1373" t="s">
        <v>285</v>
      </c>
      <c r="D4" s="1088"/>
      <c r="E4" s="1091"/>
      <c r="G4" s="1093"/>
      <c r="H4" s="1093"/>
      <c r="I4" s="1093"/>
      <c r="J4" s="1093"/>
    </row>
    <row r="5" spans="1:10" ht="26.25" customHeight="1">
      <c r="A5" s="1374" t="s">
        <v>1337</v>
      </c>
      <c r="B5" s="1095"/>
      <c r="C5" s="1375"/>
      <c r="D5" s="1088"/>
      <c r="E5" s="1091"/>
    </row>
    <row r="6" spans="1:10" ht="15">
      <c r="A6" s="1376" t="s">
        <v>1338</v>
      </c>
      <c r="B6" s="1096"/>
      <c r="C6" s="1377"/>
      <c r="D6" s="1088"/>
      <c r="E6" s="1091"/>
    </row>
    <row r="7" spans="1:10" ht="15">
      <c r="A7" s="1378" t="s">
        <v>1339</v>
      </c>
      <c r="B7" s="1097">
        <v>9.1999999999999993</v>
      </c>
      <c r="C7" s="1246">
        <v>6.8</v>
      </c>
      <c r="D7" s="1088"/>
      <c r="E7" s="1091"/>
      <c r="F7" s="959"/>
    </row>
    <row r="8" spans="1:10" ht="25.5" customHeight="1">
      <c r="A8" s="1378" t="s">
        <v>1340</v>
      </c>
      <c r="B8" s="1097">
        <v>18.3</v>
      </c>
      <c r="C8" s="1246">
        <v>13.3</v>
      </c>
      <c r="D8" s="1088"/>
      <c r="E8" s="1091"/>
      <c r="F8" s="959"/>
    </row>
    <row r="9" spans="1:10" ht="15">
      <c r="A9" s="1378" t="s">
        <v>1341</v>
      </c>
      <c r="B9" s="1097">
        <v>73.199999999999989</v>
      </c>
      <c r="C9" s="1246">
        <v>54.4</v>
      </c>
      <c r="D9" s="1088"/>
      <c r="F9" s="959"/>
    </row>
    <row r="10" spans="1:10" ht="15">
      <c r="A10" s="1379"/>
      <c r="B10" s="1098">
        <v>100.69999999999999</v>
      </c>
      <c r="C10" s="1380">
        <v>74.5</v>
      </c>
      <c r="D10" s="1088"/>
      <c r="F10" s="959"/>
    </row>
    <row r="11" spans="1:10" ht="15">
      <c r="A11" s="1381" t="s">
        <v>1342</v>
      </c>
      <c r="B11" s="1097"/>
      <c r="C11" s="1382"/>
      <c r="D11" s="1088"/>
      <c r="F11" s="959"/>
    </row>
    <row r="12" spans="1:10" ht="15">
      <c r="A12" s="1378" t="s">
        <v>1339</v>
      </c>
      <c r="B12" s="1097">
        <v>77.2</v>
      </c>
      <c r="C12" s="1246">
        <v>54.6</v>
      </c>
      <c r="D12" s="1088"/>
      <c r="F12" s="959"/>
    </row>
    <row r="13" spans="1:10" ht="25.5" customHeight="1">
      <c r="A13" s="1378" t="s">
        <v>1340</v>
      </c>
      <c r="B13" s="1097">
        <v>196.2</v>
      </c>
      <c r="C13" s="1246">
        <v>123.5</v>
      </c>
      <c r="D13" s="1088"/>
      <c r="F13" s="959"/>
    </row>
    <row r="14" spans="1:10" ht="15">
      <c r="A14" s="1378" t="s">
        <v>1341</v>
      </c>
      <c r="B14" s="1097">
        <v>240.6</v>
      </c>
      <c r="C14" s="1246">
        <v>96.4</v>
      </c>
      <c r="D14" s="1088"/>
      <c r="F14" s="959"/>
    </row>
    <row r="15" spans="1:10" ht="15">
      <c r="A15" s="1379"/>
      <c r="B15" s="1098">
        <v>514</v>
      </c>
      <c r="C15" s="1380">
        <v>274.5</v>
      </c>
      <c r="D15" s="1088"/>
      <c r="F15" s="959"/>
    </row>
    <row r="16" spans="1:10" ht="15">
      <c r="A16" s="1381" t="s">
        <v>871</v>
      </c>
      <c r="B16" s="1097"/>
      <c r="C16" s="1382"/>
      <c r="D16" s="1088"/>
    </row>
    <row r="17" spans="1:9" ht="15">
      <c r="A17" s="1378" t="s">
        <v>1339</v>
      </c>
      <c r="B17" s="1097">
        <v>150.1</v>
      </c>
      <c r="C17" s="1246">
        <v>147.80000000000001</v>
      </c>
      <c r="D17" s="1088"/>
    </row>
    <row r="18" spans="1:9" ht="25.5" customHeight="1">
      <c r="A18" s="1378" t="s">
        <v>1340</v>
      </c>
      <c r="B18" s="1097">
        <v>226.9</v>
      </c>
      <c r="C18" s="1246">
        <v>266.09999999999997</v>
      </c>
      <c r="D18" s="1088"/>
    </row>
    <row r="19" spans="1:9" ht="15">
      <c r="A19" s="1378" t="s">
        <v>1341</v>
      </c>
      <c r="B19" s="1097">
        <v>18.899999999999999</v>
      </c>
      <c r="C19" s="1246">
        <v>40.6</v>
      </c>
      <c r="D19" s="1088"/>
    </row>
    <row r="20" spans="1:9" ht="15.75" thickBot="1">
      <c r="A20" s="1383"/>
      <c r="B20" s="1250">
        <v>395.9</v>
      </c>
      <c r="C20" s="1384">
        <v>454.5</v>
      </c>
      <c r="D20" s="1088"/>
    </row>
    <row r="21" spans="1:9" ht="25.5" hidden="1" customHeight="1">
      <c r="A21" s="1687"/>
      <c r="B21" s="1688"/>
      <c r="C21" s="1688"/>
      <c r="D21" s="1088"/>
    </row>
    <row r="22" spans="1:9">
      <c r="B22" s="1001"/>
      <c r="C22" s="1001"/>
      <c r="D22" s="1100"/>
    </row>
    <row r="23" spans="1:9" ht="12.75">
      <c r="A23" s="1087" t="s">
        <v>1343</v>
      </c>
      <c r="B23" s="1003"/>
      <c r="C23" s="1003"/>
      <c r="D23" s="1089"/>
    </row>
    <row r="24" spans="1:9" ht="13.5" thickBot="1">
      <c r="A24" s="1090"/>
      <c r="B24" s="1003"/>
      <c r="C24" s="1003"/>
      <c r="D24" s="1089"/>
    </row>
    <row r="25" spans="1:9" ht="24.75" customHeight="1">
      <c r="A25" s="1369"/>
      <c r="B25" s="1370" t="s">
        <v>946</v>
      </c>
      <c r="C25" s="1371" t="s">
        <v>947</v>
      </c>
      <c r="D25" s="1089"/>
      <c r="E25" s="1101"/>
      <c r="F25" s="1102"/>
      <c r="G25" s="1091"/>
      <c r="H25" s="1091"/>
      <c r="I25" s="1091"/>
    </row>
    <row r="26" spans="1:9" ht="12.75" customHeight="1">
      <c r="A26" s="1372"/>
      <c r="B26" s="1094" t="s">
        <v>285</v>
      </c>
      <c r="C26" s="1373" t="s">
        <v>285</v>
      </c>
      <c r="D26" s="1089"/>
      <c r="E26" s="1101"/>
      <c r="F26" s="1102"/>
      <c r="G26" s="1091"/>
      <c r="H26" s="1091"/>
      <c r="I26" s="1091"/>
    </row>
    <row r="27" spans="1:9" ht="24">
      <c r="A27" s="1374" t="s">
        <v>1344</v>
      </c>
      <c r="B27" s="1103"/>
      <c r="C27" s="1385"/>
      <c r="D27" s="1089"/>
    </row>
    <row r="28" spans="1:9">
      <c r="A28" s="1376" t="s">
        <v>1338</v>
      </c>
      <c r="B28" s="1096"/>
      <c r="C28" s="1386"/>
      <c r="D28" s="1104"/>
    </row>
    <row r="29" spans="1:9">
      <c r="A29" s="1378" t="s">
        <v>1339</v>
      </c>
      <c r="B29" s="1097">
        <v>42.7</v>
      </c>
      <c r="C29" s="1246">
        <v>44</v>
      </c>
      <c r="D29" s="1104"/>
    </row>
    <row r="30" spans="1:9" ht="25.5" customHeight="1">
      <c r="A30" s="1378" t="s">
        <v>1340</v>
      </c>
      <c r="B30" s="1097">
        <v>171</v>
      </c>
      <c r="C30" s="1246">
        <v>176.2</v>
      </c>
      <c r="D30" s="1104"/>
    </row>
    <row r="31" spans="1:9">
      <c r="A31" s="1378" t="s">
        <v>1341</v>
      </c>
      <c r="B31" s="1097">
        <v>7250.1</v>
      </c>
      <c r="C31" s="1246">
        <v>7511.3</v>
      </c>
      <c r="D31" s="1104"/>
    </row>
    <row r="32" spans="1:9">
      <c r="A32" s="1379"/>
      <c r="B32" s="1098">
        <v>7463.8</v>
      </c>
      <c r="C32" s="1248">
        <v>7731.5</v>
      </c>
      <c r="D32" s="1104"/>
    </row>
    <row r="33" spans="1:4">
      <c r="A33" s="1387" t="s">
        <v>1345</v>
      </c>
      <c r="B33" s="1097">
        <v>-6708.6</v>
      </c>
      <c r="C33" s="1246">
        <v>-6953.4</v>
      </c>
      <c r="D33" s="1104"/>
    </row>
    <row r="34" spans="1:4">
      <c r="A34" s="1388"/>
      <c r="B34" s="1098">
        <v>755.19999999999982</v>
      </c>
      <c r="C34" s="1248">
        <v>778.10000000000036</v>
      </c>
      <c r="D34" s="1104"/>
    </row>
    <row r="35" spans="1:4">
      <c r="A35" s="1376" t="s">
        <v>1342</v>
      </c>
      <c r="B35" s="1096"/>
      <c r="C35" s="1386"/>
      <c r="D35" s="1104"/>
    </row>
    <row r="36" spans="1:4">
      <c r="A36" s="1378" t="s">
        <v>1339</v>
      </c>
      <c r="B36" s="1097">
        <v>42.6</v>
      </c>
      <c r="C36" s="1246">
        <v>43.9</v>
      </c>
      <c r="D36" s="1104"/>
    </row>
    <row r="37" spans="1:4" ht="25.5" customHeight="1">
      <c r="A37" s="1378" t="s">
        <v>1340</v>
      </c>
      <c r="B37" s="1097">
        <v>170.3</v>
      </c>
      <c r="C37" s="1246">
        <v>175.5</v>
      </c>
      <c r="D37" s="1104"/>
    </row>
    <row r="38" spans="1:4">
      <c r="A38" s="1378" t="s">
        <v>1341</v>
      </c>
      <c r="B38" s="1097">
        <v>7218.6</v>
      </c>
      <c r="C38" s="1246">
        <v>7481.1</v>
      </c>
      <c r="D38" s="1104"/>
    </row>
    <row r="39" spans="1:4">
      <c r="A39" s="1379"/>
      <c r="B39" s="1098">
        <v>7431.5</v>
      </c>
      <c r="C39" s="1248">
        <v>7700.5</v>
      </c>
      <c r="D39" s="1104"/>
    </row>
    <row r="40" spans="1:4">
      <c r="A40" s="1387" t="s">
        <v>1345</v>
      </c>
      <c r="B40" s="1097">
        <v>-6679.3</v>
      </c>
      <c r="C40" s="1246">
        <v>-6925.5</v>
      </c>
      <c r="D40" s="1104"/>
    </row>
    <row r="41" spans="1:4">
      <c r="A41" s="1388"/>
      <c r="B41" s="1098">
        <v>752.19999999999982</v>
      </c>
      <c r="C41" s="1248">
        <v>775</v>
      </c>
      <c r="D41" s="1104"/>
    </row>
    <row r="42" spans="1:4">
      <c r="A42" s="1376" t="s">
        <v>871</v>
      </c>
      <c r="B42" s="1096"/>
      <c r="C42" s="1386"/>
      <c r="D42" s="1104"/>
    </row>
    <row r="43" spans="1:4">
      <c r="A43" s="1378" t="s">
        <v>1339</v>
      </c>
      <c r="B43" s="1097">
        <v>15.7</v>
      </c>
      <c r="C43" s="1246">
        <v>13.3</v>
      </c>
      <c r="D43" s="1104"/>
    </row>
    <row r="44" spans="1:4" ht="25.5" customHeight="1">
      <c r="A44" s="1378" t="s">
        <v>1340</v>
      </c>
      <c r="B44" s="1097">
        <v>31.8</v>
      </c>
      <c r="C44" s="1246">
        <v>36.700000000000003</v>
      </c>
      <c r="D44" s="1104"/>
    </row>
    <row r="45" spans="1:4">
      <c r="A45" s="1378" t="s">
        <v>1341</v>
      </c>
      <c r="B45" s="1097">
        <v>13.3</v>
      </c>
      <c r="C45" s="1246">
        <v>0</v>
      </c>
      <c r="D45" s="1104"/>
    </row>
    <row r="46" spans="1:4">
      <c r="A46" s="1379"/>
      <c r="B46" s="1098">
        <v>60.8</v>
      </c>
      <c r="C46" s="1248">
        <v>50</v>
      </c>
      <c r="D46" s="1104"/>
    </row>
    <row r="47" spans="1:4">
      <c r="A47" s="1387" t="s">
        <v>1345</v>
      </c>
      <c r="B47" s="1097">
        <v>-9.6999999999999993</v>
      </c>
      <c r="C47" s="1246">
        <v>-6.2</v>
      </c>
      <c r="D47" s="1104"/>
    </row>
    <row r="48" spans="1:4" ht="12.75" thickBot="1">
      <c r="A48" s="1389"/>
      <c r="B48" s="1250">
        <v>51.099999999999994</v>
      </c>
      <c r="C48" s="1251">
        <v>43.8</v>
      </c>
      <c r="D48" s="1104"/>
    </row>
    <row r="49" spans="5:6">
      <c r="E49" s="1104"/>
      <c r="F49" s="1105"/>
    </row>
    <row r="50" spans="5:6">
      <c r="E50" s="1104"/>
      <c r="F50" s="1105"/>
    </row>
    <row r="51" spans="5:6">
      <c r="E51" s="1104"/>
      <c r="F51" s="1105"/>
    </row>
    <row r="79" spans="2:3">
      <c r="B79" s="1106"/>
      <c r="C79" s="1106"/>
    </row>
  </sheetData>
  <mergeCells count="1">
    <mergeCell ref="A21:C21"/>
  </mergeCells>
  <pageMargins left="0.15748031496062992" right="0.15748031496062992" top="0.39370078740157483" bottom="0.39370078740157483" header="0.51181102362204722" footer="0.51181102362204722"/>
  <pageSetup paperSize="9" scale="82"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691B-947C-418B-A8F0-33CD104FE303}">
  <sheetPr>
    <pageSetUpPr fitToPage="1"/>
  </sheetPr>
  <dimension ref="A1:P73"/>
  <sheetViews>
    <sheetView workbookViewId="0">
      <selection activeCell="A3" sqref="A3"/>
    </sheetView>
  </sheetViews>
  <sheetFormatPr defaultColWidth="9.140625" defaultRowHeight="12.75"/>
  <cols>
    <col min="1" max="1" width="9.140625" style="1108"/>
    <col min="2" max="2" width="77.85546875" style="1108" customWidth="1"/>
    <col min="3" max="5" width="9.140625" style="1108"/>
    <col min="6" max="6" width="2.42578125" style="1108" customWidth="1"/>
    <col min="7" max="7" width="87" style="1109" customWidth="1"/>
    <col min="8" max="8" width="13.42578125" style="1108" bestFit="1" customWidth="1"/>
    <col min="9" max="9" width="11.85546875" style="1108" bestFit="1" customWidth="1"/>
    <col min="10" max="10" width="3.42578125" style="1108" customWidth="1"/>
    <col min="11" max="11" width="2.85546875" style="1108" customWidth="1"/>
    <col min="12" max="12" width="1.5703125" style="1108" hidden="1" customWidth="1"/>
    <col min="13" max="13" width="9.140625" style="1108" hidden="1" customWidth="1"/>
    <col min="14" max="16384" width="9.140625" style="1108"/>
  </cols>
  <sheetData>
    <row r="1" spans="1:16" ht="24" customHeight="1">
      <c r="A1" s="1083" t="s">
        <v>1346</v>
      </c>
      <c r="B1" s="1107"/>
      <c r="C1" s="1107"/>
      <c r="D1" s="1107"/>
      <c r="F1" s="267"/>
      <c r="G1" s="1099"/>
      <c r="H1" s="267"/>
      <c r="I1" s="267"/>
      <c r="J1" s="267"/>
      <c r="K1" s="267"/>
      <c r="L1" s="267"/>
      <c r="M1" s="267"/>
      <c r="N1" s="267"/>
      <c r="O1" s="267"/>
      <c r="P1" s="267"/>
    </row>
    <row r="2" spans="1:16">
      <c r="F2" s="267"/>
      <c r="G2" s="1099"/>
      <c r="H2" s="267"/>
      <c r="I2" s="267"/>
      <c r="J2" s="267"/>
      <c r="K2" s="267"/>
      <c r="L2" s="267"/>
      <c r="M2" s="267"/>
      <c r="N2" s="267"/>
      <c r="O2" s="267"/>
      <c r="P2" s="267"/>
    </row>
    <row r="3" spans="1:16" ht="13.5" thickBot="1">
      <c r="K3" s="267"/>
      <c r="L3" s="267"/>
      <c r="M3" s="267"/>
      <c r="N3" s="267"/>
      <c r="O3" s="267"/>
      <c r="P3" s="267"/>
    </row>
    <row r="4" spans="1:16" ht="27.75" thickBot="1">
      <c r="B4" s="1110" t="s">
        <v>1347</v>
      </c>
      <c r="C4" s="1111" t="s">
        <v>1348</v>
      </c>
      <c r="D4" s="1112" t="s">
        <v>1349</v>
      </c>
    </row>
    <row r="5" spans="1:16" ht="36">
      <c r="B5" s="1113" t="s">
        <v>1350</v>
      </c>
      <c r="C5" s="1114">
        <v>35612</v>
      </c>
      <c r="D5" s="1115">
        <v>45108</v>
      </c>
      <c r="H5" s="1116"/>
      <c r="I5" s="1116"/>
    </row>
    <row r="6" spans="1:16" ht="24">
      <c r="B6" s="1113" t="s">
        <v>1351</v>
      </c>
      <c r="C6" s="1114">
        <v>35704</v>
      </c>
      <c r="D6" s="1115">
        <v>50314</v>
      </c>
      <c r="H6" s="1116"/>
      <c r="I6" s="1116"/>
    </row>
    <row r="7" spans="1:16" ht="24">
      <c r="B7" s="1113" t="s">
        <v>1352</v>
      </c>
      <c r="C7" s="1114">
        <v>35827</v>
      </c>
      <c r="D7" s="1115">
        <v>45139</v>
      </c>
      <c r="H7" s="1116"/>
      <c r="I7" s="1116"/>
    </row>
    <row r="8" spans="1:16" ht="36">
      <c r="B8" s="1113" t="s">
        <v>1353</v>
      </c>
      <c r="C8" s="1114">
        <v>35947</v>
      </c>
      <c r="D8" s="1115">
        <v>46966</v>
      </c>
      <c r="H8" s="1116"/>
      <c r="I8" s="1116"/>
    </row>
    <row r="9" spans="1:16" ht="24">
      <c r="B9" s="1113" t="s">
        <v>1354</v>
      </c>
      <c r="C9" s="1114">
        <v>35977</v>
      </c>
      <c r="D9" s="1115">
        <v>46935</v>
      </c>
      <c r="H9" s="1116"/>
      <c r="I9" s="1116"/>
    </row>
    <row r="10" spans="1:16" ht="17.25" customHeight="1">
      <c r="B10" s="1113" t="s">
        <v>1355</v>
      </c>
      <c r="C10" s="1114">
        <v>36008</v>
      </c>
      <c r="D10" s="1115">
        <v>45352</v>
      </c>
      <c r="H10" s="1116"/>
      <c r="I10" s="1116"/>
    </row>
    <row r="11" spans="1:16" ht="15.75" customHeight="1">
      <c r="B11" s="1113" t="s">
        <v>1356</v>
      </c>
      <c r="C11" s="1114">
        <v>36130</v>
      </c>
      <c r="D11" s="1115">
        <v>45352</v>
      </c>
      <c r="H11" s="1116"/>
      <c r="I11" s="1116"/>
    </row>
    <row r="12" spans="1:16" ht="24">
      <c r="B12" s="1113" t="s">
        <v>1357</v>
      </c>
      <c r="C12" s="1114">
        <v>36220</v>
      </c>
      <c r="D12" s="1115">
        <v>45809</v>
      </c>
      <c r="H12" s="1116"/>
      <c r="I12" s="1116"/>
    </row>
    <row r="13" spans="1:16" ht="24">
      <c r="B13" s="1113" t="s">
        <v>1358</v>
      </c>
      <c r="C13" s="1114">
        <v>36373</v>
      </c>
      <c r="D13" s="1115">
        <v>44621</v>
      </c>
      <c r="H13" s="1116"/>
      <c r="I13" s="1116"/>
    </row>
    <row r="14" spans="1:16" ht="24">
      <c r="B14" s="1113" t="s">
        <v>1359</v>
      </c>
      <c r="C14" s="1114">
        <v>36557</v>
      </c>
      <c r="D14" s="1115">
        <v>47453</v>
      </c>
      <c r="H14" s="1116"/>
      <c r="I14" s="1116"/>
    </row>
    <row r="15" spans="1:16" ht="24">
      <c r="B15" s="1113" t="s">
        <v>1360</v>
      </c>
      <c r="C15" s="1114">
        <v>36647</v>
      </c>
      <c r="D15" s="1115">
        <v>47604</v>
      </c>
      <c r="H15" s="1116"/>
      <c r="I15" s="1116"/>
    </row>
    <row r="16" spans="1:16">
      <c r="B16" s="1117" t="s">
        <v>1361</v>
      </c>
      <c r="C16" s="1114">
        <v>37012</v>
      </c>
      <c r="D16" s="1115">
        <v>46874</v>
      </c>
      <c r="H16" s="1116"/>
      <c r="I16" s="1116"/>
    </row>
    <row r="17" spans="2:9" ht="24">
      <c r="B17" s="1113" t="s">
        <v>1362</v>
      </c>
      <c r="C17" s="1114">
        <v>37135</v>
      </c>
      <c r="D17" s="1115">
        <v>50284</v>
      </c>
      <c r="H17" s="1116"/>
      <c r="I17" s="1116"/>
    </row>
    <row r="18" spans="2:9" ht="24">
      <c r="B18" s="1113" t="s">
        <v>1363</v>
      </c>
      <c r="C18" s="1114">
        <v>37196</v>
      </c>
      <c r="D18" s="1115">
        <v>47027</v>
      </c>
      <c r="H18" s="1116"/>
      <c r="I18" s="1116"/>
    </row>
    <row r="19" spans="2:9" ht="24">
      <c r="B19" s="1113" t="s">
        <v>1364</v>
      </c>
      <c r="C19" s="1114">
        <v>37226</v>
      </c>
      <c r="D19" s="1115">
        <v>45474</v>
      </c>
      <c r="H19" s="1116"/>
      <c r="I19" s="1116"/>
    </row>
    <row r="20" spans="2:9" ht="24">
      <c r="B20" s="1113" t="s">
        <v>1365</v>
      </c>
      <c r="C20" s="1114">
        <v>37408</v>
      </c>
      <c r="D20" s="1115">
        <v>44713</v>
      </c>
      <c r="H20" s="1116"/>
      <c r="I20" s="1116"/>
    </row>
    <row r="21" spans="2:9">
      <c r="B21" s="1113" t="s">
        <v>1366</v>
      </c>
      <c r="C21" s="1114">
        <v>37712</v>
      </c>
      <c r="D21" s="1115">
        <v>47058</v>
      </c>
      <c r="H21" s="1116"/>
      <c r="I21" s="1116"/>
    </row>
    <row r="22" spans="2:9">
      <c r="B22" s="1113" t="s">
        <v>1367</v>
      </c>
      <c r="C22" s="1114">
        <v>37773</v>
      </c>
      <c r="D22" s="1115">
        <v>47818</v>
      </c>
      <c r="H22" s="1116"/>
      <c r="I22" s="1116"/>
    </row>
    <row r="23" spans="2:9" ht="24">
      <c r="B23" s="1118" t="s">
        <v>1368</v>
      </c>
      <c r="C23" s="1119">
        <v>37773</v>
      </c>
      <c r="D23" s="1120">
        <v>44409</v>
      </c>
      <c r="H23" s="1116"/>
      <c r="I23" s="1116"/>
    </row>
    <row r="24" spans="2:9">
      <c r="B24" s="1121" t="s">
        <v>1369</v>
      </c>
      <c r="C24" s="1114">
        <v>37895</v>
      </c>
      <c r="D24" s="1115">
        <v>44774</v>
      </c>
      <c r="H24" s="1116"/>
      <c r="I24" s="1116"/>
    </row>
    <row r="25" spans="2:9" ht="24">
      <c r="B25" s="1121" t="s">
        <v>1370</v>
      </c>
      <c r="C25" s="1114">
        <v>38018</v>
      </c>
      <c r="D25" s="1115">
        <v>50802</v>
      </c>
      <c r="H25" s="1116"/>
      <c r="I25" s="1116"/>
    </row>
    <row r="26" spans="2:9" ht="24">
      <c r="B26" s="1121" t="s">
        <v>1371</v>
      </c>
      <c r="C26" s="1114">
        <v>38169</v>
      </c>
      <c r="D26" s="1115">
        <v>47178</v>
      </c>
      <c r="H26" s="1116"/>
      <c r="I26" s="1116"/>
    </row>
    <row r="27" spans="2:9">
      <c r="B27" s="1113" t="s">
        <v>1372</v>
      </c>
      <c r="C27" s="1114">
        <v>38231</v>
      </c>
      <c r="D27" s="1115">
        <v>47543</v>
      </c>
      <c r="H27" s="1116"/>
      <c r="I27" s="1116"/>
    </row>
    <row r="28" spans="2:9">
      <c r="B28" s="1113" t="s">
        <v>1373</v>
      </c>
      <c r="C28" s="1114">
        <v>38261</v>
      </c>
      <c r="D28" s="1115">
        <v>47543</v>
      </c>
      <c r="H28" s="1116"/>
      <c r="I28" s="1116"/>
    </row>
    <row r="29" spans="2:9" ht="24">
      <c r="B29" s="1113" t="s">
        <v>1374</v>
      </c>
      <c r="C29" s="1114">
        <v>38504</v>
      </c>
      <c r="D29" s="1115">
        <v>44317</v>
      </c>
      <c r="H29" s="1116"/>
      <c r="I29" s="1116"/>
    </row>
    <row r="30" spans="2:9">
      <c r="B30" s="1113" t="s">
        <v>1375</v>
      </c>
      <c r="C30" s="1114">
        <v>38626</v>
      </c>
      <c r="D30" s="1115">
        <v>48335</v>
      </c>
      <c r="H30" s="1116"/>
      <c r="I30" s="1116"/>
    </row>
    <row r="31" spans="2:9" ht="36">
      <c r="B31" s="1113" t="s">
        <v>1376</v>
      </c>
      <c r="C31" s="1114">
        <v>38777</v>
      </c>
      <c r="D31" s="1115">
        <v>51592</v>
      </c>
      <c r="H31" s="1116"/>
      <c r="I31" s="1116"/>
    </row>
    <row r="32" spans="2:9" ht="24">
      <c r="B32" s="1113" t="s">
        <v>1377</v>
      </c>
      <c r="C32" s="1114">
        <v>38899</v>
      </c>
      <c r="D32" s="1115">
        <v>48122</v>
      </c>
      <c r="H32" s="1116"/>
      <c r="I32" s="1116"/>
    </row>
    <row r="33" spans="2:9" ht="24">
      <c r="B33" s="1113" t="s">
        <v>1378</v>
      </c>
      <c r="C33" s="1114">
        <v>39052</v>
      </c>
      <c r="D33" s="1115">
        <v>46813</v>
      </c>
      <c r="H33" s="1116"/>
      <c r="I33" s="1116"/>
    </row>
    <row r="34" spans="2:9" ht="36">
      <c r="B34" s="1113" t="s">
        <v>1379</v>
      </c>
      <c r="C34" s="1114">
        <v>39417</v>
      </c>
      <c r="D34" s="1115">
        <v>44896</v>
      </c>
      <c r="H34" s="1116"/>
      <c r="I34" s="1116"/>
    </row>
    <row r="35" spans="2:9" ht="24.75" customHeight="1">
      <c r="B35" s="1113" t="s">
        <v>1380</v>
      </c>
      <c r="C35" s="1114">
        <v>39508</v>
      </c>
      <c r="D35" s="1115">
        <v>49369</v>
      </c>
      <c r="H35" s="1116"/>
      <c r="I35" s="1116"/>
    </row>
    <row r="36" spans="2:9" ht="24">
      <c r="B36" s="1113" t="s">
        <v>1381</v>
      </c>
      <c r="C36" s="1114">
        <v>39569</v>
      </c>
      <c r="D36" s="1115">
        <v>48700</v>
      </c>
      <c r="H36" s="1116"/>
      <c r="I36" s="1116"/>
    </row>
    <row r="37" spans="2:9" ht="24.75" thickBot="1">
      <c r="B37" s="1122" t="s">
        <v>1382</v>
      </c>
      <c r="C37" s="1123">
        <v>39661</v>
      </c>
      <c r="D37" s="1124">
        <v>48761</v>
      </c>
      <c r="H37" s="1116"/>
      <c r="I37" s="1116"/>
    </row>
    <row r="38" spans="2:9" ht="27" customHeight="1">
      <c r="B38" s="1109" t="s">
        <v>1383</v>
      </c>
    </row>
    <row r="40" spans="2:9" ht="12.75" customHeight="1"/>
    <row r="73" spans="2:3">
      <c r="B73" s="1125"/>
      <c r="C73" s="1125"/>
    </row>
  </sheetData>
  <pageMargins left="0.74803149606299213" right="0.74803149606299213" top="0.98425196850393704" bottom="0.98425196850393704" header="0.51181102362204722" footer="0.51181102362204722"/>
  <pageSetup paperSize="9" scale="5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F77E-9699-4C06-B197-928E158CFB91}">
  <dimension ref="A1:H23"/>
  <sheetViews>
    <sheetView zoomScaleNormal="100" workbookViewId="0">
      <selection activeCell="M16" sqref="M16"/>
    </sheetView>
  </sheetViews>
  <sheetFormatPr defaultColWidth="9.42578125" defaultRowHeight="15"/>
  <cols>
    <col min="1" max="1" width="35.42578125" style="3" customWidth="1"/>
    <col min="2" max="2" width="15.5703125" style="3" customWidth="1"/>
    <col min="3" max="3" width="17.42578125" style="3" customWidth="1"/>
    <col min="4" max="4" width="18" style="3" customWidth="1"/>
    <col min="5" max="5" width="13.42578125" style="3" customWidth="1"/>
    <col min="6" max="16384" width="9.42578125" style="3"/>
  </cols>
  <sheetData>
    <row r="1" spans="1:5" ht="18">
      <c r="A1" s="8" t="s">
        <v>0</v>
      </c>
    </row>
    <row r="2" spans="1:5" ht="18">
      <c r="A2" s="8" t="s">
        <v>111</v>
      </c>
    </row>
    <row r="3" spans="1:5" ht="18">
      <c r="A3" s="4" t="s">
        <v>137</v>
      </c>
      <c r="B3" s="1"/>
    </row>
    <row r="5" spans="1:5" ht="65.25" customHeight="1">
      <c r="A5" s="2000"/>
      <c r="B5" s="2001" t="s">
        <v>138</v>
      </c>
      <c r="C5" s="2002" t="s">
        <v>139</v>
      </c>
      <c r="D5" s="2003" t="s">
        <v>140</v>
      </c>
      <c r="E5" s="2007" t="s">
        <v>141</v>
      </c>
    </row>
    <row r="6" spans="1:5">
      <c r="A6" s="2004"/>
      <c r="B6" s="2005" t="s">
        <v>142</v>
      </c>
      <c r="C6" s="2005" t="s">
        <v>142</v>
      </c>
      <c r="D6" s="2006" t="s">
        <v>142</v>
      </c>
      <c r="E6" s="2008" t="s">
        <v>142</v>
      </c>
    </row>
    <row r="7" spans="1:5">
      <c r="A7" s="1976" t="s">
        <v>5</v>
      </c>
      <c r="B7" s="1977"/>
      <c r="C7" s="1977"/>
      <c r="D7" s="1977"/>
      <c r="E7" s="1978"/>
    </row>
    <row r="8" spans="1:5">
      <c r="A8" s="1998" t="s">
        <v>4</v>
      </c>
      <c r="B8" s="1993" t="s">
        <v>143</v>
      </c>
      <c r="C8" s="1994">
        <v>63</v>
      </c>
      <c r="D8" s="1994">
        <v>83</v>
      </c>
      <c r="E8" s="1994">
        <v>9</v>
      </c>
    </row>
    <row r="9" spans="1:5">
      <c r="A9" s="2009"/>
      <c r="B9" s="1988" t="s">
        <v>144</v>
      </c>
      <c r="C9" s="1989"/>
      <c r="D9" s="1989"/>
      <c r="E9" s="1989"/>
    </row>
    <row r="10" spans="1:5">
      <c r="A10" s="1980" t="s">
        <v>124</v>
      </c>
      <c r="B10" s="1977"/>
      <c r="C10" s="1977"/>
      <c r="D10" s="1977"/>
      <c r="E10" s="1978"/>
    </row>
    <row r="11" spans="1:5">
      <c r="A11" s="1997" t="s">
        <v>145</v>
      </c>
      <c r="B11" s="1995" t="s">
        <v>122</v>
      </c>
      <c r="C11" s="1995" t="s">
        <v>122</v>
      </c>
      <c r="D11" s="1995" t="s">
        <v>122</v>
      </c>
      <c r="E11" s="1995" t="s">
        <v>122</v>
      </c>
    </row>
    <row r="12" spans="1:5">
      <c r="A12" s="1980" t="s">
        <v>146</v>
      </c>
      <c r="B12" s="1977"/>
      <c r="C12" s="1977"/>
      <c r="D12" s="1977"/>
      <c r="E12" s="1978"/>
    </row>
    <row r="13" spans="1:5">
      <c r="A13" s="1998" t="s">
        <v>128</v>
      </c>
      <c r="B13" s="1994" t="s">
        <v>147</v>
      </c>
      <c r="C13" s="1996" t="s">
        <v>148</v>
      </c>
      <c r="D13" s="1996" t="s">
        <v>149</v>
      </c>
      <c r="E13" s="1996" t="s">
        <v>150</v>
      </c>
    </row>
    <row r="14" spans="1:5">
      <c r="A14" s="2009"/>
      <c r="B14" s="1988" t="s">
        <v>144</v>
      </c>
      <c r="C14" s="1991"/>
      <c r="D14" s="1991"/>
      <c r="E14" s="1991"/>
    </row>
    <row r="15" spans="1:5">
      <c r="A15" s="1976" t="s">
        <v>151</v>
      </c>
      <c r="B15" s="1977"/>
      <c r="C15" s="1977"/>
      <c r="D15" s="1977"/>
      <c r="E15" s="1978"/>
    </row>
    <row r="16" spans="1:5">
      <c r="A16" s="1998" t="s">
        <v>11</v>
      </c>
      <c r="B16" s="1994" t="s">
        <v>147</v>
      </c>
      <c r="C16" s="1996" t="s">
        <v>152</v>
      </c>
      <c r="D16" s="1996" t="s">
        <v>153</v>
      </c>
      <c r="E16" s="1996" t="s">
        <v>154</v>
      </c>
    </row>
    <row r="17" spans="1:8">
      <c r="A17" s="1997"/>
      <c r="B17" s="1988" t="s">
        <v>144</v>
      </c>
      <c r="C17" s="1990"/>
      <c r="D17" s="1992"/>
      <c r="E17" s="1992"/>
    </row>
    <row r="18" spans="1:8">
      <c r="A18" s="1976" t="s">
        <v>155</v>
      </c>
      <c r="B18" s="1977"/>
      <c r="C18" s="1977"/>
      <c r="D18" s="1977"/>
      <c r="E18" s="1978"/>
    </row>
    <row r="19" spans="1:8">
      <c r="A19" s="2011" t="s">
        <v>652</v>
      </c>
      <c r="B19" s="1993" t="s">
        <v>143</v>
      </c>
      <c r="C19" s="1996" t="s">
        <v>156</v>
      </c>
      <c r="D19" s="1996" t="s">
        <v>157</v>
      </c>
      <c r="E19" s="1999" t="s">
        <v>154</v>
      </c>
    </row>
    <row r="20" spans="1:8">
      <c r="A20" s="2009"/>
      <c r="B20" s="1988" t="s">
        <v>144</v>
      </c>
      <c r="C20" s="1992"/>
      <c r="D20" s="1992"/>
      <c r="E20" s="1992"/>
    </row>
    <row r="21" spans="1:8">
      <c r="A21" s="1976" t="s">
        <v>155</v>
      </c>
      <c r="B21" s="1977"/>
      <c r="C21" s="1977"/>
      <c r="D21" s="1977"/>
      <c r="E21" s="1978"/>
    </row>
    <row r="22" spans="1:8">
      <c r="A22" s="2011" t="s">
        <v>653</v>
      </c>
      <c r="B22" s="1994" t="s">
        <v>147</v>
      </c>
      <c r="C22" s="1996" t="s">
        <v>156</v>
      </c>
      <c r="D22" s="1996" t="s">
        <v>158</v>
      </c>
      <c r="E22" s="1996" t="s">
        <v>159</v>
      </c>
      <c r="F22" s="5"/>
      <c r="G22" s="5"/>
      <c r="H22" s="5"/>
    </row>
    <row r="23" spans="1:8">
      <c r="A23" s="2010"/>
      <c r="B23" s="228" t="s">
        <v>144</v>
      </c>
      <c r="C23" s="229"/>
      <c r="D23" s="229"/>
      <c r="E23" s="229"/>
    </row>
  </sheetData>
  <mergeCells count="6">
    <mergeCell ref="A21:E21"/>
    <mergeCell ref="A10:E10"/>
    <mergeCell ref="A7:E7"/>
    <mergeCell ref="A12:E12"/>
    <mergeCell ref="A15:E15"/>
    <mergeCell ref="A18:E18"/>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ignoredErrors>
    <ignoredError sqref="B6:E6 A13:E24"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3565-4F27-45D3-9B0A-2D05382414B0}">
  <dimension ref="A1:C15"/>
  <sheetViews>
    <sheetView workbookViewId="0">
      <selection activeCell="F10" sqref="F10"/>
    </sheetView>
  </sheetViews>
  <sheetFormatPr defaultColWidth="8.7109375" defaultRowHeight="12.75"/>
  <cols>
    <col min="1" max="1" width="38.85546875" style="788" customWidth="1"/>
    <col min="2" max="2" width="14" style="788" customWidth="1"/>
    <col min="3" max="3" width="15.42578125" style="788" customWidth="1"/>
    <col min="4" max="16384" width="8.7109375" style="788"/>
  </cols>
  <sheetData>
    <row r="1" spans="1:3">
      <c r="A1" s="1126" t="s">
        <v>1384</v>
      </c>
      <c r="B1" s="1003"/>
      <c r="C1" s="1003"/>
    </row>
    <row r="2" spans="1:3" ht="13.5" thickBot="1">
      <c r="A2" s="1127"/>
      <c r="B2" s="1003"/>
      <c r="C2" s="1003"/>
    </row>
    <row r="3" spans="1:3" ht="25.5">
      <c r="A3" s="1252"/>
      <c r="B3" s="1306" t="s">
        <v>1385</v>
      </c>
      <c r="C3" s="1307" t="s">
        <v>1386</v>
      </c>
    </row>
    <row r="4" spans="1:3">
      <c r="A4" s="1390" t="s">
        <v>1387</v>
      </c>
      <c r="B4" s="1128"/>
      <c r="C4" s="1391"/>
    </row>
    <row r="5" spans="1:3">
      <c r="A5" s="1257" t="s">
        <v>1339</v>
      </c>
      <c r="B5" s="997">
        <v>574.5</v>
      </c>
      <c r="C5" s="1169">
        <v>643.79999999999995</v>
      </c>
    </row>
    <row r="6" spans="1:3">
      <c r="A6" s="1257" t="s">
        <v>1340</v>
      </c>
      <c r="B6" s="997">
        <v>1620</v>
      </c>
      <c r="C6" s="1169">
        <v>1751.6</v>
      </c>
    </row>
    <row r="7" spans="1:3">
      <c r="A7" s="1257" t="s">
        <v>1341</v>
      </c>
      <c r="B7" s="997">
        <v>2964.2</v>
      </c>
      <c r="C7" s="1169">
        <v>3364</v>
      </c>
    </row>
    <row r="8" spans="1:3">
      <c r="A8" s="1392" t="s">
        <v>110</v>
      </c>
      <c r="B8" s="999">
        <v>5158.7</v>
      </c>
      <c r="C8" s="1171">
        <v>5759.4</v>
      </c>
    </row>
    <row r="9" spans="1:3">
      <c r="A9" s="1257" t="s">
        <v>1345</v>
      </c>
      <c r="B9" s="997">
        <v>-1605.5</v>
      </c>
      <c r="C9" s="1169">
        <v>-1792.7</v>
      </c>
    </row>
    <row r="10" spans="1:3">
      <c r="A10" s="1392" t="s">
        <v>1388</v>
      </c>
      <c r="B10" s="999">
        <v>3553.2</v>
      </c>
      <c r="C10" s="1393">
        <v>3966.7</v>
      </c>
    </row>
    <row r="11" spans="1:3">
      <c r="A11" s="1390" t="s">
        <v>1389</v>
      </c>
      <c r="B11" s="1128"/>
      <c r="C11" s="1391"/>
    </row>
    <row r="12" spans="1:3">
      <c r="A12" s="1257" t="s">
        <v>1339</v>
      </c>
      <c r="B12" s="997">
        <v>1063.0999999999999</v>
      </c>
      <c r="C12" s="1169">
        <v>1139.8</v>
      </c>
    </row>
    <row r="13" spans="1:3">
      <c r="A13" s="1257" t="s">
        <v>1340</v>
      </c>
      <c r="B13" s="997">
        <v>3146</v>
      </c>
      <c r="C13" s="1169">
        <v>3367</v>
      </c>
    </row>
    <row r="14" spans="1:3">
      <c r="A14" s="1257" t="s">
        <v>1341</v>
      </c>
      <c r="B14" s="997">
        <v>5317.4</v>
      </c>
      <c r="C14" s="1169">
        <v>6068.4</v>
      </c>
    </row>
    <row r="15" spans="1:3" ht="13.5" thickBot="1">
      <c r="A15" s="1394" t="s">
        <v>110</v>
      </c>
      <c r="B15" s="1174">
        <v>9526.5</v>
      </c>
      <c r="C15" s="1302">
        <v>10575.2</v>
      </c>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9D1B0-8F51-4C99-B4BD-BDB3141F3542}">
  <dimension ref="A1:R46"/>
  <sheetViews>
    <sheetView showGridLines="0" zoomScale="80" zoomScaleNormal="80" workbookViewId="0">
      <selection activeCell="B7" sqref="B7"/>
    </sheetView>
  </sheetViews>
  <sheetFormatPr defaultColWidth="9.140625" defaultRowHeight="15"/>
  <cols>
    <col min="1" max="1" width="5.42578125" style="1129" customWidth="1"/>
    <col min="2" max="2" width="80.5703125" style="1129" customWidth="1"/>
    <col min="3" max="7" width="14.5703125" style="1129" customWidth="1"/>
    <col min="8" max="8" width="9.140625" style="1129"/>
    <col min="9" max="9" width="5.42578125" style="1129" customWidth="1"/>
    <col min="10" max="10" width="4.140625" style="1129" customWidth="1"/>
    <col min="11" max="16384" width="9.140625" style="1129"/>
  </cols>
  <sheetData>
    <row r="1" spans="1:18">
      <c r="B1" s="1130" t="s">
        <v>1390</v>
      </c>
      <c r="C1" s="1130"/>
    </row>
    <row r="2" spans="1:18" ht="18.75" thickBot="1">
      <c r="A2" s="1131"/>
      <c r="B2" s="1132"/>
      <c r="E2" s="267"/>
      <c r="F2" s="267"/>
      <c r="G2" s="267"/>
      <c r="H2" s="267"/>
      <c r="I2" s="267"/>
      <c r="J2" s="267"/>
      <c r="K2" s="267"/>
      <c r="L2" s="267"/>
      <c r="M2" s="267"/>
      <c r="N2" s="267"/>
      <c r="O2" s="267"/>
      <c r="P2" s="267"/>
      <c r="Q2" s="267"/>
      <c r="R2" s="267"/>
    </row>
    <row r="3" spans="1:18" s="1133" customFormat="1" ht="53.25" customHeight="1">
      <c r="B3" s="1395" t="s">
        <v>1391</v>
      </c>
      <c r="C3" s="1240" t="s">
        <v>1392</v>
      </c>
      <c r="D3" s="1163" t="s">
        <v>1393</v>
      </c>
      <c r="E3" s="1163" t="s">
        <v>1394</v>
      </c>
      <c r="F3" s="1163" t="s">
        <v>1395</v>
      </c>
      <c r="G3" s="1396" t="s">
        <v>1396</v>
      </c>
      <c r="H3" s="267"/>
      <c r="I3" s="267"/>
      <c r="J3" s="267"/>
      <c r="K3" s="267"/>
      <c r="L3" s="267"/>
      <c r="M3" s="267"/>
      <c r="N3" s="267"/>
      <c r="O3" s="267"/>
      <c r="P3" s="267"/>
      <c r="Q3" s="267"/>
      <c r="R3" s="267"/>
    </row>
    <row r="4" spans="1:18" s="1133" customFormat="1" ht="15.95" customHeight="1">
      <c r="B4" s="1397" t="s">
        <v>1397</v>
      </c>
      <c r="C4" s="1134"/>
      <c r="D4" s="1134"/>
      <c r="E4" s="1134"/>
      <c r="F4" s="1134"/>
      <c r="G4" s="1398"/>
    </row>
    <row r="5" spans="1:18" s="1133" customFormat="1" ht="15" customHeight="1">
      <c r="B5" s="1399" t="s">
        <v>1398</v>
      </c>
      <c r="C5" s="1135">
        <v>282</v>
      </c>
      <c r="D5" s="1135" t="s">
        <v>636</v>
      </c>
      <c r="E5" s="1135" t="s">
        <v>636</v>
      </c>
      <c r="F5" s="1135">
        <v>-282</v>
      </c>
      <c r="G5" s="1400">
        <v>0</v>
      </c>
    </row>
    <row r="6" spans="1:18" s="1133" customFormat="1" ht="15.95" customHeight="1">
      <c r="B6" s="1397" t="s">
        <v>1399</v>
      </c>
      <c r="C6" s="1134"/>
      <c r="D6" s="1134"/>
      <c r="E6" s="1134"/>
      <c r="F6" s="1134"/>
      <c r="G6" s="1398"/>
    </row>
    <row r="7" spans="1:18" s="1133" customFormat="1" ht="45" customHeight="1">
      <c r="B7" s="1399" t="s">
        <v>1400</v>
      </c>
      <c r="C7" s="1135">
        <v>207.2</v>
      </c>
      <c r="D7" s="1135">
        <v>5.0999999999999996</v>
      </c>
      <c r="E7" s="1135" t="s">
        <v>636</v>
      </c>
      <c r="F7" s="1135" t="s">
        <v>1401</v>
      </c>
      <c r="G7" s="1400">
        <v>212.29999999999998</v>
      </c>
    </row>
    <row r="8" spans="1:18" s="1133" customFormat="1" ht="15.95" customHeight="1">
      <c r="B8" s="1397" t="s">
        <v>1402</v>
      </c>
      <c r="C8" s="1134"/>
      <c r="D8" s="1134"/>
      <c r="E8" s="1134"/>
      <c r="F8" s="1134"/>
      <c r="G8" s="1398"/>
    </row>
    <row r="9" spans="1:18" s="1133" customFormat="1" ht="30" customHeight="1">
      <c r="B9" s="1399" t="s">
        <v>1403</v>
      </c>
      <c r="C9" s="1135">
        <v>18.7</v>
      </c>
      <c r="D9" s="1135">
        <v>-0.1</v>
      </c>
      <c r="E9" s="1135" t="s">
        <v>1401</v>
      </c>
      <c r="F9" s="1135">
        <v>-11.6</v>
      </c>
      <c r="G9" s="1400">
        <v>6.9999999999999982</v>
      </c>
    </row>
    <row r="10" spans="1:18" s="1133" customFormat="1" ht="15.95" customHeight="1">
      <c r="B10" s="1397" t="s">
        <v>1404</v>
      </c>
      <c r="C10" s="1134"/>
      <c r="D10" s="1134"/>
      <c r="E10" s="1134"/>
      <c r="F10" s="1134"/>
      <c r="G10" s="1398"/>
    </row>
    <row r="11" spans="1:18" s="1133" customFormat="1" ht="30" customHeight="1">
      <c r="B11" s="1401" t="s">
        <v>1405</v>
      </c>
      <c r="C11" s="1135">
        <v>24.6</v>
      </c>
      <c r="D11" s="1135">
        <v>6.8</v>
      </c>
      <c r="E11" s="1135" t="s">
        <v>636</v>
      </c>
      <c r="F11" s="1135">
        <v>-0.3</v>
      </c>
      <c r="G11" s="1400">
        <v>31.1</v>
      </c>
    </row>
    <row r="12" spans="1:18" s="1133" customFormat="1" ht="15.95" customHeight="1">
      <c r="B12" s="1397" t="s">
        <v>1406</v>
      </c>
      <c r="C12" s="1134"/>
      <c r="D12" s="1134"/>
      <c r="E12" s="1134"/>
      <c r="F12" s="1134"/>
      <c r="G12" s="1398"/>
    </row>
    <row r="13" spans="1:18" s="1133" customFormat="1" ht="30" customHeight="1">
      <c r="B13" s="1399" t="s">
        <v>1407</v>
      </c>
      <c r="C13" s="1135">
        <v>44.9</v>
      </c>
      <c r="D13" s="1135">
        <v>0.8</v>
      </c>
      <c r="E13" s="1135" t="s">
        <v>636</v>
      </c>
      <c r="F13" s="1135">
        <v>-30</v>
      </c>
      <c r="G13" s="1400">
        <v>15.699999999999996</v>
      </c>
    </row>
    <row r="14" spans="1:18" s="1133" customFormat="1" ht="15.95" customHeight="1">
      <c r="B14" s="1397" t="s">
        <v>1408</v>
      </c>
      <c r="C14" s="1134"/>
      <c r="D14" s="1134"/>
      <c r="E14" s="1134"/>
      <c r="F14" s="1134"/>
      <c r="G14" s="1398"/>
    </row>
    <row r="15" spans="1:18" s="1133" customFormat="1" ht="15" customHeight="1">
      <c r="B15" s="1399" t="s">
        <v>1409</v>
      </c>
      <c r="C15" s="1135">
        <v>20</v>
      </c>
      <c r="D15" s="1135" t="s">
        <v>636</v>
      </c>
      <c r="E15" s="1135" t="s">
        <v>636</v>
      </c>
      <c r="F15" s="1135" t="s">
        <v>636</v>
      </c>
      <c r="G15" s="1400">
        <v>20</v>
      </c>
    </row>
    <row r="16" spans="1:18" s="1133" customFormat="1" ht="15.95" customHeight="1">
      <c r="B16" s="1397" t="s">
        <v>1410</v>
      </c>
      <c r="C16" s="1134"/>
      <c r="D16" s="1134"/>
      <c r="E16" s="1134"/>
      <c r="F16" s="1134"/>
      <c r="G16" s="1398"/>
    </row>
    <row r="17" spans="2:7" s="1133" customFormat="1" ht="30" customHeight="1">
      <c r="B17" s="1401" t="s">
        <v>1411</v>
      </c>
      <c r="C17" s="1135">
        <v>21.4</v>
      </c>
      <c r="D17" s="1135">
        <v>-20.399999999999999</v>
      </c>
      <c r="E17" s="1135" t="s">
        <v>636</v>
      </c>
      <c r="F17" s="1135" t="s">
        <v>636</v>
      </c>
      <c r="G17" s="1400">
        <v>1</v>
      </c>
    </row>
    <row r="18" spans="2:7" s="1133" customFormat="1" ht="15.95" customHeight="1">
      <c r="B18" s="1397" t="s">
        <v>1412</v>
      </c>
      <c r="C18" s="1134"/>
      <c r="D18" s="1134"/>
      <c r="E18" s="1134"/>
      <c r="F18" s="1134"/>
      <c r="G18" s="1398"/>
    </row>
    <row r="19" spans="2:7" s="1133" customFormat="1" ht="15" customHeight="1">
      <c r="B19" s="1399" t="s">
        <v>1413</v>
      </c>
      <c r="C19" s="1135">
        <v>988.2</v>
      </c>
      <c r="D19" s="1135">
        <v>-0.3</v>
      </c>
      <c r="E19" s="1135" t="s">
        <v>636</v>
      </c>
      <c r="F19" s="1135">
        <v>-0.6</v>
      </c>
      <c r="G19" s="1400">
        <v>987.30000000000007</v>
      </c>
    </row>
    <row r="20" spans="2:7" s="1133" customFormat="1" ht="30" customHeight="1">
      <c r="B20" s="1397" t="s">
        <v>1414</v>
      </c>
      <c r="C20" s="1134"/>
      <c r="D20" s="1134"/>
      <c r="E20" s="1134"/>
      <c r="F20" s="1134"/>
      <c r="G20" s="1398"/>
    </row>
    <row r="21" spans="2:7" s="1133" customFormat="1" ht="30" customHeight="1">
      <c r="B21" s="1399" t="s">
        <v>1415</v>
      </c>
      <c r="C21" s="1135">
        <v>2.2000000000000002</v>
      </c>
      <c r="D21" s="1135">
        <v>0.3</v>
      </c>
      <c r="E21" s="1135" t="s">
        <v>636</v>
      </c>
      <c r="F21" s="1135" t="s">
        <v>636</v>
      </c>
      <c r="G21" s="1400">
        <v>2.5</v>
      </c>
    </row>
    <row r="22" spans="2:7" s="1133" customFormat="1" ht="15.95" customHeight="1">
      <c r="B22" s="1397" t="s">
        <v>1416</v>
      </c>
      <c r="C22" s="1134"/>
      <c r="D22" s="1134"/>
      <c r="E22" s="1134"/>
      <c r="F22" s="1134"/>
      <c r="G22" s="1398"/>
    </row>
    <row r="23" spans="2:7" s="1133" customFormat="1" ht="15" customHeight="1">
      <c r="B23" s="1399" t="s">
        <v>1417</v>
      </c>
      <c r="C23" s="1135">
        <v>1.1000000000000001</v>
      </c>
      <c r="D23" s="1135">
        <v>0.3</v>
      </c>
      <c r="E23" s="1135" t="s">
        <v>636</v>
      </c>
      <c r="F23" s="1135" t="s">
        <v>636</v>
      </c>
      <c r="G23" s="1400">
        <v>1.4000000000000001</v>
      </c>
    </row>
    <row r="24" spans="2:7" s="1133" customFormat="1" ht="15.95" customHeight="1" thickBot="1">
      <c r="B24" s="1402" t="s">
        <v>1418</v>
      </c>
      <c r="C24" s="1403">
        <v>1610.3</v>
      </c>
      <c r="D24" s="1403">
        <v>-7.4999999999999982</v>
      </c>
      <c r="E24" s="1403">
        <v>0</v>
      </c>
      <c r="F24" s="1403">
        <v>-324.50000000000006</v>
      </c>
      <c r="G24" s="1404">
        <v>1278.3000000000002</v>
      </c>
    </row>
    <row r="25" spans="2:7" s="1133" customFormat="1" ht="14.25">
      <c r="B25" s="1136"/>
    </row>
    <row r="26" spans="2:7" s="1133" customFormat="1" ht="14.25">
      <c r="B26" s="1136"/>
    </row>
    <row r="27" spans="2:7" s="1133" customFormat="1" ht="14.25">
      <c r="B27" s="1136"/>
    </row>
    <row r="28" spans="2:7" s="1133" customFormat="1" ht="14.25">
      <c r="B28" s="1136"/>
    </row>
    <row r="29" spans="2:7" s="1133" customFormat="1" ht="30" customHeight="1">
      <c r="B29" s="1136"/>
    </row>
    <row r="30" spans="2:7" s="1133" customFormat="1" ht="14.25">
      <c r="B30" s="1136"/>
    </row>
    <row r="31" spans="2:7" s="1133" customFormat="1" ht="14.25">
      <c r="B31" s="1136"/>
    </row>
    <row r="32" spans="2:7" s="1133" customFormat="1" ht="14.25">
      <c r="B32" s="1136"/>
    </row>
    <row r="33" spans="2:17" s="1133" customFormat="1" ht="14.25">
      <c r="B33" s="1136"/>
    </row>
    <row r="34" spans="2:17" s="1133" customFormat="1" ht="14.25">
      <c r="B34" s="1136"/>
      <c r="H34" s="1689"/>
      <c r="I34" s="1689"/>
      <c r="J34" s="1689"/>
      <c r="K34" s="1689"/>
      <c r="L34" s="1689"/>
      <c r="M34" s="1689"/>
      <c r="N34" s="1689"/>
      <c r="O34" s="1689"/>
      <c r="P34" s="1689"/>
      <c r="Q34" s="1689"/>
    </row>
    <row r="35" spans="2:17" s="1133" customFormat="1" ht="34.5" customHeight="1">
      <c r="B35" s="1137"/>
    </row>
    <row r="36" spans="2:17" s="1133" customFormat="1" ht="49.5" customHeight="1">
      <c r="B36" s="1138"/>
    </row>
    <row r="37" spans="2:17" s="1133" customFormat="1" ht="14.25">
      <c r="B37" s="1138"/>
    </row>
    <row r="38" spans="2:17" s="1133" customFormat="1" ht="14.25">
      <c r="B38" s="1139"/>
    </row>
    <row r="39" spans="2:17" s="1133" customFormat="1" ht="14.25">
      <c r="B39" s="1140"/>
    </row>
    <row r="40" spans="2:17" s="1133" customFormat="1" ht="14.25">
      <c r="B40" s="1140"/>
    </row>
    <row r="41" spans="2:17" s="1133" customFormat="1" ht="14.25">
      <c r="B41" s="1140"/>
    </row>
    <row r="42" spans="2:17" s="1133" customFormat="1" ht="14.25"/>
    <row r="43" spans="2:17" s="1133" customFormat="1">
      <c r="B43" s="1141"/>
    </row>
    <row r="44" spans="2:17" s="1133" customFormat="1" ht="14.25">
      <c r="B44" s="1142"/>
    </row>
    <row r="45" spans="2:17" s="1133" customFormat="1" ht="12.75" customHeight="1">
      <c r="B45" s="1143"/>
    </row>
    <row r="46" spans="2:17" s="1133" customFormat="1" ht="12.75" customHeight="1">
      <c r="B46" s="1143"/>
    </row>
  </sheetData>
  <mergeCells count="1">
    <mergeCell ref="H34:Q34"/>
  </mergeCells>
  <pageMargins left="0.75" right="0.75" top="1" bottom="1" header="0.5" footer="0.5"/>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E6A1-7817-439B-920C-DC28681084BF}">
  <dimension ref="A1:R48"/>
  <sheetViews>
    <sheetView topLeftCell="A22" zoomScale="80" zoomScaleNormal="80" workbookViewId="0">
      <selection activeCell="B37" sqref="B37"/>
    </sheetView>
  </sheetViews>
  <sheetFormatPr defaultColWidth="9.140625" defaultRowHeight="15"/>
  <cols>
    <col min="1" max="1" width="5.42578125" style="1129" customWidth="1"/>
    <col min="2" max="2" width="75" style="1129" customWidth="1"/>
    <col min="3" max="5" width="9.140625" style="1129"/>
    <col min="6" max="6" width="13.42578125" style="1129" customWidth="1"/>
    <col min="7" max="8" width="9.140625" style="1129"/>
    <col min="9" max="9" width="5.42578125" style="1129" customWidth="1"/>
    <col min="10" max="10" width="4.140625" style="1129" customWidth="1"/>
    <col min="11" max="16384" width="9.140625" style="1129"/>
  </cols>
  <sheetData>
    <row r="1" spans="1:18" ht="18">
      <c r="A1" s="1131"/>
      <c r="B1" s="1132" t="s">
        <v>1419</v>
      </c>
      <c r="E1" s="267"/>
      <c r="F1" s="267"/>
      <c r="G1" s="267"/>
      <c r="H1" s="267"/>
      <c r="I1" s="267"/>
      <c r="J1" s="267"/>
      <c r="K1" s="267"/>
      <c r="L1" s="267"/>
      <c r="M1" s="267"/>
      <c r="N1" s="267"/>
      <c r="O1" s="267"/>
      <c r="P1" s="267"/>
      <c r="Q1" s="267"/>
      <c r="R1" s="267"/>
    </row>
    <row r="2" spans="1:18" s="1133" customFormat="1" thickBot="1">
      <c r="B2" s="1144"/>
      <c r="E2" s="267"/>
      <c r="F2" s="267"/>
      <c r="G2" s="267"/>
      <c r="H2" s="267"/>
      <c r="I2" s="267"/>
      <c r="J2" s="267"/>
      <c r="K2" s="267"/>
      <c r="L2" s="267"/>
      <c r="M2" s="267"/>
      <c r="N2" s="267"/>
      <c r="O2" s="267"/>
      <c r="P2" s="267"/>
      <c r="Q2" s="267"/>
      <c r="R2" s="267"/>
    </row>
    <row r="3" spans="1:18" s="1133" customFormat="1" ht="15.75">
      <c r="B3" s="1405" t="s">
        <v>1420</v>
      </c>
      <c r="M3" s="267"/>
      <c r="N3" s="267"/>
      <c r="O3" s="267"/>
      <c r="P3" s="267"/>
      <c r="Q3" s="267"/>
      <c r="R3" s="267"/>
    </row>
    <row r="4" spans="1:18" s="1133" customFormat="1" ht="14.25">
      <c r="B4" s="1406" t="s">
        <v>1421</v>
      </c>
      <c r="D4" s="1108"/>
      <c r="E4" s="1108"/>
      <c r="F4" s="1108"/>
      <c r="G4" s="1108"/>
    </row>
    <row r="5" spans="1:18" s="1133" customFormat="1" ht="14.25">
      <c r="B5" s="1407" t="s">
        <v>1422</v>
      </c>
      <c r="D5" s="1108"/>
      <c r="E5" s="1108"/>
      <c r="F5" s="1108"/>
      <c r="G5" s="1108"/>
    </row>
    <row r="6" spans="1:18" s="1133" customFormat="1" ht="14.25">
      <c r="B6" s="1407" t="s">
        <v>1423</v>
      </c>
      <c r="D6" s="1108"/>
      <c r="E6" s="1108"/>
      <c r="F6" s="1108"/>
      <c r="G6" s="1108"/>
    </row>
    <row r="7" spans="1:18" s="1133" customFormat="1" ht="14.25">
      <c r="B7" s="1407" t="s">
        <v>318</v>
      </c>
      <c r="D7" s="1108"/>
      <c r="E7" s="1108"/>
      <c r="F7" s="1108"/>
      <c r="G7" s="1108"/>
    </row>
    <row r="8" spans="1:18" s="1133" customFormat="1" ht="14.25">
      <c r="B8" s="1406"/>
      <c r="D8" s="1108"/>
      <c r="E8" s="1108"/>
      <c r="F8" s="1108"/>
      <c r="G8" s="1108"/>
    </row>
    <row r="9" spans="1:18" s="1133" customFormat="1" ht="15.75">
      <c r="B9" s="1408" t="s">
        <v>1424</v>
      </c>
      <c r="F9" s="1145"/>
    </row>
    <row r="10" spans="1:18" s="1133" customFormat="1" ht="14.25">
      <c r="B10" s="1406" t="s">
        <v>910</v>
      </c>
      <c r="F10" s="1140"/>
    </row>
    <row r="11" spans="1:18" s="1133" customFormat="1" ht="16.5">
      <c r="B11" s="1406" t="s">
        <v>1425</v>
      </c>
      <c r="F11" s="1140"/>
    </row>
    <row r="12" spans="1:18" s="1133" customFormat="1" ht="14.25">
      <c r="B12" s="1406" t="s">
        <v>319</v>
      </c>
      <c r="F12" s="1140"/>
    </row>
    <row r="13" spans="1:18" s="1133" customFormat="1" ht="14.25">
      <c r="B13" s="1406" t="s">
        <v>320</v>
      </c>
      <c r="F13" s="1140"/>
    </row>
    <row r="14" spans="1:18" s="1133" customFormat="1" ht="14.25">
      <c r="B14" s="1406" t="s">
        <v>321</v>
      </c>
      <c r="F14" s="1140"/>
    </row>
    <row r="15" spans="1:18" s="1133" customFormat="1" ht="14.25">
      <c r="B15" s="1406" t="s">
        <v>322</v>
      </c>
      <c r="F15" s="1140"/>
    </row>
    <row r="16" spans="1:18" s="1133" customFormat="1" ht="14.25">
      <c r="B16" s="1407"/>
      <c r="F16" s="1140"/>
    </row>
    <row r="17" spans="2:6" s="1133" customFormat="1" ht="15.75">
      <c r="B17" s="1408" t="s">
        <v>1426</v>
      </c>
      <c r="F17" s="1140"/>
    </row>
    <row r="18" spans="2:6" s="1133" customFormat="1" ht="14.25">
      <c r="B18" s="1407" t="s">
        <v>1427</v>
      </c>
      <c r="F18" s="1140"/>
    </row>
    <row r="19" spans="2:6" s="1133" customFormat="1" ht="14.25">
      <c r="B19" s="1407" t="s">
        <v>1428</v>
      </c>
    </row>
    <row r="20" spans="2:6" s="1133" customFormat="1" ht="14.25">
      <c r="B20" s="1407" t="s">
        <v>1429</v>
      </c>
    </row>
    <row r="21" spans="2:6" s="1133" customFormat="1" ht="14.25">
      <c r="B21" s="1407" t="s">
        <v>1430</v>
      </c>
    </row>
    <row r="22" spans="2:6" s="1133" customFormat="1" ht="14.25">
      <c r="B22" s="1407" t="s">
        <v>1431</v>
      </c>
    </row>
    <row r="23" spans="2:6" s="1133" customFormat="1" ht="27.75" customHeight="1">
      <c r="B23" s="1407" t="s">
        <v>1432</v>
      </c>
    </row>
    <row r="24" spans="2:6" s="1133" customFormat="1" ht="14.25">
      <c r="B24" s="1407" t="s">
        <v>1433</v>
      </c>
    </row>
    <row r="25" spans="2:6" s="1133" customFormat="1" ht="14.25">
      <c r="B25" s="1407"/>
    </row>
    <row r="26" spans="2:6" s="1133" customFormat="1" ht="15.75">
      <c r="B26" s="1408" t="s">
        <v>1434</v>
      </c>
    </row>
    <row r="27" spans="2:6" s="1133" customFormat="1" ht="14.25">
      <c r="B27" s="1407" t="s">
        <v>1435</v>
      </c>
    </row>
    <row r="28" spans="2:6" s="1133" customFormat="1" ht="14.25">
      <c r="B28" s="1407" t="s">
        <v>1436</v>
      </c>
    </row>
    <row r="29" spans="2:6" s="1133" customFormat="1" ht="14.25">
      <c r="B29" s="1407" t="s">
        <v>911</v>
      </c>
    </row>
    <row r="30" spans="2:6" s="1133" customFormat="1" ht="14.25">
      <c r="B30" s="1407" t="s">
        <v>1437</v>
      </c>
    </row>
    <row r="31" spans="2:6" s="1133" customFormat="1" ht="30" customHeight="1">
      <c r="B31" s="1407" t="s">
        <v>1438</v>
      </c>
    </row>
    <row r="32" spans="2:6" s="1133" customFormat="1" ht="14.25">
      <c r="B32" s="1407" t="s">
        <v>912</v>
      </c>
    </row>
    <row r="33" spans="2:17" s="1133" customFormat="1" ht="14.25">
      <c r="B33" s="1407" t="s">
        <v>913</v>
      </c>
    </row>
    <row r="34" spans="2:17" s="1133" customFormat="1" ht="14.25">
      <c r="B34" s="1407" t="s">
        <v>1439</v>
      </c>
    </row>
    <row r="35" spans="2:17" s="1133" customFormat="1" ht="14.25">
      <c r="B35" s="1407" t="s">
        <v>1440</v>
      </c>
    </row>
    <row r="36" spans="2:17" s="1133" customFormat="1" ht="29.25" thickBot="1">
      <c r="B36" s="1409" t="s">
        <v>1441</v>
      </c>
      <c r="H36" s="1689"/>
      <c r="I36" s="1689"/>
      <c r="J36" s="1689"/>
      <c r="K36" s="1689"/>
      <c r="L36" s="1689"/>
      <c r="M36" s="1689"/>
      <c r="N36" s="1689"/>
      <c r="O36" s="1689"/>
      <c r="P36" s="1689"/>
      <c r="Q36" s="1689"/>
    </row>
    <row r="37" spans="2:17" s="1133" customFormat="1" ht="34.5" customHeight="1">
      <c r="B37" s="1137" t="s">
        <v>1442</v>
      </c>
    </row>
    <row r="38" spans="2:17" s="1133" customFormat="1" ht="49.5" customHeight="1">
      <c r="B38" s="1138"/>
    </row>
    <row r="39" spans="2:17" s="1133" customFormat="1" ht="14.25">
      <c r="B39" s="1138"/>
    </row>
    <row r="40" spans="2:17" s="1133" customFormat="1" ht="14.25">
      <c r="B40" s="1139"/>
    </row>
    <row r="41" spans="2:17" s="1133" customFormat="1" ht="14.25">
      <c r="B41" s="1140"/>
    </row>
    <row r="42" spans="2:17" s="1133" customFormat="1" ht="14.25">
      <c r="B42" s="1140"/>
    </row>
    <row r="43" spans="2:17" s="1133" customFormat="1" ht="14.25">
      <c r="B43" s="1140"/>
    </row>
    <row r="44" spans="2:17" s="1133" customFormat="1" ht="14.25"/>
    <row r="45" spans="2:17" s="1133" customFormat="1">
      <c r="B45" s="1141"/>
    </row>
    <row r="46" spans="2:17" s="1133" customFormat="1" ht="14.25">
      <c r="B46" s="1142"/>
    </row>
    <row r="47" spans="2:17" s="1133" customFormat="1" ht="12.75" customHeight="1">
      <c r="B47" s="1143"/>
    </row>
    <row r="48" spans="2:17" s="1133" customFormat="1" ht="12.75" customHeight="1">
      <c r="B48" s="1143"/>
    </row>
  </sheetData>
  <mergeCells count="1">
    <mergeCell ref="H36:Q36"/>
  </mergeCells>
  <pageMargins left="0.75" right="0.75" top="1" bottom="1" header="0.5" footer="0.5"/>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B61F9-5792-45D7-8A0E-CC1BE8361619}">
  <sheetPr>
    <pageSetUpPr fitToPage="1"/>
  </sheetPr>
  <dimension ref="A1:V36"/>
  <sheetViews>
    <sheetView topLeftCell="A17" zoomScale="90" zoomScaleNormal="90" workbookViewId="0">
      <selection activeCell="A4" sqref="A4"/>
    </sheetView>
  </sheetViews>
  <sheetFormatPr defaultColWidth="9.140625" defaultRowHeight="12"/>
  <cols>
    <col min="1" max="1" width="35.5703125" style="824" customWidth="1"/>
    <col min="2" max="5" width="13.5703125" style="840" customWidth="1"/>
    <col min="6" max="16384" width="9.140625" style="824"/>
  </cols>
  <sheetData>
    <row r="1" spans="1:22" ht="38.25" customHeight="1">
      <c r="A1" s="1588"/>
      <c r="B1" s="1588"/>
      <c r="C1" s="1588"/>
      <c r="D1" s="1588"/>
      <c r="E1" s="1588"/>
      <c r="I1" s="267"/>
      <c r="J1" s="267"/>
      <c r="K1" s="267"/>
      <c r="L1" s="267"/>
      <c r="M1" s="267"/>
      <c r="N1" s="267"/>
      <c r="O1" s="267"/>
      <c r="P1" s="267"/>
      <c r="Q1" s="267"/>
      <c r="R1" s="267"/>
      <c r="S1" s="267"/>
      <c r="T1" s="267"/>
      <c r="U1" s="267"/>
      <c r="V1" s="267"/>
    </row>
    <row r="2" spans="1:22" ht="12.75">
      <c r="I2" s="267"/>
      <c r="J2" s="267"/>
      <c r="K2" s="267"/>
      <c r="L2" s="267"/>
      <c r="M2" s="267"/>
      <c r="N2" s="267"/>
      <c r="O2" s="267"/>
      <c r="P2" s="267"/>
      <c r="Q2" s="267"/>
      <c r="R2" s="267"/>
      <c r="S2" s="267"/>
      <c r="T2" s="267"/>
      <c r="U2" s="267"/>
      <c r="V2" s="267"/>
    </row>
    <row r="3" spans="1:22" ht="12.75" customHeight="1" thickBot="1"/>
    <row r="4" spans="1:22" s="828" customFormat="1" ht="117" customHeight="1">
      <c r="A4" s="1410"/>
      <c r="B4" s="1411" t="s">
        <v>1443</v>
      </c>
      <c r="C4" s="1411" t="s">
        <v>1444</v>
      </c>
      <c r="D4" s="1411" t="s">
        <v>1445</v>
      </c>
      <c r="E4" s="1412" t="s">
        <v>1446</v>
      </c>
    </row>
    <row r="5" spans="1:22">
      <c r="A5" s="1413"/>
      <c r="B5" s="1146" t="s">
        <v>285</v>
      </c>
      <c r="C5" s="1146" t="s">
        <v>285</v>
      </c>
      <c r="D5" s="1146" t="s">
        <v>285</v>
      </c>
      <c r="E5" s="1414" t="s">
        <v>285</v>
      </c>
    </row>
    <row r="6" spans="1:22" ht="12.75" customHeight="1">
      <c r="A6" s="1415" t="s">
        <v>948</v>
      </c>
      <c r="B6" s="833"/>
      <c r="C6" s="833"/>
      <c r="D6" s="833"/>
      <c r="E6" s="1416"/>
    </row>
    <row r="7" spans="1:22" ht="12.75" customHeight="1">
      <c r="A7" s="1417" t="s">
        <v>949</v>
      </c>
      <c r="B7" s="808">
        <v>0</v>
      </c>
      <c r="C7" s="808">
        <v>0</v>
      </c>
      <c r="D7" s="808">
        <v>0</v>
      </c>
      <c r="E7" s="1418">
        <v>0</v>
      </c>
    </row>
    <row r="8" spans="1:22" ht="12.75" customHeight="1">
      <c r="A8" s="1417" t="s">
        <v>950</v>
      </c>
      <c r="B8" s="808">
        <v>0</v>
      </c>
      <c r="C8" s="808">
        <v>0</v>
      </c>
      <c r="D8" s="808">
        <v>0</v>
      </c>
      <c r="E8" s="1418">
        <v>0</v>
      </c>
    </row>
    <row r="9" spans="1:22" ht="12.75" customHeight="1">
      <c r="A9" s="1417" t="s">
        <v>952</v>
      </c>
      <c r="B9" s="808">
        <v>0</v>
      </c>
      <c r="C9" s="808">
        <v>0</v>
      </c>
      <c r="D9" s="808">
        <v>0</v>
      </c>
      <c r="E9" s="1418">
        <v>0</v>
      </c>
    </row>
    <row r="10" spans="1:22" ht="12.75" customHeight="1">
      <c r="A10" s="1417" t="s">
        <v>953</v>
      </c>
      <c r="B10" s="808">
        <v>424.6</v>
      </c>
      <c r="C10" s="808">
        <v>-423</v>
      </c>
      <c r="D10" s="808">
        <v>-1.6</v>
      </c>
      <c r="E10" s="1418">
        <v>2.2648549702353193E-14</v>
      </c>
    </row>
    <row r="11" spans="1:22" ht="12.75" customHeight="1">
      <c r="A11" s="1419" t="s">
        <v>954</v>
      </c>
      <c r="B11" s="812">
        <v>424.6</v>
      </c>
      <c r="C11" s="812">
        <v>-423</v>
      </c>
      <c r="D11" s="812">
        <v>-1.6</v>
      </c>
      <c r="E11" s="1420">
        <v>0</v>
      </c>
    </row>
    <row r="12" spans="1:22" ht="12.75" customHeight="1">
      <c r="A12" s="1415" t="s">
        <v>955</v>
      </c>
      <c r="B12" s="808"/>
      <c r="C12" s="808"/>
      <c r="D12" s="808"/>
      <c r="E12" s="1418">
        <v>0</v>
      </c>
    </row>
    <row r="13" spans="1:22" ht="12.75" customHeight="1">
      <c r="A13" s="1417" t="s">
        <v>956</v>
      </c>
      <c r="B13" s="808">
        <v>0</v>
      </c>
      <c r="C13" s="808">
        <v>0</v>
      </c>
      <c r="D13" s="808">
        <v>0</v>
      </c>
      <c r="E13" s="1418">
        <v>0</v>
      </c>
    </row>
    <row r="14" spans="1:22" ht="12.75" customHeight="1">
      <c r="A14" s="1417" t="s">
        <v>957</v>
      </c>
      <c r="B14" s="808">
        <v>0</v>
      </c>
      <c r="C14" s="808">
        <v>0</v>
      </c>
      <c r="D14" s="808">
        <v>0</v>
      </c>
      <c r="E14" s="1418">
        <v>0</v>
      </c>
    </row>
    <row r="15" spans="1:22" ht="12.75" customHeight="1">
      <c r="A15" s="1417" t="s">
        <v>958</v>
      </c>
      <c r="B15" s="808">
        <v>121.4</v>
      </c>
      <c r="C15" s="808">
        <v>0</v>
      </c>
      <c r="D15" s="808">
        <v>-46.9</v>
      </c>
      <c r="E15" s="1418">
        <v>74.5</v>
      </c>
    </row>
    <row r="16" spans="1:22" ht="12.75" customHeight="1">
      <c r="A16" s="1417" t="s">
        <v>952</v>
      </c>
      <c r="B16" s="808">
        <v>0</v>
      </c>
      <c r="C16" s="808">
        <v>0</v>
      </c>
      <c r="D16" s="808">
        <v>0</v>
      </c>
      <c r="E16" s="1418">
        <v>0</v>
      </c>
    </row>
    <row r="17" spans="1:5" ht="12.75" customHeight="1">
      <c r="A17" s="1417" t="s">
        <v>959</v>
      </c>
      <c r="B17" s="808">
        <v>99.8</v>
      </c>
      <c r="C17" s="808">
        <v>0</v>
      </c>
      <c r="D17" s="808">
        <v>0</v>
      </c>
      <c r="E17" s="1418">
        <v>99.8</v>
      </c>
    </row>
    <row r="18" spans="1:5" ht="12.75" customHeight="1">
      <c r="A18" s="1419" t="s">
        <v>960</v>
      </c>
      <c r="B18" s="812">
        <v>221.2</v>
      </c>
      <c r="C18" s="812">
        <v>0</v>
      </c>
      <c r="D18" s="812">
        <v>-46.9</v>
      </c>
      <c r="E18" s="1421">
        <v>174.29999999999998</v>
      </c>
    </row>
    <row r="19" spans="1:5" ht="12.75" customHeight="1">
      <c r="A19" s="1419" t="s">
        <v>961</v>
      </c>
      <c r="B19" s="812">
        <v>645.79999999999995</v>
      </c>
      <c r="C19" s="812">
        <v>-423</v>
      </c>
      <c r="D19" s="812">
        <v>-48.5</v>
      </c>
      <c r="E19" s="1421">
        <v>174.29999999999995</v>
      </c>
    </row>
    <row r="20" spans="1:5" ht="12.75" customHeight="1">
      <c r="A20" s="1415" t="s">
        <v>962</v>
      </c>
      <c r="B20" s="808"/>
      <c r="C20" s="808"/>
      <c r="D20" s="808"/>
      <c r="E20" s="1418"/>
    </row>
    <row r="21" spans="1:5" ht="12.75" customHeight="1">
      <c r="A21" s="1417" t="s">
        <v>963</v>
      </c>
      <c r="B21" s="808">
        <v>-220.5</v>
      </c>
      <c r="C21" s="808">
        <v>0</v>
      </c>
      <c r="D21" s="808">
        <v>25.5</v>
      </c>
      <c r="E21" s="1418">
        <v>-195</v>
      </c>
    </row>
    <row r="22" spans="1:5" ht="12.75" customHeight="1">
      <c r="A22" s="1417" t="s">
        <v>964</v>
      </c>
      <c r="B22" s="808">
        <v>-1.1000000000000001</v>
      </c>
      <c r="C22" s="808">
        <v>0</v>
      </c>
      <c r="D22" s="808">
        <v>0</v>
      </c>
      <c r="E22" s="1418">
        <v>-1.1000000000000001</v>
      </c>
    </row>
    <row r="23" spans="1:5" ht="12.75" customHeight="1">
      <c r="A23" s="1417" t="s">
        <v>965</v>
      </c>
      <c r="B23" s="808">
        <v>0</v>
      </c>
      <c r="C23" s="808"/>
      <c r="D23" s="808">
        <v>0</v>
      </c>
      <c r="E23" s="1418">
        <v>0</v>
      </c>
    </row>
    <row r="24" spans="1:5" ht="12.75" customHeight="1">
      <c r="A24" s="1419" t="s">
        <v>966</v>
      </c>
      <c r="B24" s="812">
        <v>-221.6</v>
      </c>
      <c r="C24" s="812">
        <v>0</v>
      </c>
      <c r="D24" s="812">
        <v>25.5</v>
      </c>
      <c r="E24" s="1421">
        <v>-196.1</v>
      </c>
    </row>
    <row r="25" spans="1:5" ht="12.75" customHeight="1">
      <c r="A25" s="1419" t="s">
        <v>967</v>
      </c>
      <c r="B25" s="812">
        <v>424.19999999999993</v>
      </c>
      <c r="C25" s="812">
        <v>-423</v>
      </c>
      <c r="D25" s="812">
        <v>-23</v>
      </c>
      <c r="E25" s="1421">
        <v>-21.800000000000068</v>
      </c>
    </row>
    <row r="26" spans="1:5" ht="12.75" customHeight="1">
      <c r="A26" s="1415" t="s">
        <v>968</v>
      </c>
      <c r="B26" s="808"/>
      <c r="C26" s="808"/>
      <c r="D26" s="808"/>
      <c r="E26" s="1418">
        <v>0</v>
      </c>
    </row>
    <row r="27" spans="1:5" ht="12.75" customHeight="1">
      <c r="A27" s="1417" t="s">
        <v>969</v>
      </c>
      <c r="B27" s="808">
        <v>-1.1000000000000001</v>
      </c>
      <c r="C27" s="808">
        <v>0</v>
      </c>
      <c r="D27" s="808">
        <v>0</v>
      </c>
      <c r="E27" s="1418">
        <v>-1.1000000000000001</v>
      </c>
    </row>
    <row r="28" spans="1:5" ht="12.75" customHeight="1">
      <c r="A28" s="1417" t="s">
        <v>970</v>
      </c>
      <c r="B28" s="808">
        <v>-423</v>
      </c>
      <c r="C28" s="808">
        <v>0</v>
      </c>
      <c r="D28" s="808">
        <v>0</v>
      </c>
      <c r="E28" s="1418">
        <v>-423</v>
      </c>
    </row>
    <row r="29" spans="1:5" ht="12.75" customHeight="1">
      <c r="A29" s="1417" t="s">
        <v>971</v>
      </c>
      <c r="B29" s="808">
        <v>0</v>
      </c>
      <c r="C29" s="808">
        <v>0</v>
      </c>
      <c r="D29" s="808">
        <v>0</v>
      </c>
      <c r="E29" s="1418">
        <v>0</v>
      </c>
    </row>
    <row r="30" spans="1:5" ht="12.75" customHeight="1">
      <c r="A30" s="1419" t="s">
        <v>972</v>
      </c>
      <c r="B30" s="812">
        <v>-424.1</v>
      </c>
      <c r="C30" s="812">
        <v>0</v>
      </c>
      <c r="D30" s="812">
        <v>0</v>
      </c>
      <c r="E30" s="1421">
        <v>-424.1</v>
      </c>
    </row>
    <row r="31" spans="1:5" ht="12.75" customHeight="1">
      <c r="A31" s="1422" t="s">
        <v>973</v>
      </c>
      <c r="B31" s="812">
        <v>9.9999999999909051E-2</v>
      </c>
      <c r="C31" s="812">
        <v>-423</v>
      </c>
      <c r="D31" s="812">
        <v>-23</v>
      </c>
      <c r="E31" s="1421">
        <v>-445.90000000000009</v>
      </c>
    </row>
    <row r="32" spans="1:5" ht="12.75" customHeight="1">
      <c r="A32" s="1415" t="s">
        <v>974</v>
      </c>
      <c r="B32" s="808"/>
      <c r="C32" s="808"/>
      <c r="D32" s="808"/>
      <c r="E32" s="1418">
        <v>0</v>
      </c>
    </row>
    <row r="33" spans="1:5" ht="12.75" customHeight="1">
      <c r="A33" s="1417" t="s">
        <v>975</v>
      </c>
      <c r="B33" s="808">
        <v>9.9999999999909051E-2</v>
      </c>
      <c r="C33" s="808">
        <v>-423</v>
      </c>
      <c r="D33" s="808">
        <v>-23</v>
      </c>
      <c r="E33" s="1418">
        <v>-445.90000000000009</v>
      </c>
    </row>
    <row r="34" spans="1:5" ht="12.75" customHeight="1" thickBot="1">
      <c r="A34" s="1423" t="s">
        <v>978</v>
      </c>
      <c r="B34" s="1424">
        <v>9.9999999999909051E-2</v>
      </c>
      <c r="C34" s="1424">
        <v>-423</v>
      </c>
      <c r="D34" s="1424">
        <v>-23</v>
      </c>
      <c r="E34" s="1425">
        <v>-445.90000000000009</v>
      </c>
    </row>
    <row r="35" spans="1:5" ht="42.75" customHeight="1">
      <c r="A35" s="1592"/>
      <c r="B35" s="1592"/>
      <c r="C35" s="1592"/>
      <c r="D35" s="1592"/>
      <c r="E35" s="1592"/>
    </row>
    <row r="36" spans="1:5">
      <c r="A36" s="839"/>
      <c r="B36" s="839"/>
      <c r="C36" s="839"/>
      <c r="D36" s="839"/>
      <c r="E36" s="839"/>
    </row>
  </sheetData>
  <mergeCells count="2">
    <mergeCell ref="A1:E1"/>
    <mergeCell ref="A35:E35"/>
  </mergeCells>
  <pageMargins left="0.7" right="0.7" top="0.75" bottom="0.75" header="0.3" footer="0.3"/>
  <pageSetup paperSize="9" scale="96" fitToHeight="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32C7-2DED-471D-A60E-3649A75892D9}">
  <dimension ref="A1:J85"/>
  <sheetViews>
    <sheetView topLeftCell="A46" zoomScale="80" zoomScaleNormal="80" workbookViewId="0">
      <selection activeCell="F2" sqref="F2"/>
    </sheetView>
  </sheetViews>
  <sheetFormatPr defaultColWidth="9.140625" defaultRowHeight="15"/>
  <cols>
    <col min="1" max="1" width="9.140625" style="569"/>
    <col min="2" max="2" width="38.28515625" style="597" customWidth="1"/>
    <col min="3" max="3" width="15.7109375" style="597" bestFit="1" customWidth="1"/>
    <col min="4" max="4" width="17.85546875" style="597" bestFit="1" customWidth="1"/>
    <col min="5" max="5" width="13" style="597" bestFit="1" customWidth="1"/>
    <col min="6" max="6" width="16.7109375" style="598" bestFit="1" customWidth="1"/>
    <col min="7" max="9" width="9.140625" style="573"/>
    <col min="10" max="10" width="59.7109375" style="573" customWidth="1"/>
    <col min="11" max="16384" width="9.140625" style="573"/>
  </cols>
  <sheetData>
    <row r="1" spans="1:7" ht="23.25">
      <c r="B1" s="570" t="s">
        <v>691</v>
      </c>
      <c r="C1" s="571"/>
      <c r="D1" s="571"/>
      <c r="E1" s="571"/>
      <c r="F1" s="572"/>
      <c r="G1" s="569"/>
    </row>
    <row r="2" spans="1:7" ht="23.25">
      <c r="B2" s="574" t="s">
        <v>692</v>
      </c>
      <c r="C2" s="571"/>
      <c r="D2" s="571"/>
      <c r="E2" s="571"/>
      <c r="F2" s="572"/>
      <c r="G2" s="569"/>
    </row>
    <row r="3" spans="1:7" ht="18">
      <c r="A3" s="575"/>
      <c r="B3" s="571"/>
      <c r="C3" s="571"/>
      <c r="D3" s="571"/>
      <c r="E3" s="571"/>
      <c r="F3" s="572"/>
      <c r="G3" s="569"/>
    </row>
    <row r="4" spans="1:7">
      <c r="A4" s="576"/>
      <c r="B4" s="577" t="s">
        <v>693</v>
      </c>
      <c r="C4" s="571"/>
      <c r="D4" s="571"/>
      <c r="E4" s="571"/>
      <c r="F4" s="572"/>
      <c r="G4" s="569"/>
    </row>
    <row r="5" spans="1:7">
      <c r="B5" s="571"/>
      <c r="C5" s="571"/>
      <c r="D5" s="578"/>
      <c r="E5" s="578"/>
      <c r="F5" s="579"/>
      <c r="G5" s="569"/>
    </row>
    <row r="6" spans="1:7" ht="40.5">
      <c r="B6" s="580"/>
      <c r="C6" s="581"/>
      <c r="D6" s="582" t="s">
        <v>694</v>
      </c>
      <c r="E6" s="582" t="s">
        <v>695</v>
      </c>
      <c r="F6" s="583" t="s">
        <v>696</v>
      </c>
      <c r="G6" s="569"/>
    </row>
    <row r="7" spans="1:7">
      <c r="B7" s="1691" t="s">
        <v>697</v>
      </c>
      <c r="C7" s="1692"/>
      <c r="D7" s="1692"/>
      <c r="E7" s="1692"/>
      <c r="F7" s="1693"/>
      <c r="G7" s="569"/>
    </row>
    <row r="8" spans="1:7">
      <c r="B8" s="1694" t="s">
        <v>698</v>
      </c>
      <c r="C8" s="584" t="s">
        <v>699</v>
      </c>
      <c r="D8" s="585">
        <v>7000</v>
      </c>
      <c r="E8" s="585">
        <v>6210</v>
      </c>
      <c r="F8" s="586">
        <v>44593</v>
      </c>
      <c r="G8" s="587"/>
    </row>
    <row r="9" spans="1:7">
      <c r="B9" s="1695"/>
      <c r="C9" s="584" t="s">
        <v>700</v>
      </c>
      <c r="D9" s="585">
        <v>23700</v>
      </c>
      <c r="E9" s="585">
        <v>21210</v>
      </c>
      <c r="F9" s="586">
        <v>44409</v>
      </c>
      <c r="G9" s="587"/>
    </row>
    <row r="10" spans="1:7">
      <c r="B10" s="1696"/>
      <c r="C10" s="584" t="s">
        <v>701</v>
      </c>
      <c r="D10" s="585">
        <v>30700</v>
      </c>
      <c r="E10" s="585">
        <v>27360</v>
      </c>
      <c r="F10" s="586">
        <v>44470</v>
      </c>
      <c r="G10" s="587"/>
    </row>
    <row r="11" spans="1:7">
      <c r="B11" s="1694" t="s">
        <v>702</v>
      </c>
      <c r="C11" s="584" t="s">
        <v>699</v>
      </c>
      <c r="D11" s="585">
        <v>1000</v>
      </c>
      <c r="E11" s="585">
        <v>860</v>
      </c>
      <c r="F11" s="586">
        <v>44593</v>
      </c>
      <c r="G11" s="587"/>
    </row>
    <row r="12" spans="1:7">
      <c r="B12" s="1695"/>
      <c r="C12" s="584" t="s">
        <v>700</v>
      </c>
      <c r="D12" s="585">
        <v>7200</v>
      </c>
      <c r="E12" s="585">
        <v>5930</v>
      </c>
      <c r="F12" s="586">
        <v>44501</v>
      </c>
      <c r="G12" s="587"/>
    </row>
    <row r="13" spans="1:7">
      <c r="B13" s="1696"/>
      <c r="C13" s="584" t="s">
        <v>701</v>
      </c>
      <c r="D13" s="585">
        <v>8200</v>
      </c>
      <c r="E13" s="585">
        <v>6780</v>
      </c>
      <c r="F13" s="586">
        <v>44501</v>
      </c>
      <c r="G13" s="587"/>
    </row>
    <row r="14" spans="1:7">
      <c r="B14" s="1691" t="s">
        <v>703</v>
      </c>
      <c r="C14" s="1692"/>
      <c r="D14" s="1692"/>
      <c r="E14" s="1692"/>
      <c r="F14" s="1693"/>
      <c r="G14" s="587"/>
    </row>
    <row r="15" spans="1:7">
      <c r="B15" s="1697" t="s">
        <v>704</v>
      </c>
      <c r="C15" s="584" t="s">
        <v>699</v>
      </c>
      <c r="D15" s="585">
        <v>14610</v>
      </c>
      <c r="E15" s="585">
        <v>13470</v>
      </c>
      <c r="F15" s="586">
        <v>44470</v>
      </c>
      <c r="G15" s="587"/>
    </row>
    <row r="16" spans="1:7">
      <c r="B16" s="1690"/>
      <c r="C16" s="584" t="s">
        <v>700</v>
      </c>
      <c r="D16" s="585">
        <v>88500</v>
      </c>
      <c r="E16" s="585">
        <v>71500</v>
      </c>
      <c r="F16" s="586">
        <v>44287</v>
      </c>
      <c r="G16" s="587"/>
    </row>
    <row r="17" spans="2:7">
      <c r="B17" s="1698"/>
      <c r="C17" s="584" t="s">
        <v>701</v>
      </c>
      <c r="D17" s="585">
        <v>103160</v>
      </c>
      <c r="E17" s="585">
        <v>84710</v>
      </c>
      <c r="F17" s="586">
        <v>44287</v>
      </c>
      <c r="G17" s="587"/>
    </row>
    <row r="18" spans="2:7">
      <c r="B18" s="1690" t="s">
        <v>705</v>
      </c>
      <c r="C18" s="584" t="s">
        <v>699</v>
      </c>
      <c r="D18" s="585">
        <v>190</v>
      </c>
      <c r="E18" s="585">
        <v>170</v>
      </c>
      <c r="F18" s="586">
        <v>44470</v>
      </c>
      <c r="G18" s="587"/>
    </row>
    <row r="19" spans="2:7">
      <c r="B19" s="1690"/>
      <c r="C19" s="584" t="s">
        <v>700</v>
      </c>
      <c r="D19" s="585">
        <v>5070</v>
      </c>
      <c r="E19" s="585">
        <v>4100</v>
      </c>
      <c r="F19" s="586">
        <v>44621</v>
      </c>
      <c r="G19" s="587"/>
    </row>
    <row r="20" spans="2:7">
      <c r="B20" s="1690"/>
      <c r="C20" s="584" t="s">
        <v>701</v>
      </c>
      <c r="D20" s="585">
        <v>5260</v>
      </c>
      <c r="E20" s="585">
        <v>4260</v>
      </c>
      <c r="F20" s="586">
        <v>44621</v>
      </c>
      <c r="G20" s="587"/>
    </row>
    <row r="21" spans="2:7">
      <c r="B21" s="1691" t="s">
        <v>706</v>
      </c>
      <c r="C21" s="1692"/>
      <c r="D21" s="1692"/>
      <c r="E21" s="1692"/>
      <c r="F21" s="1693"/>
      <c r="G21" s="587"/>
    </row>
    <row r="22" spans="2:7">
      <c r="B22" s="1702" t="s">
        <v>707</v>
      </c>
      <c r="C22" s="584" t="s">
        <v>699</v>
      </c>
      <c r="D22" s="585">
        <v>8600</v>
      </c>
      <c r="E22" s="585">
        <v>8110</v>
      </c>
      <c r="F22" s="586">
        <v>44621</v>
      </c>
      <c r="G22" s="587"/>
    </row>
    <row r="23" spans="2:7">
      <c r="B23" s="1702"/>
      <c r="C23" s="584" t="s">
        <v>700</v>
      </c>
      <c r="D23" s="585">
        <v>27800</v>
      </c>
      <c r="E23" s="585">
        <v>25370</v>
      </c>
      <c r="F23" s="586">
        <v>44409</v>
      </c>
      <c r="G23" s="587"/>
    </row>
    <row r="24" spans="2:7">
      <c r="B24" s="1702"/>
      <c r="C24" s="584" t="s">
        <v>701</v>
      </c>
      <c r="D24" s="585">
        <v>36400</v>
      </c>
      <c r="E24" s="585">
        <v>33400</v>
      </c>
      <c r="F24" s="586">
        <v>44409</v>
      </c>
      <c r="G24" s="587"/>
    </row>
    <row r="25" spans="2:7">
      <c r="B25" s="588"/>
      <c r="C25" s="589"/>
      <c r="D25" s="590"/>
      <c r="E25" s="590"/>
      <c r="F25" s="591"/>
      <c r="G25" s="587"/>
    </row>
    <row r="26" spans="2:7">
      <c r="B26" s="577" t="s">
        <v>708</v>
      </c>
      <c r="C26" s="589"/>
      <c r="D26" s="590"/>
      <c r="E26" s="590"/>
      <c r="F26" s="591"/>
      <c r="G26" s="587"/>
    </row>
    <row r="27" spans="2:7">
      <c r="B27" s="588"/>
      <c r="C27" s="589"/>
      <c r="D27" s="590"/>
      <c r="E27" s="590"/>
      <c r="F27" s="591"/>
      <c r="G27" s="587"/>
    </row>
    <row r="28" spans="2:7" ht="40.5">
      <c r="B28" s="580"/>
      <c r="C28" s="581"/>
      <c r="D28" s="582" t="s">
        <v>694</v>
      </c>
      <c r="E28" s="582" t="s">
        <v>695</v>
      </c>
      <c r="F28" s="583" t="s">
        <v>696</v>
      </c>
      <c r="G28" s="587"/>
    </row>
    <row r="29" spans="2:7">
      <c r="B29" s="1691" t="s">
        <v>709</v>
      </c>
      <c r="C29" s="1692"/>
      <c r="D29" s="1692"/>
      <c r="E29" s="1692"/>
      <c r="F29" s="1693"/>
      <c r="G29" s="587"/>
    </row>
    <row r="30" spans="2:7">
      <c r="B30" s="1703" t="s">
        <v>710</v>
      </c>
      <c r="C30" s="584" t="s">
        <v>699</v>
      </c>
      <c r="D30" s="585">
        <v>4960</v>
      </c>
      <c r="E30" s="585">
        <v>2020</v>
      </c>
      <c r="F30" s="586">
        <v>44287</v>
      </c>
      <c r="G30" s="587"/>
    </row>
    <row r="31" spans="2:7">
      <c r="B31" s="1703"/>
      <c r="C31" s="584" t="s">
        <v>700</v>
      </c>
      <c r="D31" s="585">
        <v>9000</v>
      </c>
      <c r="E31" s="585">
        <v>2040</v>
      </c>
      <c r="F31" s="586">
        <v>44562</v>
      </c>
      <c r="G31" s="587"/>
    </row>
    <row r="32" spans="2:7">
      <c r="B32" s="1703"/>
      <c r="C32" s="584" t="s">
        <v>701</v>
      </c>
      <c r="D32" s="585">
        <v>13960</v>
      </c>
      <c r="E32" s="585">
        <v>4050</v>
      </c>
      <c r="F32" s="586">
        <v>44621</v>
      </c>
      <c r="G32" s="587"/>
    </row>
    <row r="33" spans="2:9">
      <c r="B33" s="1703" t="s">
        <v>711</v>
      </c>
      <c r="C33" s="584" t="s">
        <v>699</v>
      </c>
      <c r="D33" s="585">
        <v>470</v>
      </c>
      <c r="E33" s="585">
        <v>200</v>
      </c>
      <c r="F33" s="586">
        <v>44287</v>
      </c>
      <c r="G33" s="587"/>
    </row>
    <row r="34" spans="2:9">
      <c r="B34" s="1703"/>
      <c r="C34" s="584" t="s">
        <v>700</v>
      </c>
      <c r="D34" s="585">
        <v>2610</v>
      </c>
      <c r="E34" s="585">
        <v>790</v>
      </c>
      <c r="F34" s="586">
        <v>44287</v>
      </c>
      <c r="G34" s="587"/>
    </row>
    <row r="35" spans="2:9">
      <c r="B35" s="1703"/>
      <c r="C35" s="584" t="s">
        <v>701</v>
      </c>
      <c r="D35" s="585">
        <v>3080</v>
      </c>
      <c r="E35" s="585">
        <v>980</v>
      </c>
      <c r="F35" s="586">
        <v>44287</v>
      </c>
      <c r="G35" s="587"/>
    </row>
    <row r="36" spans="2:9">
      <c r="B36" s="1703" t="s">
        <v>712</v>
      </c>
      <c r="C36" s="584" t="s">
        <v>699</v>
      </c>
      <c r="D36" s="585">
        <v>1400</v>
      </c>
      <c r="E36" s="585">
        <v>1200</v>
      </c>
      <c r="F36" s="586">
        <v>44409</v>
      </c>
      <c r="G36" s="587"/>
    </row>
    <row r="37" spans="2:9">
      <c r="B37" s="1703"/>
      <c r="C37" s="584" t="s">
        <v>700</v>
      </c>
      <c r="D37" s="585">
        <v>2300</v>
      </c>
      <c r="E37" s="585">
        <v>1910</v>
      </c>
      <c r="F37" s="586">
        <v>44317</v>
      </c>
      <c r="G37" s="587"/>
    </row>
    <row r="38" spans="2:9">
      <c r="B38" s="1703"/>
      <c r="C38" s="584" t="s">
        <v>701</v>
      </c>
      <c r="D38" s="585">
        <v>3700</v>
      </c>
      <c r="E38" s="585">
        <v>3070</v>
      </c>
      <c r="F38" s="586">
        <v>44317</v>
      </c>
      <c r="G38" s="587"/>
    </row>
    <row r="39" spans="2:9">
      <c r="B39" s="1703" t="s">
        <v>713</v>
      </c>
      <c r="C39" s="584" t="s">
        <v>699</v>
      </c>
      <c r="D39" s="585">
        <v>120</v>
      </c>
      <c r="E39" s="585">
        <v>90</v>
      </c>
      <c r="F39" s="586">
        <v>44318</v>
      </c>
      <c r="G39" s="587"/>
    </row>
    <row r="40" spans="2:9">
      <c r="B40" s="1703"/>
      <c r="C40" s="584" t="s">
        <v>700</v>
      </c>
      <c r="D40" s="585">
        <v>1250</v>
      </c>
      <c r="E40" s="585">
        <v>990</v>
      </c>
      <c r="F40" s="586">
        <v>44378</v>
      </c>
      <c r="G40" s="587"/>
    </row>
    <row r="41" spans="2:9">
      <c r="B41" s="1703"/>
      <c r="C41" s="584" t="s">
        <v>701</v>
      </c>
      <c r="D41" s="585">
        <v>1370</v>
      </c>
      <c r="E41" s="585">
        <v>1080</v>
      </c>
      <c r="F41" s="586">
        <v>44378</v>
      </c>
      <c r="G41" s="587"/>
    </row>
    <row r="42" spans="2:9">
      <c r="B42" s="592" t="s">
        <v>714</v>
      </c>
      <c r="C42" s="584" t="s">
        <v>699</v>
      </c>
      <c r="D42" s="585">
        <v>1100</v>
      </c>
      <c r="E42" s="585">
        <v>940</v>
      </c>
      <c r="F42" s="586">
        <v>44593</v>
      </c>
      <c r="G42" s="587"/>
    </row>
    <row r="43" spans="2:9">
      <c r="B43" s="571"/>
      <c r="C43" s="571"/>
      <c r="D43" s="571"/>
      <c r="E43" s="571"/>
      <c r="F43" s="572"/>
      <c r="G43" s="569"/>
      <c r="H43" s="569"/>
      <c r="I43" s="569"/>
    </row>
    <row r="44" spans="2:9" ht="40.5">
      <c r="B44" s="580"/>
      <c r="C44" s="581"/>
      <c r="D44" s="582" t="s">
        <v>694</v>
      </c>
      <c r="E44" s="582" t="s">
        <v>695</v>
      </c>
      <c r="F44" s="583" t="s">
        <v>696</v>
      </c>
      <c r="G44" s="587"/>
    </row>
    <row r="45" spans="2:9">
      <c r="B45" s="1691" t="s">
        <v>715</v>
      </c>
      <c r="C45" s="1692"/>
      <c r="D45" s="1692"/>
      <c r="E45" s="1692"/>
      <c r="F45" s="1693"/>
      <c r="G45" s="587"/>
    </row>
    <row r="46" spans="2:9">
      <c r="B46" s="1699" t="s">
        <v>716</v>
      </c>
      <c r="C46" s="584" t="s">
        <v>699</v>
      </c>
      <c r="D46" s="585">
        <v>8830</v>
      </c>
      <c r="E46" s="585">
        <v>6960</v>
      </c>
      <c r="F46" s="586">
        <v>44287</v>
      </c>
      <c r="G46" s="587"/>
    </row>
    <row r="47" spans="2:9">
      <c r="B47" s="1700"/>
      <c r="C47" s="584" t="s">
        <v>700</v>
      </c>
      <c r="D47" s="585">
        <v>23180</v>
      </c>
      <c r="E47" s="585">
        <v>17680</v>
      </c>
      <c r="F47" s="586">
        <v>44287</v>
      </c>
      <c r="G47" s="587"/>
    </row>
    <row r="48" spans="2:9">
      <c r="B48" s="1701"/>
      <c r="C48" s="584" t="s">
        <v>701</v>
      </c>
      <c r="D48" s="585">
        <v>32010</v>
      </c>
      <c r="E48" s="585">
        <v>24640</v>
      </c>
      <c r="F48" s="586">
        <v>44287</v>
      </c>
      <c r="G48" s="587"/>
    </row>
    <row r="49" spans="2:7">
      <c r="B49" s="1699" t="s">
        <v>717</v>
      </c>
      <c r="C49" s="584" t="s">
        <v>699</v>
      </c>
      <c r="D49" s="585">
        <v>9900</v>
      </c>
      <c r="E49" s="585">
        <v>6240</v>
      </c>
      <c r="F49" s="586">
        <v>44440</v>
      </c>
      <c r="G49" s="587"/>
    </row>
    <row r="50" spans="2:7">
      <c r="B50" s="1700"/>
      <c r="C50" s="584" t="s">
        <v>700</v>
      </c>
      <c r="D50" s="585">
        <v>36430</v>
      </c>
      <c r="E50" s="585">
        <v>27740</v>
      </c>
      <c r="F50" s="586">
        <v>44317</v>
      </c>
      <c r="G50" s="587"/>
    </row>
    <row r="51" spans="2:7">
      <c r="B51" s="1701"/>
      <c r="C51" s="584" t="s">
        <v>701</v>
      </c>
      <c r="D51" s="585">
        <v>46330</v>
      </c>
      <c r="E51" s="585">
        <v>33940</v>
      </c>
      <c r="F51" s="586">
        <v>44287</v>
      </c>
      <c r="G51" s="587"/>
    </row>
    <row r="52" spans="2:7">
      <c r="B52" s="1691" t="s">
        <v>718</v>
      </c>
      <c r="C52" s="1692"/>
      <c r="D52" s="1692"/>
      <c r="E52" s="1692"/>
      <c r="F52" s="1693"/>
      <c r="G52" s="587"/>
    </row>
    <row r="53" spans="2:7">
      <c r="B53" s="1699" t="s">
        <v>719</v>
      </c>
      <c r="C53" s="584" t="s">
        <v>699</v>
      </c>
      <c r="D53" s="585">
        <v>4500</v>
      </c>
      <c r="E53" s="585">
        <v>3740</v>
      </c>
      <c r="F53" s="586">
        <v>44621</v>
      </c>
      <c r="G53" s="587"/>
    </row>
    <row r="54" spans="2:7">
      <c r="B54" s="1700"/>
      <c r="C54" s="584" t="s">
        <v>700</v>
      </c>
      <c r="D54" s="585">
        <v>9000</v>
      </c>
      <c r="E54" s="585">
        <v>6780</v>
      </c>
      <c r="F54" s="586">
        <v>44317</v>
      </c>
      <c r="G54" s="587"/>
    </row>
    <row r="55" spans="2:7">
      <c r="B55" s="1701"/>
      <c r="C55" s="584" t="s">
        <v>701</v>
      </c>
      <c r="D55" s="585">
        <v>13500</v>
      </c>
      <c r="E55" s="585">
        <v>10400</v>
      </c>
      <c r="F55" s="586">
        <v>44348</v>
      </c>
      <c r="G55" s="587"/>
    </row>
    <row r="56" spans="2:7">
      <c r="B56" s="1699" t="s">
        <v>720</v>
      </c>
      <c r="C56" s="584" t="s">
        <v>699</v>
      </c>
      <c r="D56" s="585">
        <v>950</v>
      </c>
      <c r="E56" s="585">
        <v>840</v>
      </c>
      <c r="F56" s="586">
        <v>44621</v>
      </c>
      <c r="G56" s="587"/>
    </row>
    <row r="57" spans="2:7">
      <c r="B57" s="1700"/>
      <c r="C57" s="584" t="s">
        <v>700</v>
      </c>
      <c r="D57" s="585">
        <v>3850</v>
      </c>
      <c r="E57" s="585">
        <v>2550</v>
      </c>
      <c r="F57" s="586">
        <v>44317</v>
      </c>
      <c r="G57" s="587"/>
    </row>
    <row r="58" spans="2:7">
      <c r="B58" s="1701"/>
      <c r="C58" s="584" t="s">
        <v>701</v>
      </c>
      <c r="D58" s="585">
        <v>4800</v>
      </c>
      <c r="E58" s="585">
        <v>3370</v>
      </c>
      <c r="F58" s="586">
        <v>44317</v>
      </c>
      <c r="G58" s="587"/>
    </row>
    <row r="59" spans="2:7">
      <c r="B59" s="589"/>
      <c r="C59" s="589"/>
      <c r="D59" s="590"/>
      <c r="E59" s="590"/>
      <c r="F59" s="591"/>
      <c r="G59" s="587"/>
    </row>
    <row r="60" spans="2:7">
      <c r="B60" s="1705" t="s">
        <v>721</v>
      </c>
      <c r="C60" s="1705"/>
      <c r="D60" s="1705"/>
      <c r="E60" s="1705"/>
      <c r="F60" s="1705"/>
      <c r="G60" s="587"/>
    </row>
    <row r="61" spans="2:7">
      <c r="B61" s="576"/>
      <c r="C61" s="589"/>
      <c r="D61" s="590"/>
      <c r="E61" s="590"/>
      <c r="F61" s="591"/>
      <c r="G61" s="587"/>
    </row>
    <row r="62" spans="2:7" ht="40.5">
      <c r="B62" s="580"/>
      <c r="C62" s="581"/>
      <c r="D62" s="582" t="s">
        <v>694</v>
      </c>
      <c r="E62" s="582" t="s">
        <v>695</v>
      </c>
      <c r="F62" s="583" t="s">
        <v>696</v>
      </c>
      <c r="G62" s="587"/>
    </row>
    <row r="63" spans="2:7">
      <c r="B63" s="593" t="s">
        <v>722</v>
      </c>
      <c r="C63" s="594"/>
      <c r="D63" s="594"/>
      <c r="E63" s="594"/>
      <c r="F63" s="595"/>
      <c r="G63" s="587"/>
    </row>
    <row r="64" spans="2:7">
      <c r="B64" s="1706" t="s">
        <v>712</v>
      </c>
      <c r="C64" s="584" t="s">
        <v>699</v>
      </c>
      <c r="D64" s="585">
        <v>850</v>
      </c>
      <c r="E64" s="585">
        <v>680</v>
      </c>
      <c r="F64" s="586">
        <v>44409</v>
      </c>
      <c r="G64" s="587"/>
    </row>
    <row r="65" spans="2:7">
      <c r="B65" s="1707"/>
      <c r="C65" s="584" t="s">
        <v>700</v>
      </c>
      <c r="D65" s="585">
        <v>1620</v>
      </c>
      <c r="E65" s="585">
        <v>1070</v>
      </c>
      <c r="F65" s="586">
        <v>44287</v>
      </c>
      <c r="G65" s="587"/>
    </row>
    <row r="66" spans="2:7">
      <c r="B66" s="1708"/>
      <c r="C66" s="584" t="s">
        <v>701</v>
      </c>
      <c r="D66" s="585">
        <v>2470</v>
      </c>
      <c r="E66" s="585">
        <v>1750</v>
      </c>
      <c r="F66" s="586">
        <v>44287</v>
      </c>
      <c r="G66" s="587"/>
    </row>
    <row r="67" spans="2:7">
      <c r="B67" s="1691" t="s">
        <v>723</v>
      </c>
      <c r="C67" s="1692"/>
      <c r="D67" s="1692"/>
      <c r="E67" s="1692"/>
      <c r="F67" s="1693"/>
      <c r="G67" s="587"/>
    </row>
    <row r="68" spans="2:7">
      <c r="B68" s="1699" t="s">
        <v>716</v>
      </c>
      <c r="C68" s="584" t="s">
        <v>699</v>
      </c>
      <c r="D68" s="585">
        <v>20</v>
      </c>
      <c r="E68" s="596">
        <v>0</v>
      </c>
      <c r="F68" s="586" t="s">
        <v>724</v>
      </c>
      <c r="G68" s="587"/>
    </row>
    <row r="69" spans="2:7">
      <c r="B69" s="1700"/>
      <c r="C69" s="584" t="s">
        <v>700</v>
      </c>
      <c r="D69" s="585">
        <v>130</v>
      </c>
      <c r="E69" s="596">
        <v>0</v>
      </c>
      <c r="F69" s="586" t="s">
        <v>724</v>
      </c>
      <c r="G69" s="587"/>
    </row>
    <row r="70" spans="2:7">
      <c r="B70" s="1701"/>
      <c r="C70" s="584" t="s">
        <v>701</v>
      </c>
      <c r="D70" s="585">
        <v>150</v>
      </c>
      <c r="E70" s="596">
        <v>0</v>
      </c>
      <c r="F70" s="586" t="s">
        <v>724</v>
      </c>
      <c r="G70" s="587"/>
    </row>
    <row r="71" spans="2:7">
      <c r="B71" s="1699" t="s">
        <v>717</v>
      </c>
      <c r="C71" s="584" t="s">
        <v>699</v>
      </c>
      <c r="D71" s="585">
        <v>20</v>
      </c>
      <c r="E71" s="596">
        <v>0</v>
      </c>
      <c r="F71" s="586" t="s">
        <v>724</v>
      </c>
      <c r="G71" s="587"/>
    </row>
    <row r="72" spans="2:7">
      <c r="B72" s="1700"/>
      <c r="C72" s="584" t="s">
        <v>700</v>
      </c>
      <c r="D72" s="585">
        <v>540</v>
      </c>
      <c r="E72" s="585">
        <v>140</v>
      </c>
      <c r="F72" s="586">
        <v>44317</v>
      </c>
      <c r="G72" s="587"/>
    </row>
    <row r="73" spans="2:7">
      <c r="B73" s="1701"/>
      <c r="C73" s="584" t="s">
        <v>701</v>
      </c>
      <c r="D73" s="585">
        <v>560</v>
      </c>
      <c r="E73" s="585">
        <v>140</v>
      </c>
      <c r="F73" s="586">
        <v>44317</v>
      </c>
      <c r="G73" s="587"/>
    </row>
    <row r="74" spans="2:7">
      <c r="B74" s="1691" t="s">
        <v>725</v>
      </c>
      <c r="C74" s="1692"/>
      <c r="D74" s="1692"/>
      <c r="E74" s="1692"/>
      <c r="F74" s="1693"/>
      <c r="G74" s="587"/>
    </row>
    <row r="75" spans="2:7">
      <c r="B75" s="1699" t="s">
        <v>719</v>
      </c>
      <c r="C75" s="584" t="s">
        <v>699</v>
      </c>
      <c r="D75" s="585">
        <v>100</v>
      </c>
      <c r="E75" s="585">
        <v>50</v>
      </c>
      <c r="F75" s="586">
        <v>44316</v>
      </c>
      <c r="G75" s="587"/>
    </row>
    <row r="76" spans="2:7">
      <c r="B76" s="1700"/>
      <c r="C76" s="584" t="s">
        <v>700</v>
      </c>
      <c r="D76" s="585">
        <v>180</v>
      </c>
      <c r="E76" s="585">
        <v>140</v>
      </c>
      <c r="F76" s="586">
        <v>44409</v>
      </c>
      <c r="G76" s="587"/>
    </row>
    <row r="77" spans="2:7">
      <c r="B77" s="1701"/>
      <c r="C77" s="584" t="s">
        <v>701</v>
      </c>
      <c r="D77" s="585">
        <v>280</v>
      </c>
      <c r="E77" s="585">
        <v>200</v>
      </c>
      <c r="F77" s="586">
        <v>44410</v>
      </c>
      <c r="G77" s="587"/>
    </row>
    <row r="78" spans="2:7" ht="30" customHeight="1">
      <c r="B78" s="1709" t="s">
        <v>726</v>
      </c>
      <c r="C78" s="1709"/>
      <c r="D78" s="1709"/>
      <c r="E78" s="1709"/>
      <c r="F78" s="1709"/>
      <c r="G78" s="569"/>
    </row>
    <row r="79" spans="2:7">
      <c r="B79" s="1710" t="s">
        <v>727</v>
      </c>
      <c r="C79" s="1710"/>
      <c r="D79" s="1710"/>
      <c r="E79" s="1710"/>
      <c r="F79" s="1710"/>
      <c r="G79" s="569"/>
    </row>
    <row r="80" spans="2:7">
      <c r="B80" s="571"/>
      <c r="C80" s="571"/>
      <c r="D80" s="571"/>
      <c r="E80" s="571"/>
      <c r="F80" s="572"/>
      <c r="G80" s="569"/>
    </row>
    <row r="81" spans="2:10">
      <c r="B81" s="1711"/>
      <c r="C81" s="1711"/>
      <c r="D81" s="1711"/>
      <c r="E81" s="1711"/>
      <c r="F81" s="1711"/>
      <c r="G81" s="1704"/>
      <c r="H81" s="1704"/>
      <c r="I81" s="1704"/>
      <c r="J81" s="1704"/>
    </row>
    <row r="82" spans="2:10">
      <c r="B82" s="597" t="s">
        <v>728</v>
      </c>
    </row>
    <row r="85" spans="2:10">
      <c r="B85" s="599"/>
    </row>
  </sheetData>
  <mergeCells count="30">
    <mergeCell ref="G81:J81"/>
    <mergeCell ref="B56:B58"/>
    <mergeCell ref="B60:F60"/>
    <mergeCell ref="B64:B66"/>
    <mergeCell ref="B67:F67"/>
    <mergeCell ref="B68:B70"/>
    <mergeCell ref="B71:B73"/>
    <mergeCell ref="B74:F74"/>
    <mergeCell ref="B75:B77"/>
    <mergeCell ref="B78:F78"/>
    <mergeCell ref="B79:F79"/>
    <mergeCell ref="B81:F81"/>
    <mergeCell ref="B53:B55"/>
    <mergeCell ref="B21:F21"/>
    <mergeCell ref="B22:B24"/>
    <mergeCell ref="B29:F29"/>
    <mergeCell ref="B30:B32"/>
    <mergeCell ref="B33:B35"/>
    <mergeCell ref="B36:B38"/>
    <mergeCell ref="B39:B41"/>
    <mergeCell ref="B45:F45"/>
    <mergeCell ref="B46:B48"/>
    <mergeCell ref="B49:B51"/>
    <mergeCell ref="B52:F52"/>
    <mergeCell ref="B18:B20"/>
    <mergeCell ref="B7:F7"/>
    <mergeCell ref="B8:B10"/>
    <mergeCell ref="B11:B13"/>
    <mergeCell ref="B14:F14"/>
    <mergeCell ref="B15:B17"/>
  </mergeCell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D3138-D644-4741-A545-BC11B1DC4431}">
  <dimension ref="A1:D43"/>
  <sheetViews>
    <sheetView topLeftCell="A22" zoomScale="70" zoomScaleNormal="70" workbookViewId="0">
      <selection activeCell="C84" sqref="C84"/>
    </sheetView>
  </sheetViews>
  <sheetFormatPr defaultRowHeight="15"/>
  <cols>
    <col min="1" max="1" width="41.140625" customWidth="1"/>
    <col min="2" max="2" width="38.5703125" bestFit="1" customWidth="1"/>
    <col min="3" max="3" width="16.42578125" customWidth="1"/>
  </cols>
  <sheetData>
    <row r="1" spans="1:4" ht="23.25">
      <c r="A1" s="600" t="s">
        <v>729</v>
      </c>
      <c r="B1" s="601"/>
      <c r="C1" s="601"/>
      <c r="D1" s="602"/>
    </row>
    <row r="2" spans="1:4" ht="20.25">
      <c r="A2" s="603" t="s">
        <v>730</v>
      </c>
      <c r="B2" s="601"/>
      <c r="C2" s="601"/>
    </row>
    <row r="3" spans="1:4" ht="15.75" thickBot="1">
      <c r="A3" s="604"/>
      <c r="B3" s="604"/>
      <c r="C3" s="604"/>
      <c r="D3" s="604"/>
    </row>
    <row r="4" spans="1:4" ht="60">
      <c r="A4" s="605" t="s">
        <v>731</v>
      </c>
      <c r="B4" s="606" t="s">
        <v>732</v>
      </c>
      <c r="C4" s="607" t="s">
        <v>733</v>
      </c>
      <c r="D4" s="604"/>
    </row>
    <row r="5" spans="1:4">
      <c r="A5" s="1712" t="s">
        <v>734</v>
      </c>
      <c r="B5" s="1713"/>
      <c r="C5" s="1714"/>
      <c r="D5" s="604"/>
    </row>
    <row r="6" spans="1:4">
      <c r="A6" s="608"/>
      <c r="B6" s="609" t="s">
        <v>735</v>
      </c>
      <c r="C6" s="610">
        <v>10120</v>
      </c>
      <c r="D6" s="604"/>
    </row>
    <row r="7" spans="1:4">
      <c r="A7" s="608"/>
      <c r="B7" s="609" t="s">
        <v>736</v>
      </c>
      <c r="C7" s="611">
        <v>5000</v>
      </c>
      <c r="D7" s="604"/>
    </row>
    <row r="8" spans="1:4">
      <c r="A8" s="612"/>
      <c r="B8" s="613" t="s">
        <v>737</v>
      </c>
      <c r="C8" s="611">
        <v>25000</v>
      </c>
      <c r="D8" s="604"/>
    </row>
    <row r="9" spans="1:4">
      <c r="A9" s="1712" t="s">
        <v>738</v>
      </c>
      <c r="B9" s="1713"/>
      <c r="C9" s="1714"/>
      <c r="D9" s="604"/>
    </row>
    <row r="10" spans="1:4">
      <c r="A10" s="614"/>
      <c r="B10" s="609" t="s">
        <v>739</v>
      </c>
      <c r="C10" s="615">
        <v>73150</v>
      </c>
      <c r="D10" s="604"/>
    </row>
    <row r="11" spans="1:4">
      <c r="A11" s="1712" t="s">
        <v>740</v>
      </c>
      <c r="B11" s="1713"/>
      <c r="C11" s="1714"/>
      <c r="D11" s="604"/>
    </row>
    <row r="12" spans="1:4">
      <c r="A12" s="616"/>
      <c r="B12" s="609" t="s">
        <v>741</v>
      </c>
      <c r="C12" s="611">
        <v>7000</v>
      </c>
      <c r="D12" s="604"/>
    </row>
    <row r="13" spans="1:4">
      <c r="A13" s="617"/>
      <c r="B13" s="609" t="s">
        <v>742</v>
      </c>
      <c r="C13" s="611">
        <v>40000</v>
      </c>
      <c r="D13" s="604"/>
    </row>
    <row r="14" spans="1:4">
      <c r="A14" s="618"/>
      <c r="B14" s="609" t="s">
        <v>743</v>
      </c>
      <c r="C14" s="611">
        <v>40000</v>
      </c>
      <c r="D14" s="604"/>
    </row>
    <row r="15" spans="1:4">
      <c r="A15" s="1712" t="s">
        <v>744</v>
      </c>
      <c r="B15" s="1713"/>
      <c r="C15" s="1714"/>
      <c r="D15" s="604"/>
    </row>
    <row r="16" spans="1:4">
      <c r="A16" s="616"/>
      <c r="B16" s="609" t="s">
        <v>743</v>
      </c>
      <c r="C16" s="611">
        <v>90000</v>
      </c>
      <c r="D16" s="604"/>
    </row>
    <row r="17" spans="1:4">
      <c r="A17" s="618"/>
      <c r="B17" s="609" t="s">
        <v>745</v>
      </c>
      <c r="C17" s="611">
        <v>25825</v>
      </c>
      <c r="D17" s="604"/>
    </row>
    <row r="18" spans="1:4">
      <c r="A18" s="1712" t="s">
        <v>746</v>
      </c>
      <c r="B18" s="1713"/>
      <c r="C18" s="1714"/>
      <c r="D18" s="604"/>
    </row>
    <row r="19" spans="1:4">
      <c r="A19" s="619"/>
      <c r="B19" s="609" t="s">
        <v>747</v>
      </c>
      <c r="C19" s="615">
        <v>5000</v>
      </c>
      <c r="D19" s="604"/>
    </row>
    <row r="20" spans="1:4">
      <c r="A20" s="620"/>
      <c r="B20" s="609" t="s">
        <v>748</v>
      </c>
      <c r="C20" s="615">
        <v>8000</v>
      </c>
      <c r="D20" s="604"/>
    </row>
    <row r="21" spans="1:4">
      <c r="A21" s="1712" t="s">
        <v>749</v>
      </c>
      <c r="B21" s="1713"/>
      <c r="C21" s="1714"/>
      <c r="D21" s="604"/>
    </row>
    <row r="22" spans="1:4">
      <c r="A22" s="616"/>
      <c r="B22" s="621" t="s">
        <v>750</v>
      </c>
      <c r="C22" s="622">
        <v>5000</v>
      </c>
      <c r="D22" s="604"/>
    </row>
    <row r="23" spans="1:4">
      <c r="A23" s="617"/>
      <c r="B23" s="621" t="s">
        <v>751</v>
      </c>
      <c r="C23" s="622">
        <v>7000</v>
      </c>
      <c r="D23" s="604"/>
    </row>
    <row r="24" spans="1:4">
      <c r="A24" s="617"/>
      <c r="B24" s="621" t="s">
        <v>752</v>
      </c>
      <c r="C24" s="622">
        <v>15000</v>
      </c>
      <c r="D24" s="604"/>
    </row>
    <row r="25" spans="1:4">
      <c r="A25" s="618"/>
      <c r="B25" s="621" t="s">
        <v>753</v>
      </c>
      <c r="C25" s="622">
        <v>10000</v>
      </c>
      <c r="D25" s="604"/>
    </row>
    <row r="26" spans="1:4">
      <c r="A26" s="1712" t="s">
        <v>754</v>
      </c>
      <c r="B26" s="1713"/>
      <c r="C26" s="1714"/>
      <c r="D26" s="604"/>
    </row>
    <row r="27" spans="1:4">
      <c r="A27" s="614"/>
      <c r="B27" s="621" t="s">
        <v>755</v>
      </c>
      <c r="C27" s="622">
        <v>22500</v>
      </c>
      <c r="D27" s="604"/>
    </row>
    <row r="28" spans="1:4">
      <c r="A28" s="1712" t="s">
        <v>756</v>
      </c>
      <c r="B28" s="1713"/>
      <c r="C28" s="1714"/>
      <c r="D28" s="604"/>
    </row>
    <row r="29" spans="1:4">
      <c r="A29" s="616"/>
      <c r="B29" s="621" t="s">
        <v>757</v>
      </c>
      <c r="C29" s="622">
        <v>40000</v>
      </c>
      <c r="D29" s="604"/>
    </row>
    <row r="30" spans="1:4">
      <c r="A30" s="618"/>
      <c r="B30" s="621" t="s">
        <v>758</v>
      </c>
      <c r="C30" s="622">
        <v>10000</v>
      </c>
      <c r="D30" s="604"/>
    </row>
    <row r="31" spans="1:4">
      <c r="A31" s="1712" t="s">
        <v>759</v>
      </c>
      <c r="B31" s="1713"/>
      <c r="C31" s="1714"/>
      <c r="D31" s="604"/>
    </row>
    <row r="32" spans="1:4">
      <c r="A32" s="616"/>
      <c r="B32" s="621" t="s">
        <v>760</v>
      </c>
      <c r="C32" s="622">
        <v>36305</v>
      </c>
      <c r="D32" s="604"/>
    </row>
    <row r="33" spans="1:4">
      <c r="A33" s="617"/>
      <c r="B33" s="623">
        <v>5.1100000000000003</v>
      </c>
      <c r="C33" s="622">
        <v>16000</v>
      </c>
      <c r="D33" s="604"/>
    </row>
    <row r="34" spans="1:4">
      <c r="A34" s="617"/>
      <c r="B34" s="621" t="s">
        <v>761</v>
      </c>
      <c r="C34" s="622">
        <v>19840</v>
      </c>
      <c r="D34" s="604"/>
    </row>
    <row r="35" spans="1:4">
      <c r="A35" s="618"/>
      <c r="B35" s="609" t="s">
        <v>762</v>
      </c>
      <c r="C35" s="622">
        <v>5000</v>
      </c>
      <c r="D35" s="604"/>
    </row>
    <row r="36" spans="1:4">
      <c r="A36" s="1712" t="s">
        <v>763</v>
      </c>
      <c r="B36" s="1713"/>
      <c r="C36" s="1714"/>
      <c r="D36" s="604"/>
    </row>
    <row r="37" spans="1:4">
      <c r="A37" s="614"/>
      <c r="B37" s="609" t="s">
        <v>764</v>
      </c>
      <c r="C37" s="611">
        <v>10000</v>
      </c>
      <c r="D37" s="604"/>
    </row>
    <row r="38" spans="1:4">
      <c r="A38" s="1712" t="s">
        <v>765</v>
      </c>
      <c r="B38" s="1713"/>
      <c r="C38" s="1714"/>
      <c r="D38" s="604"/>
    </row>
    <row r="39" spans="1:4">
      <c r="A39" s="616"/>
      <c r="B39" s="609" t="s">
        <v>766</v>
      </c>
      <c r="C39" s="624">
        <v>75000</v>
      </c>
      <c r="D39" s="604"/>
    </row>
    <row r="40" spans="1:4" ht="72" thickBot="1">
      <c r="A40" s="625"/>
      <c r="B40" s="626" t="s">
        <v>767</v>
      </c>
      <c r="C40" s="627">
        <v>100000</v>
      </c>
      <c r="D40" s="604"/>
    </row>
    <row r="41" spans="1:4">
      <c r="A41" s="604"/>
      <c r="B41" s="604"/>
      <c r="C41" s="628"/>
      <c r="D41" s="604"/>
    </row>
    <row r="42" spans="1:4">
      <c r="C42" s="629"/>
    </row>
    <row r="43" spans="1:4">
      <c r="C43" s="629"/>
    </row>
  </sheetData>
  <mergeCells count="11">
    <mergeCell ref="A26:C26"/>
    <mergeCell ref="A28:C28"/>
    <mergeCell ref="A31:C31"/>
    <mergeCell ref="A36:C36"/>
    <mergeCell ref="A38:C38"/>
    <mergeCell ref="A21:C21"/>
    <mergeCell ref="A5:C5"/>
    <mergeCell ref="A9:C9"/>
    <mergeCell ref="A11:C11"/>
    <mergeCell ref="A15:C15"/>
    <mergeCell ref="A18:C18"/>
  </mergeCell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FA72B-FD57-4582-825D-CB2876B61B52}">
  <dimension ref="A1:R81"/>
  <sheetViews>
    <sheetView workbookViewId="0">
      <pane xSplit="1" ySplit="8" topLeftCell="B57" activePane="bottomRight" state="frozen"/>
      <selection activeCell="C84" sqref="C84"/>
      <selection pane="topRight" activeCell="C84" sqref="C84"/>
      <selection pane="bottomLeft" activeCell="C84" sqref="C84"/>
      <selection pane="bottomRight" activeCell="H65" sqref="H65"/>
    </sheetView>
  </sheetViews>
  <sheetFormatPr defaultColWidth="9.140625" defaultRowHeight="14.1" customHeight="1"/>
  <cols>
    <col min="1" max="1" width="63" style="634" bestFit="1" customWidth="1"/>
    <col min="2" max="3" width="9" style="634" bestFit="1" customWidth="1"/>
    <col min="4" max="6" width="12.5703125" style="634" bestFit="1" customWidth="1"/>
    <col min="7" max="7" width="12.5703125" style="634" customWidth="1"/>
    <col min="8" max="8" width="12.5703125" style="634" bestFit="1" customWidth="1"/>
    <col min="9" max="9" width="13.5703125" style="634" bestFit="1" customWidth="1"/>
    <col min="10" max="10" width="9.85546875" style="634" bestFit="1" customWidth="1"/>
    <col min="11" max="16384" width="9.140625" style="634"/>
  </cols>
  <sheetData>
    <row r="1" spans="1:18" ht="18">
      <c r="A1" s="630" t="s">
        <v>768</v>
      </c>
      <c r="B1" s="631"/>
      <c r="C1" s="631"/>
      <c r="D1" s="631"/>
      <c r="E1" s="631"/>
      <c r="F1" s="631"/>
      <c r="G1" s="631"/>
      <c r="H1" s="631"/>
      <c r="I1" s="631"/>
      <c r="J1" s="632"/>
      <c r="K1" s="632"/>
      <c r="L1" s="632"/>
      <c r="M1" s="632"/>
      <c r="N1" s="633"/>
      <c r="O1" s="633"/>
      <c r="P1" s="633"/>
      <c r="Q1" s="633"/>
      <c r="R1" s="633"/>
    </row>
    <row r="2" spans="1:18" ht="18">
      <c r="A2" s="635" t="s">
        <v>769</v>
      </c>
      <c r="B2" s="631"/>
      <c r="C2" s="631"/>
      <c r="D2" s="631"/>
      <c r="E2" s="631"/>
      <c r="F2" s="631"/>
      <c r="G2" s="631"/>
      <c r="H2" s="636"/>
      <c r="I2" s="637"/>
    </row>
    <row r="3" spans="1:18" ht="5.25" customHeight="1">
      <c r="A3" s="630"/>
      <c r="B3" s="631"/>
      <c r="C3" s="631"/>
      <c r="D3" s="631"/>
      <c r="E3" s="631"/>
      <c r="F3" s="631"/>
      <c r="G3" s="631"/>
      <c r="H3" s="631"/>
      <c r="I3" s="631"/>
    </row>
    <row r="4" spans="1:18" ht="15">
      <c r="A4" s="638" t="s">
        <v>770</v>
      </c>
    </row>
    <row r="5" spans="1:18" ht="14.1" customHeight="1" thickBot="1">
      <c r="A5" s="639"/>
      <c r="B5" s="631"/>
      <c r="C5" s="631"/>
      <c r="D5" s="631"/>
      <c r="E5" s="631"/>
      <c r="F5" s="631"/>
      <c r="G5" s="640"/>
      <c r="H5" s="631"/>
      <c r="I5" s="631"/>
    </row>
    <row r="6" spans="1:18" ht="12.95" customHeight="1">
      <c r="A6" s="641" t="s">
        <v>142</v>
      </c>
      <c r="B6" s="642" t="s">
        <v>771</v>
      </c>
      <c r="C6" s="642" t="s">
        <v>772</v>
      </c>
      <c r="D6" s="643" t="s">
        <v>773</v>
      </c>
      <c r="E6" s="643" t="s">
        <v>774</v>
      </c>
      <c r="F6" s="643" t="s">
        <v>775</v>
      </c>
      <c r="G6" s="643" t="s">
        <v>100</v>
      </c>
      <c r="H6" s="643" t="s">
        <v>99</v>
      </c>
      <c r="I6" s="644" t="s">
        <v>776</v>
      </c>
    </row>
    <row r="7" spans="1:18" ht="12.95" customHeight="1">
      <c r="A7" s="645"/>
      <c r="B7" s="646" t="s">
        <v>777</v>
      </c>
      <c r="C7" s="646" t="s">
        <v>777</v>
      </c>
      <c r="D7" s="647" t="s">
        <v>777</v>
      </c>
      <c r="E7" s="647" t="s">
        <v>777</v>
      </c>
      <c r="F7" s="647" t="s">
        <v>777</v>
      </c>
      <c r="G7" s="647" t="s">
        <v>777</v>
      </c>
      <c r="H7" s="647" t="s">
        <v>777</v>
      </c>
      <c r="I7" s="648" t="s">
        <v>778</v>
      </c>
    </row>
    <row r="8" spans="1:18" ht="12.95" customHeight="1">
      <c r="A8" s="1715" t="s">
        <v>779</v>
      </c>
      <c r="B8" s="1716"/>
      <c r="C8" s="1716"/>
      <c r="D8" s="1716"/>
      <c r="E8" s="1716"/>
      <c r="F8" s="1716"/>
      <c r="G8" s="1716"/>
      <c r="H8" s="1716"/>
      <c r="I8" s="1717"/>
    </row>
    <row r="9" spans="1:18" ht="12.95" customHeight="1">
      <c r="A9" s="649" t="s">
        <v>780</v>
      </c>
      <c r="B9" s="650">
        <v>8688284</v>
      </c>
      <c r="C9" s="650">
        <v>8936726</v>
      </c>
      <c r="D9" s="650">
        <v>8970633</v>
      </c>
      <c r="E9" s="650">
        <v>9093174</v>
      </c>
      <c r="F9" s="650">
        <v>9949068</v>
      </c>
      <c r="G9" s="650">
        <v>10511526</v>
      </c>
      <c r="H9" s="399">
        <v>10390528</v>
      </c>
      <c r="I9" s="651">
        <v>10523469</v>
      </c>
    </row>
    <row r="10" spans="1:18" ht="12.95" customHeight="1">
      <c r="A10" s="652" t="s">
        <v>781</v>
      </c>
      <c r="B10" s="653">
        <v>1282598</v>
      </c>
      <c r="C10" s="653">
        <v>1317796</v>
      </c>
      <c r="D10" s="653">
        <v>1363922</v>
      </c>
      <c r="E10" s="653">
        <v>1382590</v>
      </c>
      <c r="F10" s="653">
        <v>1535636</v>
      </c>
      <c r="G10" s="653">
        <v>1605760</v>
      </c>
      <c r="H10" s="399">
        <v>1612148</v>
      </c>
      <c r="I10" s="654">
        <v>1948992</v>
      </c>
    </row>
    <row r="11" spans="1:18" ht="12.95" customHeight="1">
      <c r="A11" s="652" t="s">
        <v>782</v>
      </c>
      <c r="B11" s="653">
        <v>4127877</v>
      </c>
      <c r="C11" s="653">
        <v>4109609</v>
      </c>
      <c r="D11" s="653">
        <v>4057523</v>
      </c>
      <c r="E11" s="653">
        <v>4258514</v>
      </c>
      <c r="F11" s="653">
        <v>4643384</v>
      </c>
      <c r="G11" s="653">
        <v>4914951</v>
      </c>
      <c r="H11" s="399">
        <v>5063419</v>
      </c>
      <c r="I11" s="655">
        <v>5487483</v>
      </c>
    </row>
    <row r="12" spans="1:18" ht="12.95" customHeight="1">
      <c r="A12" s="652" t="s">
        <v>783</v>
      </c>
      <c r="B12" s="653">
        <v>1458575</v>
      </c>
      <c r="C12" s="653">
        <v>1213611</v>
      </c>
      <c r="D12" s="653">
        <v>1187498</v>
      </c>
      <c r="E12" s="653">
        <v>1173172</v>
      </c>
      <c r="F12" s="653">
        <v>1225847</v>
      </c>
      <c r="G12" s="653">
        <v>1191875</v>
      </c>
      <c r="H12" s="399">
        <v>1360704</v>
      </c>
      <c r="I12" s="655">
        <v>1224909</v>
      </c>
    </row>
    <row r="13" spans="1:18" ht="12.95" customHeight="1">
      <c r="A13" s="652" t="s">
        <v>784</v>
      </c>
      <c r="B13" s="653">
        <v>6308897</v>
      </c>
      <c r="C13" s="653">
        <v>6440168</v>
      </c>
      <c r="D13" s="653">
        <v>6548798</v>
      </c>
      <c r="E13" s="653">
        <v>6792882</v>
      </c>
      <c r="F13" s="653">
        <v>6927405</v>
      </c>
      <c r="G13" s="653">
        <v>7364559</v>
      </c>
      <c r="H13" s="399">
        <v>7537696</v>
      </c>
      <c r="I13" s="655">
        <v>7557517</v>
      </c>
    </row>
    <row r="14" spans="1:18" ht="12.95" customHeight="1">
      <c r="A14" s="652" t="s">
        <v>785</v>
      </c>
      <c r="B14" s="653">
        <v>1777086</v>
      </c>
      <c r="C14" s="653">
        <v>1224403</v>
      </c>
      <c r="D14" s="653">
        <v>1344094</v>
      </c>
      <c r="E14" s="653">
        <v>1345918</v>
      </c>
      <c r="F14" s="653">
        <v>1347553</v>
      </c>
      <c r="G14" s="653">
        <v>1447813</v>
      </c>
      <c r="H14" s="399">
        <v>2187387</v>
      </c>
      <c r="I14" s="655">
        <v>1774932</v>
      </c>
    </row>
    <row r="15" spans="1:18" ht="12.95" customHeight="1">
      <c r="A15" s="652" t="s">
        <v>786</v>
      </c>
      <c r="B15" s="653">
        <v>-990842</v>
      </c>
      <c r="C15" s="653">
        <v>-1001626</v>
      </c>
      <c r="D15" s="653">
        <v>-1069897</v>
      </c>
      <c r="E15" s="653">
        <v>-1088379</v>
      </c>
      <c r="F15" s="653">
        <v>-1264898</v>
      </c>
      <c r="G15" s="653">
        <v>-1265160</v>
      </c>
      <c r="H15" s="653">
        <v>-1218848</v>
      </c>
      <c r="I15" s="655">
        <v>-1297000</v>
      </c>
    </row>
    <row r="16" spans="1:18" ht="12.95" customHeight="1">
      <c r="A16" s="652" t="s">
        <v>787</v>
      </c>
      <c r="B16" s="653">
        <v>7690147</v>
      </c>
      <c r="C16" s="653">
        <v>8773560</v>
      </c>
      <c r="D16" s="656">
        <v>7236889</v>
      </c>
      <c r="E16" s="653">
        <v>6805446</v>
      </c>
      <c r="F16" s="653">
        <v>7185671</v>
      </c>
      <c r="G16" s="653">
        <v>9519392</v>
      </c>
      <c r="H16" s="399">
        <v>7987529</v>
      </c>
      <c r="I16" s="655">
        <v>8746070</v>
      </c>
      <c r="J16" s="657"/>
    </row>
    <row r="17" spans="1:9" ht="12.95" customHeight="1">
      <c r="A17" s="652" t="s">
        <v>788</v>
      </c>
      <c r="B17" s="658">
        <v>238288</v>
      </c>
      <c r="C17" s="658">
        <v>253552</v>
      </c>
      <c r="D17" s="658">
        <v>292907</v>
      </c>
      <c r="E17" s="658">
        <v>389329</v>
      </c>
      <c r="F17" s="658">
        <v>522739</v>
      </c>
      <c r="G17" s="653">
        <v>315162</v>
      </c>
      <c r="H17" s="399">
        <v>383636</v>
      </c>
      <c r="I17" s="655">
        <v>166740</v>
      </c>
    </row>
    <row r="18" spans="1:9" ht="12.95" customHeight="1">
      <c r="A18" s="652" t="s">
        <v>789</v>
      </c>
      <c r="B18" s="659">
        <v>0</v>
      </c>
      <c r="C18" s="659">
        <v>164191</v>
      </c>
      <c r="D18" s="659">
        <v>223050</v>
      </c>
      <c r="E18" s="659">
        <v>228963</v>
      </c>
      <c r="F18" s="659">
        <v>265316</v>
      </c>
      <c r="G18" s="653">
        <v>265835</v>
      </c>
      <c r="H18" s="399">
        <v>224828</v>
      </c>
      <c r="I18" s="655">
        <v>271986</v>
      </c>
    </row>
    <row r="19" spans="1:9" ht="12.95" customHeight="1">
      <c r="A19" s="652" t="s">
        <v>790</v>
      </c>
      <c r="B19" s="653">
        <v>1198116</v>
      </c>
      <c r="C19" s="653">
        <v>430740</v>
      </c>
      <c r="D19" s="653">
        <v>363297</v>
      </c>
      <c r="E19" s="653">
        <v>483679</v>
      </c>
      <c r="F19" s="653">
        <v>550640</v>
      </c>
      <c r="G19" s="653">
        <v>578380</v>
      </c>
      <c r="H19" s="399">
        <v>636425</v>
      </c>
      <c r="I19" s="660">
        <v>599753</v>
      </c>
    </row>
    <row r="20" spans="1:9" ht="12.95" customHeight="1">
      <c r="A20" s="652" t="s">
        <v>791</v>
      </c>
      <c r="B20" s="653">
        <v>465947</v>
      </c>
      <c r="C20" s="653">
        <v>395656</v>
      </c>
      <c r="D20" s="653">
        <v>423226</v>
      </c>
      <c r="E20" s="653">
        <v>530519</v>
      </c>
      <c r="F20" s="653">
        <v>642365</v>
      </c>
      <c r="G20" s="653">
        <v>540020</v>
      </c>
      <c r="H20" s="399">
        <v>345877</v>
      </c>
      <c r="I20" s="660">
        <v>670683</v>
      </c>
    </row>
    <row r="21" spans="1:9" ht="12.95" customHeight="1">
      <c r="A21" s="652" t="s">
        <v>792</v>
      </c>
      <c r="B21" s="653">
        <v>12864</v>
      </c>
      <c r="C21" s="653">
        <v>27617</v>
      </c>
      <c r="D21" s="653">
        <v>42608</v>
      </c>
      <c r="E21" s="653">
        <v>30728</v>
      </c>
      <c r="F21" s="653">
        <v>39494</v>
      </c>
      <c r="G21" s="653">
        <v>29744</v>
      </c>
      <c r="H21" s="399">
        <v>25630</v>
      </c>
      <c r="I21" s="660">
        <v>25000</v>
      </c>
    </row>
    <row r="22" spans="1:9" ht="12.95" customHeight="1">
      <c r="A22" s="652" t="s">
        <v>793</v>
      </c>
      <c r="B22" s="659">
        <v>3962</v>
      </c>
      <c r="C22" s="659">
        <v>4840</v>
      </c>
      <c r="D22" s="659">
        <v>5621</v>
      </c>
      <c r="E22" s="659">
        <v>3014</v>
      </c>
      <c r="F22" s="659">
        <v>1623</v>
      </c>
      <c r="G22" s="653">
        <v>1830</v>
      </c>
      <c r="H22" s="399">
        <v>3269</v>
      </c>
      <c r="I22" s="661">
        <v>1500</v>
      </c>
    </row>
    <row r="23" spans="1:9" ht="12.95" customHeight="1">
      <c r="A23" s="652" t="s">
        <v>794</v>
      </c>
      <c r="B23" s="659">
        <v>48926</v>
      </c>
      <c r="C23" s="659">
        <v>42939</v>
      </c>
      <c r="D23" s="659">
        <v>56714</v>
      </c>
      <c r="E23" s="659">
        <v>63814</v>
      </c>
      <c r="F23" s="659">
        <v>55749</v>
      </c>
      <c r="G23" s="653">
        <v>81514</v>
      </c>
      <c r="H23" s="399">
        <v>107081</v>
      </c>
      <c r="I23" s="661">
        <v>50000</v>
      </c>
    </row>
    <row r="24" spans="1:9" ht="12.95" customHeight="1">
      <c r="A24" s="652" t="s">
        <v>795</v>
      </c>
      <c r="B24" s="659">
        <v>56224</v>
      </c>
      <c r="C24" s="659">
        <v>66085</v>
      </c>
      <c r="D24" s="659">
        <v>95821</v>
      </c>
      <c r="E24" s="659">
        <v>80522</v>
      </c>
      <c r="F24" s="659">
        <v>110914</v>
      </c>
      <c r="G24" s="653">
        <v>92763</v>
      </c>
      <c r="H24" s="399">
        <v>69433</v>
      </c>
      <c r="I24" s="661">
        <v>65000</v>
      </c>
    </row>
    <row r="25" spans="1:9" ht="12.95" customHeight="1">
      <c r="A25" s="652" t="s">
        <v>796</v>
      </c>
      <c r="B25" s="659">
        <v>143437</v>
      </c>
      <c r="C25" s="659">
        <v>233445</v>
      </c>
      <c r="D25" s="659">
        <v>282316</v>
      </c>
      <c r="E25" s="659">
        <v>271531</v>
      </c>
      <c r="F25" s="659">
        <v>122189</v>
      </c>
      <c r="G25" s="653">
        <v>131769</v>
      </c>
      <c r="H25" s="399">
        <v>235490</v>
      </c>
      <c r="I25" s="661">
        <v>118000</v>
      </c>
    </row>
    <row r="26" spans="1:9" ht="12.95" customHeight="1">
      <c r="A26" s="652" t="s">
        <v>797</v>
      </c>
      <c r="B26" s="659">
        <v>19856</v>
      </c>
      <c r="C26" s="659">
        <v>41510</v>
      </c>
      <c r="D26" s="659">
        <v>35451</v>
      </c>
      <c r="E26" s="659">
        <v>66477</v>
      </c>
      <c r="F26" s="659">
        <v>41408</v>
      </c>
      <c r="G26" s="653">
        <v>33802</v>
      </c>
      <c r="H26" s="653">
        <v>-3770</v>
      </c>
      <c r="I26" s="661">
        <v>44000</v>
      </c>
    </row>
    <row r="27" spans="1:9" ht="12.95" customHeight="1">
      <c r="A27" s="652" t="s">
        <v>798</v>
      </c>
      <c r="B27" s="659">
        <v>-9969</v>
      </c>
      <c r="C27" s="659">
        <v>-16698</v>
      </c>
      <c r="D27" s="659">
        <v>-11941</v>
      </c>
      <c r="E27" s="659">
        <v>-2901</v>
      </c>
      <c r="F27" s="659">
        <v>-4932</v>
      </c>
      <c r="G27" s="653">
        <v>-2018</v>
      </c>
      <c r="H27" s="653">
        <v>-4271</v>
      </c>
      <c r="I27" s="661">
        <v>-3500</v>
      </c>
    </row>
    <row r="28" spans="1:9" ht="12.95" customHeight="1">
      <c r="A28" s="652" t="s">
        <v>799</v>
      </c>
      <c r="B28" s="659">
        <v>21029</v>
      </c>
      <c r="C28" s="659">
        <v>45272</v>
      </c>
      <c r="D28" s="659">
        <v>49723</v>
      </c>
      <c r="E28" s="659">
        <v>24585</v>
      </c>
      <c r="F28" s="659">
        <v>1613</v>
      </c>
      <c r="G28" s="659">
        <v>0</v>
      </c>
      <c r="H28" s="659">
        <v>0</v>
      </c>
      <c r="I28" s="661">
        <v>0</v>
      </c>
    </row>
    <row r="29" spans="1:9" ht="12.95" customHeight="1">
      <c r="A29" s="652" t="s">
        <v>800</v>
      </c>
      <c r="B29" s="659">
        <v>0</v>
      </c>
      <c r="C29" s="659" t="s">
        <v>636</v>
      </c>
      <c r="D29" s="659" t="s">
        <v>636</v>
      </c>
      <c r="E29" s="659" t="s">
        <v>636</v>
      </c>
      <c r="F29" s="659" t="s">
        <v>636</v>
      </c>
      <c r="G29" s="659" t="s">
        <v>636</v>
      </c>
      <c r="H29" s="659" t="s">
        <v>636</v>
      </c>
      <c r="I29" s="661" t="s">
        <v>636</v>
      </c>
    </row>
    <row r="30" spans="1:9" ht="12.95" customHeight="1">
      <c r="A30" s="652" t="s">
        <v>801</v>
      </c>
      <c r="B30" s="659" t="s">
        <v>636</v>
      </c>
      <c r="C30" s="659" t="s">
        <v>636</v>
      </c>
      <c r="D30" s="659" t="s">
        <v>636</v>
      </c>
      <c r="E30" s="659" t="s">
        <v>636</v>
      </c>
      <c r="F30" s="659" t="s">
        <v>636</v>
      </c>
      <c r="G30" s="659" t="s">
        <v>636</v>
      </c>
      <c r="H30" s="659" t="s">
        <v>636</v>
      </c>
      <c r="I30" s="661" t="s">
        <v>636</v>
      </c>
    </row>
    <row r="31" spans="1:9" ht="12.95" customHeight="1">
      <c r="A31" s="652" t="s">
        <v>802</v>
      </c>
      <c r="B31" s="659">
        <v>164842</v>
      </c>
      <c r="C31" s="659">
        <v>153063</v>
      </c>
      <c r="D31" s="659">
        <v>164637</v>
      </c>
      <c r="E31" s="659">
        <v>204025</v>
      </c>
      <c r="F31" s="659">
        <v>228215</v>
      </c>
      <c r="G31" s="653">
        <v>228984</v>
      </c>
      <c r="H31" s="659">
        <v>226707</v>
      </c>
      <c r="I31" s="661">
        <v>218633</v>
      </c>
    </row>
    <row r="32" spans="1:9" ht="12.95" customHeight="1">
      <c r="A32" s="652" t="s">
        <v>803</v>
      </c>
      <c r="B32" s="659">
        <v>617879</v>
      </c>
      <c r="C32" s="659">
        <v>658904</v>
      </c>
      <c r="D32" s="659">
        <v>670653</v>
      </c>
      <c r="E32" s="659">
        <v>661235</v>
      </c>
      <c r="F32" s="659">
        <v>702906</v>
      </c>
      <c r="G32" s="653">
        <v>727290</v>
      </c>
      <c r="H32" s="659">
        <v>767735</v>
      </c>
      <c r="I32" s="661">
        <v>742900</v>
      </c>
    </row>
    <row r="33" spans="1:9" ht="12.95" customHeight="1">
      <c r="A33" s="652" t="s">
        <v>804</v>
      </c>
      <c r="B33" s="659">
        <v>1028443</v>
      </c>
      <c r="C33" s="659">
        <v>1044059</v>
      </c>
      <c r="D33" s="659">
        <v>1041063</v>
      </c>
      <c r="E33" s="659">
        <v>981367</v>
      </c>
      <c r="F33" s="659">
        <v>1099653</v>
      </c>
      <c r="G33" s="653">
        <v>1125092</v>
      </c>
      <c r="H33" s="659">
        <v>1095298</v>
      </c>
      <c r="I33" s="661">
        <v>1277994</v>
      </c>
    </row>
    <row r="34" spans="1:9" ht="12.95" customHeight="1">
      <c r="A34" s="652" t="s">
        <v>805</v>
      </c>
      <c r="B34" s="659">
        <v>0</v>
      </c>
      <c r="C34" s="659">
        <v>764818</v>
      </c>
      <c r="D34" s="659">
        <v>723228</v>
      </c>
      <c r="E34" s="659">
        <v>697262</v>
      </c>
      <c r="F34" s="659">
        <v>681025</v>
      </c>
      <c r="G34" s="653">
        <v>652263</v>
      </c>
      <c r="H34" s="659">
        <v>622575</v>
      </c>
      <c r="I34" s="661">
        <v>603930</v>
      </c>
    </row>
    <row r="35" spans="1:9" ht="12.95" customHeight="1">
      <c r="A35" s="652" t="s">
        <v>806</v>
      </c>
      <c r="B35" s="659">
        <v>53397</v>
      </c>
      <c r="C35" s="659">
        <v>86832</v>
      </c>
      <c r="D35" s="659">
        <v>90994</v>
      </c>
      <c r="E35" s="659">
        <v>88579</v>
      </c>
      <c r="F35" s="659">
        <v>84521</v>
      </c>
      <c r="G35" s="653">
        <v>82056</v>
      </c>
      <c r="H35" s="659">
        <v>77985</v>
      </c>
      <c r="I35" s="661">
        <v>72788</v>
      </c>
    </row>
    <row r="36" spans="1:9" ht="12.95" customHeight="1">
      <c r="A36" s="652" t="s">
        <v>807</v>
      </c>
      <c r="B36" s="659">
        <v>18157</v>
      </c>
      <c r="C36" s="659">
        <v>11703</v>
      </c>
      <c r="D36" s="659">
        <v>9908</v>
      </c>
      <c r="E36" s="659">
        <v>5446</v>
      </c>
      <c r="F36" s="659">
        <v>11934</v>
      </c>
      <c r="G36" s="653">
        <v>2550</v>
      </c>
      <c r="H36" s="659">
        <v>3025</v>
      </c>
      <c r="I36" s="661">
        <v>5000</v>
      </c>
    </row>
    <row r="37" spans="1:9" ht="12.95" customHeight="1" thickBot="1">
      <c r="A37" s="662" t="s">
        <v>808</v>
      </c>
      <c r="B37" s="663">
        <v>34424020</v>
      </c>
      <c r="C37" s="663">
        <v>35422775</v>
      </c>
      <c r="D37" s="663">
        <v>34198736</v>
      </c>
      <c r="E37" s="663">
        <v>34571491</v>
      </c>
      <c r="F37" s="663">
        <v>36707038</v>
      </c>
      <c r="G37" s="663">
        <v>40177752</v>
      </c>
      <c r="H37" s="663">
        <v>39737516</v>
      </c>
      <c r="I37" s="664">
        <v>40896779</v>
      </c>
    </row>
    <row r="38" spans="1:9" ht="12.95" customHeight="1" thickBot="1"/>
    <row r="39" spans="1:9" ht="12.95" customHeight="1">
      <c r="A39" s="641" t="s">
        <v>142</v>
      </c>
      <c r="B39" s="642" t="s">
        <v>771</v>
      </c>
      <c r="C39" s="642" t="s">
        <v>772</v>
      </c>
      <c r="D39" s="643" t="s">
        <v>773</v>
      </c>
      <c r="E39" s="643" t="s">
        <v>774</v>
      </c>
      <c r="F39" s="643" t="s">
        <v>775</v>
      </c>
      <c r="G39" s="643" t="s">
        <v>100</v>
      </c>
      <c r="H39" s="643" t="s">
        <v>99</v>
      </c>
      <c r="I39" s="644" t="s">
        <v>776</v>
      </c>
    </row>
    <row r="40" spans="1:9" ht="12.95" customHeight="1">
      <c r="A40" s="645"/>
      <c r="B40" s="646" t="s">
        <v>777</v>
      </c>
      <c r="C40" s="646" t="s">
        <v>777</v>
      </c>
      <c r="D40" s="647" t="s">
        <v>777</v>
      </c>
      <c r="E40" s="647" t="s">
        <v>777</v>
      </c>
      <c r="F40" s="647" t="s">
        <v>777</v>
      </c>
      <c r="G40" s="647" t="s">
        <v>777</v>
      </c>
      <c r="H40" s="647" t="s">
        <v>777</v>
      </c>
      <c r="I40" s="648" t="s">
        <v>778</v>
      </c>
    </row>
    <row r="41" spans="1:9" ht="12.95" customHeight="1">
      <c r="A41" s="665" t="s">
        <v>809</v>
      </c>
      <c r="B41" s="666"/>
      <c r="C41" s="666"/>
      <c r="D41" s="666"/>
      <c r="E41" s="666"/>
      <c r="F41" s="666"/>
      <c r="G41" s="666"/>
      <c r="H41" s="666"/>
      <c r="I41" s="667"/>
    </row>
    <row r="42" spans="1:9" ht="12.95" customHeight="1">
      <c r="A42" s="652" t="s">
        <v>810</v>
      </c>
      <c r="B42" s="659">
        <v>562876</v>
      </c>
      <c r="C42" s="659">
        <v>142253</v>
      </c>
      <c r="D42" s="659">
        <v>861134</v>
      </c>
      <c r="E42" s="653">
        <v>70897</v>
      </c>
      <c r="F42" s="653">
        <v>-46372</v>
      </c>
      <c r="G42" s="653">
        <v>-146748</v>
      </c>
      <c r="H42" s="399">
        <v>129504</v>
      </c>
      <c r="I42" s="661">
        <v>202197</v>
      </c>
    </row>
    <row r="43" spans="1:9" ht="12.95" customHeight="1">
      <c r="A43" s="652" t="s">
        <v>811</v>
      </c>
      <c r="B43" s="659">
        <v>6096468</v>
      </c>
      <c r="C43" s="659">
        <v>501333</v>
      </c>
      <c r="D43" s="659">
        <v>8548134</v>
      </c>
      <c r="E43" s="653">
        <v>-7377334</v>
      </c>
      <c r="F43" s="653">
        <v>521986</v>
      </c>
      <c r="G43" s="653">
        <v>1978369</v>
      </c>
      <c r="H43" s="399">
        <v>11737047</v>
      </c>
      <c r="I43" s="661">
        <v>1649640</v>
      </c>
    </row>
    <row r="44" spans="1:9" ht="12.95" customHeight="1">
      <c r="A44" s="652" t="s">
        <v>812</v>
      </c>
      <c r="B44" s="659">
        <v>-256445</v>
      </c>
      <c r="C44" s="659">
        <v>-265255</v>
      </c>
      <c r="D44" s="659">
        <v>-302815</v>
      </c>
      <c r="E44" s="653">
        <v>-394775</v>
      </c>
      <c r="F44" s="659">
        <v>-534673</v>
      </c>
      <c r="G44" s="653">
        <v>-317712</v>
      </c>
      <c r="H44" s="653">
        <v>-386661</v>
      </c>
      <c r="I44" s="661">
        <v>-171740</v>
      </c>
    </row>
    <row r="45" spans="1:9" ht="12.95" customHeight="1">
      <c r="A45" s="652" t="s">
        <v>813</v>
      </c>
      <c r="B45" s="659">
        <v>-299576</v>
      </c>
      <c r="C45" s="659">
        <v>-589025</v>
      </c>
      <c r="D45" s="659">
        <v>583912</v>
      </c>
      <c r="E45" s="653">
        <v>-181496</v>
      </c>
      <c r="F45" s="659">
        <v>118890</v>
      </c>
      <c r="G45" s="653">
        <v>548254</v>
      </c>
      <c r="H45" s="653">
        <v>-693246</v>
      </c>
      <c r="I45" s="661">
        <v>247990</v>
      </c>
    </row>
    <row r="46" spans="1:9" ht="12.95" customHeight="1">
      <c r="A46" s="665" t="s">
        <v>814</v>
      </c>
      <c r="B46" s="668">
        <v>6103323</v>
      </c>
      <c r="C46" s="668">
        <v>-210694</v>
      </c>
      <c r="D46" s="668">
        <v>9690365</v>
      </c>
      <c r="E46" s="668">
        <v>-7882708</v>
      </c>
      <c r="F46" s="668">
        <v>59831</v>
      </c>
      <c r="G46" s="668">
        <v>2062163</v>
      </c>
      <c r="H46" s="668">
        <v>10786644</v>
      </c>
      <c r="I46" s="669">
        <v>1928087</v>
      </c>
    </row>
    <row r="47" spans="1:9" ht="12.95" customHeight="1" thickBot="1">
      <c r="A47" s="670" t="s">
        <v>815</v>
      </c>
      <c r="B47" s="671">
        <v>40527343</v>
      </c>
      <c r="C47" s="671">
        <v>35212081</v>
      </c>
      <c r="D47" s="671">
        <v>43889101</v>
      </c>
      <c r="E47" s="671">
        <v>26688783</v>
      </c>
      <c r="F47" s="671">
        <v>36766869</v>
      </c>
      <c r="G47" s="671">
        <v>42239915</v>
      </c>
      <c r="H47" s="671">
        <v>50524160</v>
      </c>
      <c r="I47" s="672">
        <v>42824866</v>
      </c>
    </row>
    <row r="48" spans="1:9" ht="5.0999999999999996" customHeight="1" thickBot="1">
      <c r="A48" s="673"/>
      <c r="B48" s="673"/>
      <c r="C48" s="673"/>
      <c r="D48" s="673"/>
      <c r="E48" s="673"/>
      <c r="F48" s="673"/>
      <c r="G48" s="673"/>
      <c r="H48" s="673"/>
      <c r="I48" s="673"/>
    </row>
    <row r="49" spans="1:9" ht="12.95" customHeight="1">
      <c r="A49" s="674" t="s">
        <v>816</v>
      </c>
      <c r="B49" s="675"/>
      <c r="C49" s="675"/>
      <c r="D49" s="675"/>
      <c r="E49" s="675"/>
      <c r="F49" s="675"/>
      <c r="G49" s="675"/>
      <c r="H49" s="675"/>
      <c r="I49" s="676"/>
    </row>
    <row r="50" spans="1:9" ht="12.95" customHeight="1">
      <c r="A50" s="652" t="s">
        <v>817</v>
      </c>
      <c r="B50" s="659">
        <v>4255772</v>
      </c>
      <c r="C50" s="659">
        <v>5192513</v>
      </c>
      <c r="D50" s="659">
        <v>5530091</v>
      </c>
      <c r="E50" s="653">
        <v>5817644</v>
      </c>
      <c r="F50" s="659">
        <v>6848790</v>
      </c>
      <c r="G50" s="659">
        <v>7679950</v>
      </c>
      <c r="H50" s="399">
        <v>8462664</v>
      </c>
      <c r="I50" s="661">
        <v>8432128</v>
      </c>
    </row>
    <row r="51" spans="1:9" ht="12.95" customHeight="1">
      <c r="A51" s="652" t="s">
        <v>818</v>
      </c>
      <c r="B51" s="659">
        <v>2509470</v>
      </c>
      <c r="C51" s="659">
        <v>2279278</v>
      </c>
      <c r="D51" s="659">
        <v>2929616</v>
      </c>
      <c r="E51" s="653">
        <v>3253912</v>
      </c>
      <c r="F51" s="659">
        <v>2441692</v>
      </c>
      <c r="G51" s="659">
        <v>2921672</v>
      </c>
      <c r="H51" s="399">
        <v>3878886</v>
      </c>
      <c r="I51" s="661">
        <v>8621362</v>
      </c>
    </row>
    <row r="52" spans="1:9" ht="12.95" customHeight="1">
      <c r="A52" s="652" t="s">
        <v>819</v>
      </c>
      <c r="B52" s="659">
        <v>-423365</v>
      </c>
      <c r="C52" s="659">
        <v>-36560</v>
      </c>
      <c r="D52" s="659">
        <v>-33224</v>
      </c>
      <c r="E52" s="653">
        <v>-42725</v>
      </c>
      <c r="F52" s="659">
        <v>-39933</v>
      </c>
      <c r="G52" s="659">
        <v>-61162</v>
      </c>
      <c r="H52" s="659">
        <v>-79453</v>
      </c>
      <c r="I52" s="661">
        <v>-120000</v>
      </c>
    </row>
    <row r="53" spans="1:9" ht="12.95" customHeight="1">
      <c r="A53" s="652" t="s">
        <v>820</v>
      </c>
      <c r="B53" s="659">
        <v>-3220</v>
      </c>
      <c r="C53" s="659">
        <v>-63292</v>
      </c>
      <c r="D53" s="659">
        <v>0</v>
      </c>
      <c r="E53" s="653">
        <v>8609</v>
      </c>
      <c r="F53" s="659">
        <v>0</v>
      </c>
      <c r="G53" s="659">
        <v>0</v>
      </c>
      <c r="H53" s="399">
        <v>0</v>
      </c>
      <c r="I53" s="661" t="s">
        <v>636</v>
      </c>
    </row>
    <row r="54" spans="1:9" ht="12.95" customHeight="1">
      <c r="A54" s="652" t="s">
        <v>821</v>
      </c>
      <c r="B54" s="659">
        <v>1921983</v>
      </c>
      <c r="C54" s="659">
        <v>1104141</v>
      </c>
      <c r="D54" s="659">
        <v>1007683</v>
      </c>
      <c r="E54" s="653">
        <v>1110050</v>
      </c>
      <c r="F54" s="659">
        <v>967940</v>
      </c>
      <c r="G54" s="659">
        <v>1051694</v>
      </c>
      <c r="H54" s="399">
        <v>1836383</v>
      </c>
      <c r="I54" s="661">
        <v>1436000</v>
      </c>
    </row>
    <row r="55" spans="1:9" ht="12.95" customHeight="1">
      <c r="A55" s="652" t="s">
        <v>822</v>
      </c>
      <c r="B55" s="659">
        <v>51862</v>
      </c>
      <c r="C55" s="659">
        <v>111350</v>
      </c>
      <c r="D55" s="659">
        <v>178258</v>
      </c>
      <c r="E55" s="653">
        <v>75113</v>
      </c>
      <c r="F55" s="659">
        <v>1938</v>
      </c>
      <c r="G55" s="659">
        <v>0</v>
      </c>
      <c r="H55" s="399">
        <v>7229</v>
      </c>
      <c r="I55" s="661" t="s">
        <v>636</v>
      </c>
    </row>
    <row r="56" spans="1:9" ht="12.95" customHeight="1">
      <c r="A56" s="652" t="s">
        <v>823</v>
      </c>
      <c r="B56" s="659">
        <v>1020</v>
      </c>
      <c r="C56" s="659">
        <v>3616</v>
      </c>
      <c r="D56" s="659">
        <v>20716</v>
      </c>
      <c r="E56" s="653">
        <v>18583</v>
      </c>
      <c r="F56" s="659">
        <v>22684</v>
      </c>
      <c r="G56" s="659">
        <v>28970</v>
      </c>
      <c r="H56" s="659">
        <v>-16284</v>
      </c>
      <c r="I56" s="661" t="s">
        <v>636</v>
      </c>
    </row>
    <row r="57" spans="1:9" ht="12.95" customHeight="1">
      <c r="A57" s="652" t="s">
        <v>802</v>
      </c>
      <c r="B57" s="659">
        <v>2322</v>
      </c>
      <c r="C57" s="659">
        <v>2145</v>
      </c>
      <c r="D57" s="659">
        <v>1754</v>
      </c>
      <c r="E57" s="653">
        <v>2500</v>
      </c>
      <c r="F57" s="659">
        <v>2796</v>
      </c>
      <c r="G57" s="659">
        <v>3099</v>
      </c>
      <c r="H57" s="399">
        <v>2575</v>
      </c>
      <c r="I57" s="661">
        <v>2501</v>
      </c>
    </row>
    <row r="58" spans="1:9" ht="12.95" customHeight="1">
      <c r="A58" s="652" t="s">
        <v>824</v>
      </c>
      <c r="B58" s="659">
        <v>86624</v>
      </c>
      <c r="C58" s="659">
        <v>94941</v>
      </c>
      <c r="D58" s="659">
        <v>64315</v>
      </c>
      <c r="E58" s="653">
        <v>50751</v>
      </c>
      <c r="F58" s="659">
        <v>67950</v>
      </c>
      <c r="G58" s="659">
        <v>75898</v>
      </c>
      <c r="H58" s="399">
        <v>87994</v>
      </c>
      <c r="I58" s="661">
        <v>118665</v>
      </c>
    </row>
    <row r="59" spans="1:9" ht="12.95" customHeight="1">
      <c r="A59" s="652" t="s">
        <v>806</v>
      </c>
      <c r="B59" s="659">
        <v>0</v>
      </c>
      <c r="C59" s="659">
        <v>421</v>
      </c>
      <c r="D59" s="659">
        <v>4377</v>
      </c>
      <c r="E59" s="659">
        <v>0</v>
      </c>
      <c r="F59" s="659">
        <v>0</v>
      </c>
      <c r="G59" s="659">
        <v>6600</v>
      </c>
      <c r="H59" s="659" t="s">
        <v>636</v>
      </c>
      <c r="I59" s="661" t="s">
        <v>636</v>
      </c>
    </row>
    <row r="60" spans="1:9" ht="12.95" customHeight="1">
      <c r="A60" s="665" t="s">
        <v>825</v>
      </c>
      <c r="B60" s="668">
        <v>8402468</v>
      </c>
      <c r="C60" s="668">
        <v>8688553</v>
      </c>
      <c r="D60" s="668">
        <v>9703586</v>
      </c>
      <c r="E60" s="668">
        <v>10294437</v>
      </c>
      <c r="F60" s="668">
        <v>10313857</v>
      </c>
      <c r="G60" s="668">
        <v>11706721</v>
      </c>
      <c r="H60" s="668">
        <v>14179994</v>
      </c>
      <c r="I60" s="669">
        <v>18490656</v>
      </c>
    </row>
    <row r="61" spans="1:9" ht="12.95" customHeight="1">
      <c r="A61" s="665" t="s">
        <v>826</v>
      </c>
      <c r="B61" s="677"/>
      <c r="C61" s="677"/>
      <c r="D61" s="677"/>
      <c r="E61" s="677"/>
      <c r="F61" s="677"/>
      <c r="G61" s="677"/>
      <c r="H61" s="677"/>
      <c r="I61" s="678"/>
    </row>
    <row r="62" spans="1:9" ht="12.95" customHeight="1">
      <c r="A62" s="652" t="s">
        <v>811</v>
      </c>
      <c r="B62" s="659">
        <v>29130</v>
      </c>
      <c r="C62" s="659">
        <v>0</v>
      </c>
      <c r="D62" s="659">
        <v>44486</v>
      </c>
      <c r="E62" s="659">
        <v>0</v>
      </c>
      <c r="F62" s="659"/>
      <c r="G62" s="659" t="s">
        <v>636</v>
      </c>
      <c r="H62" s="659" t="s">
        <v>636</v>
      </c>
      <c r="I62" s="661" t="s">
        <v>636</v>
      </c>
    </row>
    <row r="63" spans="1:9" ht="12.95" customHeight="1">
      <c r="A63" s="665" t="s">
        <v>827</v>
      </c>
      <c r="B63" s="668">
        <v>29130</v>
      </c>
      <c r="C63" s="668" t="s">
        <v>636</v>
      </c>
      <c r="D63" s="668">
        <v>44486</v>
      </c>
      <c r="E63" s="668" t="s">
        <v>636</v>
      </c>
      <c r="F63" s="668"/>
      <c r="G63" s="668" t="s">
        <v>636</v>
      </c>
      <c r="H63" s="668" t="s">
        <v>636</v>
      </c>
      <c r="I63" s="669" t="s">
        <v>636</v>
      </c>
    </row>
    <row r="64" spans="1:9" ht="12.95" customHeight="1">
      <c r="A64" s="679" t="s">
        <v>828</v>
      </c>
      <c r="B64" s="680">
        <v>8431598</v>
      </c>
      <c r="C64" s="680">
        <v>8688553</v>
      </c>
      <c r="D64" s="680">
        <v>9748072</v>
      </c>
      <c r="E64" s="680">
        <v>10294437</v>
      </c>
      <c r="F64" s="680">
        <v>10313857</v>
      </c>
      <c r="G64" s="680">
        <v>11706721</v>
      </c>
      <c r="H64" s="680">
        <v>14179994</v>
      </c>
      <c r="I64" s="681">
        <v>18490656</v>
      </c>
    </row>
    <row r="65" spans="1:9" ht="5.0999999999999996" customHeight="1">
      <c r="A65" s="682"/>
      <c r="B65" s="673"/>
      <c r="C65" s="673"/>
      <c r="D65" s="673"/>
      <c r="E65" s="673"/>
      <c r="F65" s="673"/>
      <c r="G65" s="673"/>
      <c r="H65" s="673"/>
      <c r="I65" s="683"/>
    </row>
    <row r="66" spans="1:9" ht="12.95" customHeight="1" thickBot="1">
      <c r="A66" s="670" t="s">
        <v>829</v>
      </c>
      <c r="B66" s="671">
        <v>40967707</v>
      </c>
      <c r="C66" s="671">
        <v>35516368</v>
      </c>
      <c r="D66" s="671">
        <v>44857257</v>
      </c>
      <c r="E66" s="671">
        <v>30254026</v>
      </c>
      <c r="F66" s="671">
        <v>39820924</v>
      </c>
      <c r="G66" s="671">
        <v>44025738</v>
      </c>
      <c r="H66" s="671">
        <v>57280367</v>
      </c>
      <c r="I66" s="672">
        <v>52119265</v>
      </c>
    </row>
    <row r="67" spans="1:9" ht="14.1" customHeight="1">
      <c r="A67" s="684"/>
      <c r="B67" s="685"/>
      <c r="C67" s="685"/>
      <c r="D67" s="685"/>
      <c r="E67" s="685"/>
      <c r="F67" s="685"/>
      <c r="G67" s="685"/>
      <c r="H67" s="685"/>
      <c r="I67" s="685"/>
    </row>
    <row r="68" spans="1:9" ht="14.1" customHeight="1">
      <c r="A68" s="686" t="s">
        <v>830</v>
      </c>
      <c r="B68" s="686"/>
      <c r="C68" s="686"/>
      <c r="D68" s="686"/>
      <c r="E68" s="687"/>
      <c r="F68" s="686"/>
      <c r="G68" s="686"/>
      <c r="H68" s="686"/>
      <c r="I68" s="686"/>
    </row>
    <row r="69" spans="1:9" ht="15">
      <c r="A69" s="1718" t="s">
        <v>831</v>
      </c>
      <c r="B69" s="1718"/>
      <c r="C69" s="1718"/>
      <c r="D69" s="1718"/>
      <c r="E69" s="1718"/>
      <c r="F69" s="1718"/>
      <c r="G69" s="1718"/>
      <c r="H69" s="1718"/>
      <c r="I69" s="1718"/>
    </row>
    <row r="70" spans="1:9" ht="14.1" customHeight="1">
      <c r="A70" s="639"/>
      <c r="B70" s="631"/>
      <c r="C70" s="631"/>
      <c r="D70" s="688"/>
      <c r="E70" s="631"/>
      <c r="F70" s="631"/>
      <c r="G70" s="631"/>
      <c r="H70" s="631"/>
      <c r="I70" s="631"/>
    </row>
    <row r="71" spans="1:9" ht="14.1" customHeight="1">
      <c r="A71" s="639"/>
      <c r="B71" s="631"/>
      <c r="C71" s="631"/>
      <c r="D71" s="631"/>
      <c r="E71" s="631"/>
      <c r="F71" s="631"/>
      <c r="G71" s="631"/>
      <c r="H71" s="631"/>
      <c r="I71" s="631"/>
    </row>
    <row r="72" spans="1:9" ht="14.1" customHeight="1">
      <c r="A72" s="638" t="s">
        <v>832</v>
      </c>
      <c r="B72" s="631"/>
      <c r="C72" s="631"/>
      <c r="D72" s="631"/>
      <c r="E72" s="631"/>
      <c r="F72" s="631"/>
      <c r="G72" s="631"/>
      <c r="H72" s="631"/>
      <c r="I72" s="631"/>
    </row>
    <row r="73" spans="1:9" ht="14.1" customHeight="1" thickBot="1">
      <c r="A73" s="639"/>
      <c r="B73" s="631"/>
      <c r="C73" s="631"/>
      <c r="D73" s="631"/>
      <c r="E73" s="631"/>
      <c r="F73" s="631"/>
      <c r="G73" s="631"/>
      <c r="H73" s="631"/>
      <c r="I73" s="631"/>
    </row>
    <row r="74" spans="1:9" ht="12.95" customHeight="1">
      <c r="A74" s="689" t="s">
        <v>142</v>
      </c>
      <c r="B74" s="690" t="s">
        <v>771</v>
      </c>
      <c r="C74" s="690" t="s">
        <v>772</v>
      </c>
      <c r="D74" s="691" t="s">
        <v>773</v>
      </c>
      <c r="E74" s="691" t="s">
        <v>774</v>
      </c>
      <c r="F74" s="691" t="s">
        <v>775</v>
      </c>
      <c r="G74" s="691" t="s">
        <v>100</v>
      </c>
      <c r="H74" s="691" t="s">
        <v>99</v>
      </c>
      <c r="I74" s="692" t="s">
        <v>776</v>
      </c>
    </row>
    <row r="75" spans="1:9" ht="12.95" customHeight="1">
      <c r="A75" s="693"/>
      <c r="B75" s="694" t="s">
        <v>777</v>
      </c>
      <c r="C75" s="694" t="s">
        <v>777</v>
      </c>
      <c r="D75" s="695" t="s">
        <v>777</v>
      </c>
      <c r="E75" s="695" t="s">
        <v>777</v>
      </c>
      <c r="F75" s="695" t="s">
        <v>777</v>
      </c>
      <c r="G75" s="695" t="s">
        <v>777</v>
      </c>
      <c r="H75" s="695" t="s">
        <v>777</v>
      </c>
      <c r="I75" s="696" t="s">
        <v>778</v>
      </c>
    </row>
    <row r="76" spans="1:9" ht="12.95" customHeight="1">
      <c r="A76" s="1715" t="s">
        <v>779</v>
      </c>
      <c r="B76" s="1716"/>
      <c r="C76" s="1716"/>
      <c r="D76" s="1716"/>
      <c r="E76" s="1716"/>
      <c r="F76" s="1716"/>
      <c r="G76" s="1716"/>
      <c r="H76" s="1716"/>
      <c r="I76" s="1717"/>
    </row>
    <row r="77" spans="1:9" ht="12.95" customHeight="1">
      <c r="A77" s="652" t="s">
        <v>790</v>
      </c>
      <c r="B77" s="697">
        <v>403342</v>
      </c>
      <c r="C77" s="697">
        <v>430741</v>
      </c>
      <c r="D77" s="659">
        <v>363297</v>
      </c>
      <c r="E77" s="659">
        <v>483679</v>
      </c>
      <c r="F77" s="659">
        <v>550640</v>
      </c>
      <c r="G77" s="659">
        <f t="shared" ref="G77:I78" si="0">G19</f>
        <v>578380</v>
      </c>
      <c r="H77" s="659">
        <f t="shared" si="0"/>
        <v>636425</v>
      </c>
      <c r="I77" s="661">
        <f t="shared" si="0"/>
        <v>599753</v>
      </c>
    </row>
    <row r="78" spans="1:9" ht="12.95" customHeight="1">
      <c r="A78" s="652" t="s">
        <v>791</v>
      </c>
      <c r="B78" s="697">
        <v>465947</v>
      </c>
      <c r="C78" s="697">
        <v>395656</v>
      </c>
      <c r="D78" s="659">
        <v>423226</v>
      </c>
      <c r="E78" s="659">
        <v>530519</v>
      </c>
      <c r="F78" s="659">
        <v>642365</v>
      </c>
      <c r="G78" s="659">
        <f t="shared" si="0"/>
        <v>540020</v>
      </c>
      <c r="H78" s="659">
        <f t="shared" si="0"/>
        <v>345877</v>
      </c>
      <c r="I78" s="661">
        <f t="shared" si="0"/>
        <v>670683</v>
      </c>
    </row>
    <row r="79" spans="1:9" ht="12.95" customHeight="1">
      <c r="A79" s="652" t="s">
        <v>833</v>
      </c>
      <c r="B79" s="697">
        <v>617879</v>
      </c>
      <c r="C79" s="697">
        <v>658904</v>
      </c>
      <c r="D79" s="659">
        <v>670653</v>
      </c>
      <c r="E79" s="659">
        <v>661235</v>
      </c>
      <c r="F79" s="659">
        <v>702906</v>
      </c>
      <c r="G79" s="659">
        <f>G32</f>
        <v>727290</v>
      </c>
      <c r="H79" s="659">
        <f>H32</f>
        <v>767735</v>
      </c>
      <c r="I79" s="661">
        <f>I32</f>
        <v>742900</v>
      </c>
    </row>
    <row r="80" spans="1:9" ht="12.95" customHeight="1">
      <c r="A80" s="652" t="s">
        <v>807</v>
      </c>
      <c r="B80" s="697">
        <v>18157</v>
      </c>
      <c r="C80" s="697">
        <v>11703</v>
      </c>
      <c r="D80" s="659">
        <v>9908</v>
      </c>
      <c r="E80" s="659">
        <v>5446</v>
      </c>
      <c r="F80" s="659">
        <v>11934</v>
      </c>
      <c r="G80" s="659">
        <f>G36</f>
        <v>2550</v>
      </c>
      <c r="H80" s="659">
        <f>H36</f>
        <v>3025</v>
      </c>
      <c r="I80" s="661">
        <f>I36</f>
        <v>5000</v>
      </c>
    </row>
    <row r="81" spans="1:9" ht="12.95" customHeight="1" thickBot="1">
      <c r="A81" s="662" t="s">
        <v>834</v>
      </c>
      <c r="B81" s="698">
        <v>1505325</v>
      </c>
      <c r="C81" s="698">
        <v>1497004</v>
      </c>
      <c r="D81" s="663">
        <v>1467084</v>
      </c>
      <c r="E81" s="663">
        <f>SUM(E77:E80)</f>
        <v>1680879</v>
      </c>
      <c r="F81" s="663">
        <v>1907845</v>
      </c>
      <c r="G81" s="663">
        <v>1848240</v>
      </c>
      <c r="H81" s="663">
        <v>1753062</v>
      </c>
      <c r="I81" s="664">
        <v>2018336</v>
      </c>
    </row>
  </sheetData>
  <mergeCells count="3">
    <mergeCell ref="A8:I8"/>
    <mergeCell ref="A69:I69"/>
    <mergeCell ref="A76:I76"/>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BE2A-FFEF-41F7-B037-FE612D056FC3}">
  <dimension ref="A1:F42"/>
  <sheetViews>
    <sheetView topLeftCell="A5" workbookViewId="0">
      <selection activeCell="C7" sqref="C7"/>
    </sheetView>
  </sheetViews>
  <sheetFormatPr defaultColWidth="9.140625" defaultRowHeight="14.1" customHeight="1"/>
  <cols>
    <col min="1" max="1" width="22.5703125" style="573" customWidth="1"/>
    <col min="2" max="2" width="41.5703125" style="573" customWidth="1"/>
    <col min="3" max="3" width="5.140625" style="699" bestFit="1" customWidth="1"/>
    <col min="4" max="4" width="11.28515625" style="573" bestFit="1" customWidth="1"/>
    <col min="5" max="5" width="11.42578125" style="573" bestFit="1" customWidth="1"/>
    <col min="6" max="6" width="11.28515625" style="573" bestFit="1" customWidth="1"/>
    <col min="7" max="7" width="4.85546875" style="573" bestFit="1" customWidth="1"/>
    <col min="8" max="16384" width="9.140625" style="573"/>
  </cols>
  <sheetData>
    <row r="1" spans="1:6" ht="14.1" customHeight="1">
      <c r="A1" s="600" t="s">
        <v>835</v>
      </c>
      <c r="E1" s="700"/>
    </row>
    <row r="2" spans="1:6" ht="14.1" customHeight="1">
      <c r="A2" s="600"/>
    </row>
    <row r="3" spans="1:6" ht="23.25">
      <c r="A3" s="600" t="s">
        <v>836</v>
      </c>
      <c r="E3" s="701"/>
    </row>
    <row r="4" spans="1:6" ht="9.75" customHeight="1">
      <c r="A4" s="600"/>
      <c r="E4" s="701"/>
    </row>
    <row r="5" spans="1:6" ht="14.1" customHeight="1" thickBot="1">
      <c r="A5" s="702"/>
      <c r="B5" s="703" t="s">
        <v>837</v>
      </c>
      <c r="C5" s="704" t="s">
        <v>838</v>
      </c>
      <c r="D5" s="705" t="s">
        <v>775</v>
      </c>
      <c r="E5" s="706" t="s">
        <v>100</v>
      </c>
      <c r="F5" s="707" t="s">
        <v>99</v>
      </c>
    </row>
    <row r="6" spans="1:6" ht="14.1" customHeight="1">
      <c r="A6" s="1722" t="s">
        <v>839</v>
      </c>
      <c r="B6" s="708" t="s">
        <v>840</v>
      </c>
      <c r="C6" s="709"/>
      <c r="D6" s="710">
        <v>3650</v>
      </c>
      <c r="E6" s="710">
        <v>2889</v>
      </c>
      <c r="F6" s="711">
        <v>3341</v>
      </c>
    </row>
    <row r="7" spans="1:6" ht="39">
      <c r="A7" s="1722"/>
      <c r="B7" s="712" t="s">
        <v>841</v>
      </c>
      <c r="C7" s="713"/>
      <c r="D7" s="714">
        <v>3084</v>
      </c>
      <c r="E7" s="714">
        <v>2527</v>
      </c>
      <c r="F7" s="715">
        <v>2901</v>
      </c>
    </row>
    <row r="8" spans="1:6" ht="26.25">
      <c r="A8" s="1722"/>
      <c r="B8" s="716" t="s">
        <v>842</v>
      </c>
      <c r="C8" s="717"/>
      <c r="D8" s="718">
        <v>1097</v>
      </c>
      <c r="E8" s="714">
        <v>1043</v>
      </c>
      <c r="F8" s="715">
        <v>956</v>
      </c>
    </row>
    <row r="9" spans="1:6" ht="14.1" customHeight="1">
      <c r="A9" s="1722"/>
      <c r="B9" s="719" t="s">
        <v>843</v>
      </c>
      <c r="C9" s="720"/>
      <c r="D9" s="721">
        <v>2621</v>
      </c>
      <c r="E9" s="722">
        <v>2152</v>
      </c>
      <c r="F9" s="723">
        <v>2538</v>
      </c>
    </row>
    <row r="10" spans="1:6" ht="14.1" customHeight="1">
      <c r="A10" s="1722"/>
      <c r="B10" s="724" t="s">
        <v>844</v>
      </c>
      <c r="C10" s="725" t="s">
        <v>845</v>
      </c>
      <c r="D10" s="726">
        <v>596</v>
      </c>
      <c r="E10" s="727">
        <v>633</v>
      </c>
      <c r="F10" s="728">
        <v>558</v>
      </c>
    </row>
    <row r="11" spans="1:6" ht="14.1" customHeight="1">
      <c r="A11" s="1722"/>
      <c r="B11" s="729" t="s">
        <v>846</v>
      </c>
      <c r="C11" s="730" t="s">
        <v>847</v>
      </c>
      <c r="D11" s="731">
        <v>553</v>
      </c>
      <c r="E11" s="732">
        <v>597</v>
      </c>
      <c r="F11" s="733">
        <v>522</v>
      </c>
    </row>
    <row r="12" spans="1:6" ht="14.1" customHeight="1">
      <c r="A12" s="1722"/>
      <c r="B12" s="724" t="s">
        <v>848</v>
      </c>
      <c r="C12" s="725" t="s">
        <v>849</v>
      </c>
      <c r="D12" s="726">
        <v>1987</v>
      </c>
      <c r="E12" s="727">
        <v>1485</v>
      </c>
      <c r="F12" s="734">
        <v>1945</v>
      </c>
    </row>
    <row r="13" spans="1:6" ht="14.1" customHeight="1">
      <c r="A13" s="1722"/>
      <c r="B13" s="724" t="s">
        <v>850</v>
      </c>
      <c r="C13" s="725" t="s">
        <v>851</v>
      </c>
      <c r="D13" s="726">
        <v>38</v>
      </c>
      <c r="E13" s="727">
        <v>34</v>
      </c>
      <c r="F13" s="728">
        <v>35</v>
      </c>
    </row>
    <row r="14" spans="1:6" ht="14.1" customHeight="1">
      <c r="A14" s="1722"/>
      <c r="B14" s="735" t="s">
        <v>852</v>
      </c>
      <c r="C14" s="720"/>
      <c r="D14" s="721">
        <v>496</v>
      </c>
      <c r="E14" s="722">
        <v>421</v>
      </c>
      <c r="F14" s="723">
        <v>399</v>
      </c>
    </row>
    <row r="15" spans="1:6" ht="14.1" customHeight="1">
      <c r="A15" s="1722"/>
      <c r="B15" s="736" t="s">
        <v>853</v>
      </c>
      <c r="C15" s="725" t="s">
        <v>854</v>
      </c>
      <c r="D15" s="726">
        <v>496</v>
      </c>
      <c r="E15" s="727">
        <v>421</v>
      </c>
      <c r="F15" s="728">
        <v>399</v>
      </c>
    </row>
    <row r="16" spans="1:6" ht="14.1" customHeight="1">
      <c r="A16" s="1722"/>
      <c r="B16" s="729" t="s">
        <v>846</v>
      </c>
      <c r="C16" s="730" t="s">
        <v>855</v>
      </c>
      <c r="D16" s="731">
        <v>465</v>
      </c>
      <c r="E16" s="732">
        <v>395</v>
      </c>
      <c r="F16" s="733">
        <v>375</v>
      </c>
    </row>
    <row r="17" spans="1:6" ht="14.1" customHeight="1">
      <c r="A17" s="1722"/>
      <c r="B17" s="735" t="s">
        <v>856</v>
      </c>
      <c r="C17" s="720"/>
      <c r="D17" s="721">
        <v>533</v>
      </c>
      <c r="E17" s="722">
        <v>316</v>
      </c>
      <c r="F17" s="723">
        <v>403</v>
      </c>
    </row>
    <row r="18" spans="1:6" ht="14.1" customHeight="1">
      <c r="A18" s="1722"/>
      <c r="B18" s="724" t="s">
        <v>857</v>
      </c>
      <c r="C18" s="725" t="s">
        <v>858</v>
      </c>
      <c r="D18" s="737">
        <v>4</v>
      </c>
      <c r="E18" s="738">
        <v>3</v>
      </c>
      <c r="F18" s="728">
        <v>3</v>
      </c>
    </row>
    <row r="19" spans="1:6" ht="14.1" customHeight="1">
      <c r="A19" s="1722"/>
      <c r="B19" s="724" t="s">
        <v>859</v>
      </c>
      <c r="C19" s="725" t="s">
        <v>860</v>
      </c>
      <c r="D19" s="737">
        <v>58</v>
      </c>
      <c r="E19" s="738">
        <v>41</v>
      </c>
      <c r="F19" s="734">
        <v>50</v>
      </c>
    </row>
    <row r="20" spans="1:6" ht="14.1" customHeight="1">
      <c r="A20" s="1722"/>
      <c r="B20" s="724" t="s">
        <v>861</v>
      </c>
      <c r="C20" s="725" t="s">
        <v>862</v>
      </c>
      <c r="D20" s="726">
        <v>186</v>
      </c>
      <c r="E20" s="738">
        <v>184</v>
      </c>
      <c r="F20" s="734">
        <v>183</v>
      </c>
    </row>
    <row r="21" spans="1:6" ht="14.1" customHeight="1">
      <c r="A21" s="1722"/>
      <c r="B21" s="724" t="s">
        <v>863</v>
      </c>
      <c r="C21" s="725" t="s">
        <v>864</v>
      </c>
      <c r="D21" s="726">
        <v>285</v>
      </c>
      <c r="E21" s="727">
        <v>87</v>
      </c>
      <c r="F21" s="728">
        <v>168</v>
      </c>
    </row>
    <row r="22" spans="1:6" ht="14.1" customHeight="1">
      <c r="A22" s="1722"/>
      <c r="B22" s="729" t="s">
        <v>846</v>
      </c>
      <c r="C22" s="739" t="s">
        <v>865</v>
      </c>
      <c r="D22" s="740">
        <v>79</v>
      </c>
      <c r="E22" s="741">
        <v>51</v>
      </c>
      <c r="F22" s="742">
        <v>58</v>
      </c>
    </row>
    <row r="23" spans="1:6" ht="14.1" customHeight="1">
      <c r="A23" s="1722" t="s">
        <v>866</v>
      </c>
      <c r="B23" s="743" t="s">
        <v>867</v>
      </c>
      <c r="C23" s="725"/>
      <c r="D23" s="726">
        <v>1788171</v>
      </c>
      <c r="E23" s="727">
        <v>1661414</v>
      </c>
      <c r="F23" s="728">
        <v>1726487</v>
      </c>
    </row>
    <row r="24" spans="1:6" ht="14.1" customHeight="1">
      <c r="A24" s="1722"/>
      <c r="B24" s="743" t="s">
        <v>868</v>
      </c>
      <c r="C24" s="725"/>
      <c r="D24" s="726">
        <v>18748</v>
      </c>
      <c r="E24" s="727">
        <v>21401</v>
      </c>
      <c r="F24" s="728">
        <v>20261</v>
      </c>
    </row>
    <row r="25" spans="1:6" ht="14.1" customHeight="1">
      <c r="A25" s="1722"/>
      <c r="B25" s="743" t="s">
        <v>869</v>
      </c>
      <c r="C25" s="725"/>
      <c r="D25" s="726">
        <v>2562547</v>
      </c>
      <c r="E25" s="727">
        <v>2740139</v>
      </c>
      <c r="F25" s="728">
        <v>2471064</v>
      </c>
    </row>
    <row r="26" spans="1:6" ht="14.1" customHeight="1">
      <c r="A26" s="1722"/>
      <c r="B26" s="743" t="s">
        <v>870</v>
      </c>
      <c r="C26" s="725"/>
      <c r="D26" s="726">
        <v>80331</v>
      </c>
      <c r="E26" s="727">
        <v>91811</v>
      </c>
      <c r="F26" s="728">
        <v>82106</v>
      </c>
    </row>
    <row r="27" spans="1:6" ht="14.1" customHeight="1">
      <c r="A27" s="1722"/>
      <c r="B27" s="743" t="s">
        <v>871</v>
      </c>
      <c r="C27" s="725"/>
      <c r="D27" s="726">
        <v>417683</v>
      </c>
      <c r="E27" s="727">
        <v>428035</v>
      </c>
      <c r="F27" s="728">
        <v>343735</v>
      </c>
    </row>
    <row r="28" spans="1:6" ht="14.1" customHeight="1">
      <c r="A28" s="1723" t="s">
        <v>872</v>
      </c>
      <c r="B28" s="743" t="s">
        <v>873</v>
      </c>
      <c r="C28" s="725"/>
      <c r="D28" s="726">
        <v>472029</v>
      </c>
      <c r="E28" s="727">
        <v>384998</v>
      </c>
      <c r="F28" s="728">
        <v>424391</v>
      </c>
    </row>
    <row r="29" spans="1:6" ht="14.1" customHeight="1">
      <c r="A29" s="1723"/>
      <c r="B29" s="743" t="s">
        <v>874</v>
      </c>
      <c r="C29" s="725"/>
      <c r="D29" s="726">
        <v>57074</v>
      </c>
      <c r="E29" s="727">
        <v>21654</v>
      </c>
      <c r="F29" s="728">
        <v>32999</v>
      </c>
    </row>
    <row r="30" spans="1:6" ht="14.1" customHeight="1">
      <c r="A30" s="1723"/>
      <c r="B30" s="743" t="s">
        <v>875</v>
      </c>
      <c r="C30" s="725"/>
      <c r="D30" s="726">
        <v>200065</v>
      </c>
      <c r="E30" s="727">
        <v>141458</v>
      </c>
      <c r="F30" s="728">
        <v>245307</v>
      </c>
    </row>
    <row r="31" spans="1:6" ht="14.1" customHeight="1">
      <c r="A31" s="1723"/>
      <c r="B31" s="743" t="s">
        <v>876</v>
      </c>
      <c r="C31" s="725"/>
      <c r="D31" s="726">
        <v>180</v>
      </c>
      <c r="E31" s="727">
        <v>190</v>
      </c>
      <c r="F31" s="728">
        <v>287</v>
      </c>
    </row>
    <row r="32" spans="1:6" ht="14.1" customHeight="1">
      <c r="A32" s="1723" t="s">
        <v>877</v>
      </c>
      <c r="B32" s="743" t="s">
        <v>878</v>
      </c>
      <c r="C32" s="725"/>
      <c r="D32" s="726">
        <v>347132</v>
      </c>
      <c r="E32" s="727">
        <v>317890</v>
      </c>
      <c r="F32" s="728">
        <v>336155</v>
      </c>
    </row>
    <row r="33" spans="1:6" ht="14.1" customHeight="1">
      <c r="A33" s="1723"/>
      <c r="B33" s="743" t="s">
        <v>879</v>
      </c>
      <c r="C33" s="725"/>
      <c r="D33" s="596">
        <v>156985</v>
      </c>
      <c r="E33" s="744">
        <v>80651</v>
      </c>
      <c r="F33" s="734">
        <v>78647</v>
      </c>
    </row>
    <row r="34" spans="1:6" ht="14.1" customHeight="1" thickBot="1">
      <c r="A34" s="1723"/>
      <c r="B34" s="745" t="s">
        <v>880</v>
      </c>
      <c r="C34" s="746"/>
      <c r="D34" s="747">
        <v>323339</v>
      </c>
      <c r="E34" s="748">
        <v>289702</v>
      </c>
      <c r="F34" s="749">
        <v>278592</v>
      </c>
    </row>
    <row r="37" spans="1:6" ht="77.25" customHeight="1">
      <c r="A37" s="1720" t="s">
        <v>881</v>
      </c>
      <c r="B37" s="1720"/>
      <c r="C37" s="1720"/>
      <c r="D37" s="1720"/>
      <c r="E37" s="1720"/>
    </row>
    <row r="38" spans="1:6" ht="50.25" customHeight="1">
      <c r="A38" s="1720" t="s">
        <v>882</v>
      </c>
      <c r="B38" s="1720"/>
      <c r="C38" s="1720"/>
      <c r="D38" s="1720"/>
      <c r="E38" s="1720"/>
    </row>
    <row r="39" spans="1:6" ht="47.25" customHeight="1">
      <c r="A39" s="1719" t="s">
        <v>883</v>
      </c>
      <c r="B39" s="1719"/>
      <c r="C39" s="1719"/>
      <c r="D39" s="1719"/>
      <c r="E39" s="1719"/>
    </row>
    <row r="40" spans="1:6" ht="60" customHeight="1">
      <c r="A40" s="1720" t="s">
        <v>884</v>
      </c>
      <c r="B40" s="1720"/>
      <c r="C40" s="1720"/>
      <c r="D40" s="1720"/>
      <c r="E40" s="1720"/>
    </row>
    <row r="41" spans="1:6" ht="15">
      <c r="A41" s="1721" t="s">
        <v>885</v>
      </c>
      <c r="B41" s="1721"/>
      <c r="C41" s="1721"/>
      <c r="D41" s="1721"/>
      <c r="E41" s="1721"/>
    </row>
    <row r="42" spans="1:6" ht="19.5" customHeight="1">
      <c r="A42" s="1719" t="s">
        <v>886</v>
      </c>
      <c r="B42" s="1719"/>
      <c r="C42" s="1719"/>
      <c r="D42" s="1719"/>
      <c r="E42" s="1719"/>
    </row>
  </sheetData>
  <mergeCells count="10">
    <mergeCell ref="A39:E39"/>
    <mergeCell ref="A40:E40"/>
    <mergeCell ref="A41:E41"/>
    <mergeCell ref="A42:E42"/>
    <mergeCell ref="A6:A22"/>
    <mergeCell ref="A23:A27"/>
    <mergeCell ref="A28:A31"/>
    <mergeCell ref="A32:A34"/>
    <mergeCell ref="A37:E37"/>
    <mergeCell ref="A38:E38"/>
  </mergeCell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000C4-E32A-4AF7-82F0-0E3C3B2E3720}">
  <dimension ref="A1:F18"/>
  <sheetViews>
    <sheetView topLeftCell="A4" zoomScale="85" zoomScaleNormal="85" workbookViewId="0">
      <selection activeCell="A19" sqref="A19"/>
    </sheetView>
  </sheetViews>
  <sheetFormatPr defaultRowHeight="15"/>
  <cols>
    <col min="1" max="1" width="33.28515625" customWidth="1"/>
    <col min="2" max="2" width="38.85546875" customWidth="1"/>
    <col min="3" max="5" width="12.7109375" customWidth="1"/>
  </cols>
  <sheetData>
    <row r="1" spans="1:5" ht="20.25">
      <c r="A1" s="750" t="s">
        <v>887</v>
      </c>
    </row>
    <row r="2" spans="1:5" ht="20.25">
      <c r="A2" s="603" t="s">
        <v>888</v>
      </c>
    </row>
    <row r="3" spans="1:5" ht="15.75" thickBot="1"/>
    <row r="4" spans="1:5">
      <c r="A4" s="751" t="s">
        <v>889</v>
      </c>
      <c r="B4" s="752"/>
      <c r="C4" s="753" t="s">
        <v>775</v>
      </c>
      <c r="D4" s="753" t="s">
        <v>100</v>
      </c>
      <c r="E4" s="754" t="s">
        <v>99</v>
      </c>
    </row>
    <row r="5" spans="1:5" ht="17.25">
      <c r="A5" s="755" t="s">
        <v>890</v>
      </c>
      <c r="B5" s="756" t="s">
        <v>1592</v>
      </c>
      <c r="C5" s="757">
        <v>15618</v>
      </c>
      <c r="D5" s="757">
        <v>15306</v>
      </c>
      <c r="E5" s="758">
        <v>15235</v>
      </c>
    </row>
    <row r="6" spans="1:5" ht="24.95" customHeight="1">
      <c r="A6" s="755" t="s">
        <v>891</v>
      </c>
      <c r="B6" s="756" t="s">
        <v>1593</v>
      </c>
      <c r="C6" s="757">
        <v>62286</v>
      </c>
      <c r="D6" s="757">
        <v>63839</v>
      </c>
      <c r="E6" s="758">
        <v>65374</v>
      </c>
    </row>
    <row r="7" spans="1:5">
      <c r="A7" s="760"/>
      <c r="B7" s="604"/>
      <c r="C7" s="761"/>
      <c r="D7" s="761"/>
      <c r="E7" s="762"/>
    </row>
    <row r="8" spans="1:5" ht="17.25">
      <c r="A8" s="763" t="s">
        <v>892</v>
      </c>
      <c r="B8" s="764"/>
      <c r="C8" s="765" t="s">
        <v>775</v>
      </c>
      <c r="D8" s="765" t="s">
        <v>100</v>
      </c>
      <c r="E8" s="766" t="s">
        <v>99</v>
      </c>
    </row>
    <row r="9" spans="1:5">
      <c r="A9" s="1724" t="s">
        <v>893</v>
      </c>
      <c r="B9" s="759" t="s">
        <v>894</v>
      </c>
      <c r="C9" s="767">
        <f>SUM(C10:C11,C14:C15)</f>
        <v>55.675999999999995</v>
      </c>
      <c r="D9" s="767">
        <f>SUM(D10:D11,D14:D15)</f>
        <v>46.606000000000002</v>
      </c>
      <c r="E9" s="768">
        <f>SUM(E10:E11,E14:E15)</f>
        <v>46.276560000000003</v>
      </c>
    </row>
    <row r="10" spans="1:5">
      <c r="A10" s="1724"/>
      <c r="B10" s="759" t="s">
        <v>895</v>
      </c>
      <c r="C10" s="769">
        <v>1.56</v>
      </c>
      <c r="D10" s="769">
        <v>2.4849999999999999</v>
      </c>
      <c r="E10" s="768">
        <v>0.81799999999999995</v>
      </c>
    </row>
    <row r="11" spans="1:5">
      <c r="A11" s="1724"/>
      <c r="B11" s="759" t="s">
        <v>896</v>
      </c>
      <c r="C11" s="769">
        <v>18.032</v>
      </c>
      <c r="D11" s="769">
        <v>11.773</v>
      </c>
      <c r="E11" s="768">
        <v>13.80256</v>
      </c>
    </row>
    <row r="12" spans="1:5">
      <c r="A12" s="1724"/>
      <c r="B12" s="759" t="s">
        <v>897</v>
      </c>
      <c r="C12" s="769">
        <v>0.20799999999999999</v>
      </c>
      <c r="D12" s="769">
        <v>0.47699999999999998</v>
      </c>
      <c r="E12" s="768">
        <v>0.86897000000000002</v>
      </c>
    </row>
    <row r="13" spans="1:5">
      <c r="A13" s="1724"/>
      <c r="B13" s="759" t="s">
        <v>898</v>
      </c>
      <c r="C13" s="769">
        <v>5.1639999999999997</v>
      </c>
      <c r="D13" s="769">
        <v>4.8440000000000003</v>
      </c>
      <c r="E13" s="768">
        <v>5.3609999999999998</v>
      </c>
    </row>
    <row r="14" spans="1:5">
      <c r="A14" s="1724"/>
      <c r="B14" s="759" t="s">
        <v>899</v>
      </c>
      <c r="C14" s="769">
        <v>34.161999999999999</v>
      </c>
      <c r="D14" s="769">
        <v>32.15</v>
      </c>
      <c r="E14" s="768">
        <v>31.516999999999999</v>
      </c>
    </row>
    <row r="15" spans="1:5" ht="15.75" thickBot="1">
      <c r="A15" s="1725"/>
      <c r="B15" s="770" t="s">
        <v>900</v>
      </c>
      <c r="C15" s="771">
        <v>1.9219999999999999</v>
      </c>
      <c r="D15" s="771">
        <v>0.19800000000000001</v>
      </c>
      <c r="E15" s="772">
        <v>0.13900000000000001</v>
      </c>
    </row>
    <row r="17" spans="1:6">
      <c r="A17" s="1726" t="s">
        <v>1594</v>
      </c>
      <c r="B17" s="1547"/>
      <c r="C17" s="1547"/>
      <c r="D17" s="1547"/>
      <c r="E17" s="1547"/>
      <c r="F17" s="1547"/>
    </row>
    <row r="18" spans="1:6" ht="43.5" customHeight="1">
      <c r="A18" s="1720" t="s">
        <v>901</v>
      </c>
      <c r="B18" s="1720"/>
      <c r="C18" s="1720"/>
      <c r="D18" s="1720"/>
      <c r="E18" s="1720"/>
      <c r="F18" s="1720"/>
    </row>
  </sheetData>
  <mergeCells count="3">
    <mergeCell ref="A9:A15"/>
    <mergeCell ref="A17:F17"/>
    <mergeCell ref="A18:F18"/>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16937-707E-4C24-9A0F-868E98861E2C}">
  <dimension ref="A2:H24"/>
  <sheetViews>
    <sheetView topLeftCell="A4" zoomScale="85" zoomScaleNormal="85" workbookViewId="0">
      <selection activeCell="L16" sqref="L16"/>
    </sheetView>
  </sheetViews>
  <sheetFormatPr defaultRowHeight="15"/>
  <cols>
    <col min="1" max="1" width="15" customWidth="1"/>
    <col min="2" max="2" width="13" customWidth="1"/>
    <col min="3" max="3" width="17.7109375" customWidth="1"/>
    <col min="4" max="4" width="20.42578125" customWidth="1"/>
    <col min="5" max="5" width="13.85546875" customWidth="1"/>
    <col min="6" max="6" width="11.140625" customWidth="1"/>
    <col min="7" max="7" width="14.7109375" customWidth="1"/>
    <col min="8" max="8" width="13.140625" customWidth="1"/>
  </cols>
  <sheetData>
    <row r="2" spans="1:8" ht="23.25">
      <c r="A2" s="600" t="s">
        <v>902</v>
      </c>
    </row>
    <row r="3" spans="1:8" ht="23.25">
      <c r="A3" s="773"/>
    </row>
    <row r="4" spans="1:8" ht="23.25">
      <c r="A4" s="600" t="s">
        <v>903</v>
      </c>
    </row>
    <row r="6" spans="1:8" ht="15.75" thickBot="1"/>
    <row r="7" spans="1:8">
      <c r="A7" s="1729" t="s">
        <v>904</v>
      </c>
      <c r="B7" s="1731" t="s">
        <v>905</v>
      </c>
      <c r="C7" s="1731" t="s">
        <v>906</v>
      </c>
      <c r="D7" s="1731" t="s">
        <v>907</v>
      </c>
      <c r="E7" s="1727" t="s">
        <v>908</v>
      </c>
      <c r="F7" s="1727"/>
      <c r="G7" s="1727" t="s">
        <v>269</v>
      </c>
      <c r="H7" s="1728"/>
    </row>
    <row r="8" spans="1:8" ht="29.25">
      <c r="A8" s="1730"/>
      <c r="B8" s="1732"/>
      <c r="C8" s="1732"/>
      <c r="D8" s="1732"/>
      <c r="E8" s="774" t="s">
        <v>354</v>
      </c>
      <c r="F8" s="774" t="s">
        <v>909</v>
      </c>
      <c r="G8" s="774" t="s">
        <v>354</v>
      </c>
      <c r="H8" s="775" t="s">
        <v>909</v>
      </c>
    </row>
    <row r="9" spans="1:8">
      <c r="A9" s="1730"/>
      <c r="B9" s="776" t="s">
        <v>285</v>
      </c>
      <c r="C9" s="776" t="s">
        <v>285</v>
      </c>
      <c r="D9" s="776" t="s">
        <v>285</v>
      </c>
      <c r="E9" s="776"/>
      <c r="F9" s="776" t="s">
        <v>285</v>
      </c>
      <c r="G9" s="776"/>
      <c r="H9" s="777" t="s">
        <v>285</v>
      </c>
    </row>
    <row r="10" spans="1:8" ht="57">
      <c r="A10" s="778" t="s">
        <v>910</v>
      </c>
      <c r="B10" s="779">
        <v>-3.2999999999999972</v>
      </c>
      <c r="C10" s="779">
        <v>25.7</v>
      </c>
      <c r="D10" s="779">
        <v>22.400000000000002</v>
      </c>
      <c r="E10" s="780">
        <v>12</v>
      </c>
      <c r="F10" s="779">
        <v>0.7</v>
      </c>
      <c r="G10" s="780">
        <v>5</v>
      </c>
      <c r="H10" s="781">
        <v>0.1</v>
      </c>
    </row>
    <row r="11" spans="1:8" ht="42.75">
      <c r="A11" s="778" t="s">
        <v>319</v>
      </c>
      <c r="B11" s="779">
        <v>-14.200000000000001</v>
      </c>
      <c r="C11" s="779">
        <v>14.8</v>
      </c>
      <c r="D11" s="779">
        <v>0.59999999999999964</v>
      </c>
      <c r="E11" s="780">
        <v>169</v>
      </c>
      <c r="F11" s="779">
        <v>5.6</v>
      </c>
      <c r="G11" s="780">
        <v>25</v>
      </c>
      <c r="H11" s="781">
        <v>0.4</v>
      </c>
    </row>
    <row r="12" spans="1:8" ht="28.5">
      <c r="A12" s="778" t="s">
        <v>320</v>
      </c>
      <c r="B12" s="779">
        <v>-0.79999999999999982</v>
      </c>
      <c r="C12" s="779">
        <v>8.5</v>
      </c>
      <c r="D12" s="779">
        <v>7.7</v>
      </c>
      <c r="E12" s="780">
        <v>74</v>
      </c>
      <c r="F12" s="779">
        <v>3.3000000000000003</v>
      </c>
      <c r="G12" s="780">
        <v>0</v>
      </c>
      <c r="H12" s="781">
        <v>0</v>
      </c>
    </row>
    <row r="13" spans="1:8" ht="42.75">
      <c r="A13" s="778" t="s">
        <v>321</v>
      </c>
      <c r="B13" s="779">
        <v>-3.3000000000000007</v>
      </c>
      <c r="C13" s="779">
        <v>15.4</v>
      </c>
      <c r="D13" s="779">
        <v>12.1</v>
      </c>
      <c r="E13" s="780">
        <v>178</v>
      </c>
      <c r="F13" s="779">
        <v>6.1</v>
      </c>
      <c r="G13" s="780">
        <v>0</v>
      </c>
      <c r="H13" s="781">
        <v>0</v>
      </c>
    </row>
    <row r="14" spans="1:8" ht="42.75">
      <c r="A14" s="778" t="s">
        <v>322</v>
      </c>
      <c r="B14" s="779">
        <v>-0.19999999999999929</v>
      </c>
      <c r="C14" s="779">
        <v>6.5</v>
      </c>
      <c r="D14" s="779">
        <v>6.3000000000000007</v>
      </c>
      <c r="E14" s="780">
        <v>34</v>
      </c>
      <c r="F14" s="779">
        <v>4.3</v>
      </c>
      <c r="G14" s="780">
        <v>2</v>
      </c>
      <c r="H14" s="781">
        <v>0.3</v>
      </c>
    </row>
    <row r="15" spans="1:8" ht="42.75">
      <c r="A15" s="778" t="s">
        <v>911</v>
      </c>
      <c r="B15" s="779">
        <v>-21.299999999999997</v>
      </c>
      <c r="C15" s="779">
        <v>74.5</v>
      </c>
      <c r="D15" s="779">
        <v>53.2</v>
      </c>
      <c r="E15" s="780">
        <v>1222</v>
      </c>
      <c r="F15" s="779">
        <v>40.300000000000004</v>
      </c>
      <c r="G15" s="780">
        <v>35</v>
      </c>
      <c r="H15" s="781">
        <v>0.2</v>
      </c>
    </row>
    <row r="16" spans="1:8" ht="57">
      <c r="A16" s="778" t="s">
        <v>912</v>
      </c>
      <c r="B16" s="779">
        <v>-0.1</v>
      </c>
      <c r="C16" s="779">
        <v>0.3</v>
      </c>
      <c r="D16" s="779">
        <v>0.19999999999999998</v>
      </c>
      <c r="E16" s="780">
        <v>1</v>
      </c>
      <c r="F16" s="779">
        <v>0</v>
      </c>
      <c r="G16" s="780">
        <v>0</v>
      </c>
      <c r="H16" s="781">
        <v>0</v>
      </c>
    </row>
    <row r="17" spans="1:8" ht="28.5">
      <c r="A17" s="778" t="s">
        <v>913</v>
      </c>
      <c r="B17" s="779">
        <v>-10.5</v>
      </c>
      <c r="C17" s="779">
        <v>22.4</v>
      </c>
      <c r="D17" s="779">
        <v>11.899999999999999</v>
      </c>
      <c r="E17" s="780">
        <v>260</v>
      </c>
      <c r="F17" s="779">
        <v>10.6</v>
      </c>
      <c r="G17" s="780">
        <v>15</v>
      </c>
      <c r="H17" s="781">
        <v>0.7</v>
      </c>
    </row>
    <row r="18" spans="1:8" ht="71.25">
      <c r="A18" s="778" t="s">
        <v>914</v>
      </c>
      <c r="B18" s="779">
        <v>-33.799999999999997</v>
      </c>
      <c r="C18" s="779">
        <v>129</v>
      </c>
      <c r="D18" s="779">
        <v>95.2</v>
      </c>
      <c r="E18" s="780">
        <v>910</v>
      </c>
      <c r="F18" s="779">
        <v>31.3</v>
      </c>
      <c r="G18" s="780">
        <v>1</v>
      </c>
      <c r="H18" s="781">
        <v>0</v>
      </c>
    </row>
    <row r="19" spans="1:8">
      <c r="A19" s="778" t="s">
        <v>915</v>
      </c>
      <c r="B19" s="779">
        <v>-24.100000000000044</v>
      </c>
      <c r="C19" s="779">
        <v>452.79999999999995</v>
      </c>
      <c r="D19" s="779">
        <v>428.69999999999993</v>
      </c>
      <c r="E19" s="780">
        <v>6371</v>
      </c>
      <c r="F19" s="779">
        <v>211.5</v>
      </c>
      <c r="G19" s="780">
        <v>200</v>
      </c>
      <c r="H19" s="781">
        <v>20.399999999999999</v>
      </c>
    </row>
    <row r="20" spans="1:8" ht="15.75" thickBot="1">
      <c r="A20" s="782" t="s">
        <v>110</v>
      </c>
      <c r="B20" s="783">
        <v>-111.60000000000005</v>
      </c>
      <c r="C20" s="783">
        <v>749.9</v>
      </c>
      <c r="D20" s="783">
        <v>638.29999999999995</v>
      </c>
      <c r="E20" s="784">
        <v>9231</v>
      </c>
      <c r="F20" s="783">
        <v>313.7</v>
      </c>
      <c r="G20" s="784">
        <v>283</v>
      </c>
      <c r="H20" s="785">
        <v>22.099999999999998</v>
      </c>
    </row>
    <row r="22" spans="1:8">
      <c r="A22" s="786" t="s">
        <v>916</v>
      </c>
    </row>
    <row r="24" spans="1:8">
      <c r="B24" s="787"/>
      <c r="C24" s="787"/>
      <c r="D24" s="787"/>
    </row>
  </sheetData>
  <mergeCells count="6">
    <mergeCell ref="G7:H7"/>
    <mergeCell ref="A7:A9"/>
    <mergeCell ref="B7:B8"/>
    <mergeCell ref="C7:C8"/>
    <mergeCell ref="D7:D8"/>
    <mergeCell ref="E7: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129E-2A32-4CA0-9898-99232AAF5C4E}">
  <dimension ref="A1:R59"/>
  <sheetViews>
    <sheetView tabSelected="1" zoomScaleNormal="100" workbookViewId="0">
      <selection activeCell="N5" sqref="N5"/>
    </sheetView>
  </sheetViews>
  <sheetFormatPr defaultColWidth="9.42578125" defaultRowHeight="15"/>
  <cols>
    <col min="1" max="1" width="44.140625" style="3" customWidth="1"/>
    <col min="2" max="2" width="9.5703125" style="3" customWidth="1"/>
    <col min="3" max="3" width="12.42578125" style="3" customWidth="1"/>
    <col min="4" max="4" width="9.42578125" style="3" customWidth="1"/>
    <col min="5" max="5" width="8.5703125" style="3" bestFit="1" customWidth="1"/>
    <col min="6" max="6" width="7.5703125" style="3" bestFit="1" customWidth="1"/>
    <col min="7" max="7" width="7.5703125" style="3" customWidth="1"/>
    <col min="8" max="8" width="11.28515625" style="3" customWidth="1"/>
    <col min="9" max="9" width="9.85546875" style="3" customWidth="1"/>
    <col min="10" max="10" width="8.85546875" style="3" customWidth="1"/>
    <col min="11" max="11" width="7.42578125" style="3" customWidth="1"/>
    <col min="12" max="12" width="9.42578125" style="3"/>
    <col min="13" max="13" width="9.5703125" style="3" bestFit="1" customWidth="1"/>
    <col min="14" max="14" width="20.5703125" style="3" customWidth="1"/>
    <col min="15" max="16384" width="9.42578125" style="3"/>
  </cols>
  <sheetData>
    <row r="1" spans="1:18" ht="18">
      <c r="A1" s="8" t="s">
        <v>0</v>
      </c>
    </row>
    <row r="2" spans="1:18" ht="18">
      <c r="A2" s="8" t="s">
        <v>111</v>
      </c>
      <c r="D2" s="427"/>
      <c r="N2" s="418"/>
      <c r="P2" s="418"/>
      <c r="Q2" s="418"/>
      <c r="R2" s="418"/>
    </row>
    <row r="3" spans="1:18" ht="18">
      <c r="A3" s="4" t="s">
        <v>160</v>
      </c>
      <c r="B3" s="1"/>
      <c r="D3" s="1"/>
      <c r="N3" s="427"/>
      <c r="O3" s="419"/>
    </row>
    <row r="4" spans="1:18" ht="18.75" thickBot="1">
      <c r="A4" s="1"/>
      <c r="B4" s="1"/>
      <c r="D4" s="1"/>
    </row>
    <row r="5" spans="1:18">
      <c r="A5" s="111"/>
      <c r="B5" s="1495" t="s">
        <v>161</v>
      </c>
      <c r="C5" s="1495"/>
      <c r="D5" s="1495"/>
      <c r="E5" s="1495"/>
      <c r="F5" s="1495"/>
      <c r="G5" s="1496" t="s">
        <v>162</v>
      </c>
      <c r="H5" s="1496"/>
      <c r="I5" s="1496"/>
      <c r="J5" s="1496"/>
      <c r="K5" s="1497"/>
    </row>
    <row r="6" spans="1:18" ht="36.75">
      <c r="A6" s="112"/>
      <c r="B6" s="91" t="s">
        <v>163</v>
      </c>
      <c r="C6" s="91" t="s">
        <v>164</v>
      </c>
      <c r="D6" s="91" t="s">
        <v>165</v>
      </c>
      <c r="E6" s="91" t="s">
        <v>166</v>
      </c>
      <c r="F6" s="91" t="s">
        <v>167</v>
      </c>
      <c r="G6" s="96" t="s">
        <v>168</v>
      </c>
      <c r="H6" s="96" t="s">
        <v>164</v>
      </c>
      <c r="I6" s="96" t="s">
        <v>169</v>
      </c>
      <c r="J6" s="96" t="s">
        <v>170</v>
      </c>
      <c r="K6" s="113" t="s">
        <v>167</v>
      </c>
    </row>
    <row r="7" spans="1:18" ht="49.5" thickBot="1">
      <c r="A7" s="112"/>
      <c r="B7" s="114" t="s">
        <v>142</v>
      </c>
      <c r="C7" s="114" t="s">
        <v>142</v>
      </c>
      <c r="D7" s="91" t="s">
        <v>171</v>
      </c>
      <c r="E7" s="91" t="s">
        <v>172</v>
      </c>
      <c r="F7" s="114" t="s">
        <v>142</v>
      </c>
      <c r="G7" s="115" t="s">
        <v>142</v>
      </c>
      <c r="H7" s="115" t="s">
        <v>142</v>
      </c>
      <c r="I7" s="96" t="s">
        <v>171</v>
      </c>
      <c r="J7" s="92" t="s">
        <v>173</v>
      </c>
      <c r="K7" s="116" t="s">
        <v>142</v>
      </c>
    </row>
    <row r="8" spans="1:18">
      <c r="A8" s="117" t="s">
        <v>5</v>
      </c>
      <c r="B8" s="1498" t="s">
        <v>174</v>
      </c>
      <c r="C8" s="1499"/>
      <c r="D8" s="1499"/>
      <c r="E8" s="1499"/>
      <c r="F8" s="1499"/>
      <c r="G8" s="1499"/>
      <c r="H8" s="1499"/>
      <c r="I8" s="1499"/>
      <c r="J8" s="1499"/>
      <c r="K8" s="1500"/>
    </row>
    <row r="9" spans="1:18">
      <c r="A9" s="118" t="s">
        <v>4</v>
      </c>
      <c r="B9" s="1501"/>
      <c r="C9" s="1502"/>
      <c r="D9" s="1502"/>
      <c r="E9" s="1502"/>
      <c r="F9" s="1502"/>
      <c r="G9" s="1502"/>
      <c r="H9" s="1502"/>
      <c r="I9" s="1502"/>
      <c r="J9" s="1502"/>
      <c r="K9" s="1503"/>
    </row>
    <row r="10" spans="1:18">
      <c r="A10" s="119" t="s">
        <v>7</v>
      </c>
      <c r="B10" s="1501"/>
      <c r="C10" s="1502"/>
      <c r="D10" s="1502"/>
      <c r="E10" s="1502"/>
      <c r="F10" s="1502"/>
      <c r="G10" s="1502"/>
      <c r="H10" s="1502"/>
      <c r="I10" s="1502"/>
      <c r="J10" s="1502"/>
      <c r="K10" s="1503"/>
    </row>
    <row r="11" spans="1:18">
      <c r="A11" s="118" t="s">
        <v>145</v>
      </c>
      <c r="B11" s="1501"/>
      <c r="C11" s="1502"/>
      <c r="D11" s="1502"/>
      <c r="E11" s="1502"/>
      <c r="F11" s="1502"/>
      <c r="G11" s="1502"/>
      <c r="H11" s="1502"/>
      <c r="I11" s="1502"/>
      <c r="J11" s="1502"/>
      <c r="K11" s="1503"/>
    </row>
    <row r="12" spans="1:18" ht="24">
      <c r="A12" s="119" t="s">
        <v>146</v>
      </c>
      <c r="B12" s="1501"/>
      <c r="C12" s="1502"/>
      <c r="D12" s="1502"/>
      <c r="E12" s="1502"/>
      <c r="F12" s="1502"/>
      <c r="G12" s="1502"/>
      <c r="H12" s="1502"/>
      <c r="I12" s="1502"/>
      <c r="J12" s="1502"/>
      <c r="K12" s="1503"/>
    </row>
    <row r="13" spans="1:18">
      <c r="A13" s="120" t="s">
        <v>128</v>
      </c>
      <c r="B13" s="1501"/>
      <c r="C13" s="1502"/>
      <c r="D13" s="1502"/>
      <c r="E13" s="1502"/>
      <c r="F13" s="1502"/>
      <c r="G13" s="1502"/>
      <c r="H13" s="1502"/>
      <c r="I13" s="1502"/>
      <c r="J13" s="1502"/>
      <c r="K13" s="1503"/>
    </row>
    <row r="14" spans="1:18" ht="24">
      <c r="A14" s="119" t="s">
        <v>151</v>
      </c>
      <c r="B14" s="1501"/>
      <c r="C14" s="1502"/>
      <c r="D14" s="1502"/>
      <c r="E14" s="1502"/>
      <c r="F14" s="1502"/>
      <c r="G14" s="1502"/>
      <c r="H14" s="1502"/>
      <c r="I14" s="1502"/>
      <c r="J14" s="1502"/>
      <c r="K14" s="1503"/>
    </row>
    <row r="15" spans="1:18">
      <c r="A15" s="118" t="s">
        <v>11</v>
      </c>
      <c r="B15" s="1501"/>
      <c r="C15" s="1502"/>
      <c r="D15" s="1502"/>
      <c r="E15" s="1502"/>
      <c r="F15" s="1502"/>
      <c r="G15" s="1502"/>
      <c r="H15" s="1502"/>
      <c r="I15" s="1502"/>
      <c r="J15" s="1502"/>
      <c r="K15" s="1503"/>
    </row>
    <row r="16" spans="1:18" ht="36.75">
      <c r="A16" s="121" t="s">
        <v>175</v>
      </c>
      <c r="B16" s="1501"/>
      <c r="C16" s="1502"/>
      <c r="D16" s="1502"/>
      <c r="E16" s="1502"/>
      <c r="F16" s="1502"/>
      <c r="G16" s="1502"/>
      <c r="H16" s="1502"/>
      <c r="I16" s="1502"/>
      <c r="J16" s="1502"/>
      <c r="K16" s="1503"/>
    </row>
    <row r="17" spans="1:13">
      <c r="A17" s="118" t="s">
        <v>654</v>
      </c>
      <c r="B17" s="1501"/>
      <c r="C17" s="1502"/>
      <c r="D17" s="1502"/>
      <c r="E17" s="1502"/>
      <c r="F17" s="1502"/>
      <c r="G17" s="1502"/>
      <c r="H17" s="1502"/>
      <c r="I17" s="1502"/>
      <c r="J17" s="1502"/>
      <c r="K17" s="1503"/>
    </row>
    <row r="18" spans="1:13" ht="15.75" thickBot="1">
      <c r="A18" s="118" t="s">
        <v>652</v>
      </c>
      <c r="B18" s="1504"/>
      <c r="C18" s="1505"/>
      <c r="D18" s="1505"/>
      <c r="E18" s="1505"/>
      <c r="F18" s="1505"/>
      <c r="G18" s="1505"/>
      <c r="H18" s="1505"/>
      <c r="I18" s="1505"/>
      <c r="J18" s="1505"/>
      <c r="K18" s="1506"/>
    </row>
    <row r="19" spans="1:13" hidden="1">
      <c r="A19" s="213" t="s">
        <v>177</v>
      </c>
      <c r="B19" s="216"/>
      <c r="C19" s="216"/>
      <c r="D19" s="216"/>
      <c r="E19" s="216"/>
      <c r="F19" s="216"/>
      <c r="G19" s="216"/>
      <c r="H19" s="216"/>
      <c r="I19" s="216"/>
      <c r="J19" s="216"/>
      <c r="K19" s="217"/>
    </row>
    <row r="20" spans="1:13" hidden="1">
      <c r="A20" s="122" t="s">
        <v>178</v>
      </c>
      <c r="B20" s="12"/>
      <c r="C20" s="13"/>
      <c r="E20" s="13"/>
      <c r="F20" s="13"/>
      <c r="G20" s="12"/>
      <c r="H20" s="13"/>
      <c r="J20" s="13"/>
      <c r="K20" s="123"/>
    </row>
    <row r="21" spans="1:13" ht="24.75" hidden="1">
      <c r="A21" s="122" t="s">
        <v>179</v>
      </c>
      <c r="B21" s="447" t="s">
        <v>180</v>
      </c>
      <c r="C21" s="447" t="s">
        <v>180</v>
      </c>
      <c r="D21" s="448" t="s">
        <v>180</v>
      </c>
      <c r="E21" s="448" t="s">
        <v>180</v>
      </c>
      <c r="F21" s="448" t="s">
        <v>180</v>
      </c>
      <c r="G21" s="15" t="s">
        <v>181</v>
      </c>
      <c r="H21" s="15" t="s">
        <v>122</v>
      </c>
      <c r="I21" s="12" t="s">
        <v>122</v>
      </c>
      <c r="J21" s="12">
        <v>80000</v>
      </c>
      <c r="K21" s="125" t="s">
        <v>182</v>
      </c>
      <c r="M21" s="11"/>
    </row>
    <row r="22" spans="1:13">
      <c r="A22" s="412" t="s">
        <v>1601</v>
      </c>
      <c r="B22" s="348"/>
      <c r="C22" s="348"/>
      <c r="D22" s="211"/>
      <c r="E22" s="211"/>
      <c r="F22" s="211"/>
      <c r="G22" s="348"/>
      <c r="H22" s="348"/>
      <c r="I22" s="211"/>
      <c r="J22" s="211"/>
      <c r="K22" s="212"/>
      <c r="M22" s="11"/>
    </row>
    <row r="23" spans="1:13">
      <c r="A23" s="122" t="s">
        <v>183</v>
      </c>
      <c r="B23" s="15"/>
      <c r="C23" s="15"/>
      <c r="D23" s="12"/>
      <c r="E23" s="12"/>
      <c r="F23" s="12"/>
      <c r="G23" s="15"/>
      <c r="H23" s="15"/>
      <c r="I23" s="12"/>
      <c r="J23" s="12"/>
      <c r="K23" s="125"/>
      <c r="M23" s="11"/>
    </row>
    <row r="24" spans="1:13" ht="15.75" thickBot="1">
      <c r="A24" s="122" t="s">
        <v>184</v>
      </c>
      <c r="B24" s="1427" t="s">
        <v>185</v>
      </c>
      <c r="C24" s="15" t="s">
        <v>122</v>
      </c>
      <c r="D24" s="12" t="s">
        <v>122</v>
      </c>
      <c r="E24" s="1431">
        <v>140000</v>
      </c>
      <c r="F24" s="1431" t="s">
        <v>186</v>
      </c>
      <c r="G24" s="15" t="s">
        <v>122</v>
      </c>
      <c r="H24" s="15" t="s">
        <v>122</v>
      </c>
      <c r="I24" s="15" t="s">
        <v>122</v>
      </c>
      <c r="J24" s="15" t="s">
        <v>122</v>
      </c>
      <c r="K24" s="414" t="s">
        <v>122</v>
      </c>
      <c r="M24" s="11"/>
    </row>
    <row r="25" spans="1:13">
      <c r="A25" s="412" t="s">
        <v>1601</v>
      </c>
      <c r="B25" s="1428"/>
      <c r="C25" s="450"/>
      <c r="D25" s="211"/>
      <c r="E25" s="451"/>
      <c r="F25" s="211"/>
      <c r="G25" s="450"/>
      <c r="H25" s="348"/>
      <c r="I25" s="348"/>
      <c r="J25" s="348"/>
      <c r="K25" s="445"/>
      <c r="M25" s="11"/>
    </row>
    <row r="26" spans="1:13" ht="16.5" customHeight="1" thickBot="1">
      <c r="A26" s="130" t="s">
        <v>613</v>
      </c>
      <c r="B26" s="452" t="s">
        <v>122</v>
      </c>
      <c r="C26" s="453" t="s">
        <v>122</v>
      </c>
      <c r="D26" s="131" t="s">
        <v>122</v>
      </c>
      <c r="E26" s="453" t="s">
        <v>122</v>
      </c>
      <c r="F26" s="131" t="s">
        <v>122</v>
      </c>
      <c r="G26" s="1440" t="s">
        <v>181</v>
      </c>
      <c r="H26" s="131" t="s">
        <v>122</v>
      </c>
      <c r="I26" s="131" t="s">
        <v>122</v>
      </c>
      <c r="J26" s="1430">
        <v>80000</v>
      </c>
      <c r="K26" s="1441" t="s">
        <v>182</v>
      </c>
      <c r="M26" s="11"/>
    </row>
    <row r="27" spans="1:13" ht="18" customHeight="1">
      <c r="A27" s="210" t="s">
        <v>1602</v>
      </c>
      <c r="B27" s="1429"/>
      <c r="C27" s="348"/>
      <c r="D27" s="211"/>
      <c r="E27" s="211"/>
      <c r="F27" s="211"/>
      <c r="G27" s="348"/>
      <c r="H27" s="348"/>
      <c r="I27" s="211"/>
      <c r="J27" s="211"/>
      <c r="K27" s="212"/>
    </row>
    <row r="28" spans="1:13" ht="18" customHeight="1">
      <c r="A28" s="122" t="s">
        <v>187</v>
      </c>
      <c r="B28" s="1427"/>
      <c r="C28" s="15"/>
      <c r="D28" s="12"/>
      <c r="E28" s="12"/>
      <c r="F28" s="12"/>
      <c r="G28" s="15"/>
      <c r="H28" s="15"/>
      <c r="I28" s="12"/>
      <c r="J28" s="12"/>
      <c r="K28" s="125"/>
    </row>
    <row r="29" spans="1:13" ht="18" customHeight="1">
      <c r="A29" s="122" t="s">
        <v>188</v>
      </c>
      <c r="B29" s="1427" t="s">
        <v>189</v>
      </c>
      <c r="C29" s="15" t="s">
        <v>122</v>
      </c>
      <c r="D29" s="15" t="s">
        <v>122</v>
      </c>
      <c r="E29" s="15" t="s">
        <v>122</v>
      </c>
      <c r="F29" s="12" t="s">
        <v>189</v>
      </c>
      <c r="G29" s="15" t="s">
        <v>122</v>
      </c>
      <c r="H29" s="15" t="s">
        <v>122</v>
      </c>
      <c r="I29" s="15" t="s">
        <v>122</v>
      </c>
      <c r="J29" s="15" t="s">
        <v>122</v>
      </c>
      <c r="K29" s="414" t="s">
        <v>122</v>
      </c>
    </row>
    <row r="30" spans="1:13" ht="18" customHeight="1" thickBot="1">
      <c r="A30" s="449" t="s">
        <v>190</v>
      </c>
      <c r="B30" s="1430" t="s">
        <v>191</v>
      </c>
      <c r="C30" s="349"/>
      <c r="D30" s="350"/>
      <c r="E30" s="350"/>
      <c r="F30" s="351"/>
      <c r="G30" s="349"/>
      <c r="H30" s="349"/>
      <c r="I30" s="351"/>
      <c r="J30" s="350"/>
      <c r="K30" s="352"/>
    </row>
    <row r="31" spans="1:13">
      <c r="A31" s="345" t="s">
        <v>192</v>
      </c>
      <c r="B31" s="1431"/>
      <c r="C31" s="346"/>
      <c r="D31" s="346"/>
      <c r="E31" s="464"/>
      <c r="F31" s="12"/>
      <c r="G31" s="346"/>
      <c r="H31" s="346"/>
      <c r="I31" s="12"/>
      <c r="J31" s="464"/>
      <c r="K31" s="125"/>
    </row>
    <row r="32" spans="1:13">
      <c r="A32" s="128" t="s">
        <v>193</v>
      </c>
      <c r="B32" s="1431"/>
      <c r="C32" s="346"/>
      <c r="D32" s="346"/>
      <c r="E32" s="347"/>
      <c r="F32" s="12"/>
      <c r="G32" s="346"/>
      <c r="H32" s="346"/>
      <c r="I32" s="12"/>
      <c r="J32" s="347"/>
      <c r="K32" s="125"/>
    </row>
    <row r="33" spans="1:13" ht="18" customHeight="1">
      <c r="A33" s="128" t="s">
        <v>1603</v>
      </c>
      <c r="B33" s="1427" t="s">
        <v>181</v>
      </c>
      <c r="C33" s="80" t="s">
        <v>122</v>
      </c>
      <c r="D33" s="1442">
        <v>58800</v>
      </c>
      <c r="E33" s="1442">
        <v>30000</v>
      </c>
      <c r="F33" s="1431" t="s">
        <v>195</v>
      </c>
      <c r="G33" s="1434" t="s">
        <v>195</v>
      </c>
      <c r="H33" s="80" t="s">
        <v>122</v>
      </c>
      <c r="I33" s="1431">
        <v>92500</v>
      </c>
      <c r="J33" s="1442">
        <v>91000</v>
      </c>
      <c r="K33" s="1443" t="s">
        <v>196</v>
      </c>
    </row>
    <row r="34" spans="1:13" ht="16.5" customHeight="1" thickBot="1">
      <c r="A34" s="130" t="s">
        <v>190</v>
      </c>
      <c r="B34" s="1430" t="s">
        <v>197</v>
      </c>
      <c r="C34" s="349"/>
      <c r="D34" s="350"/>
      <c r="E34" s="350"/>
      <c r="F34" s="351"/>
      <c r="G34" s="349"/>
      <c r="H34" s="349"/>
      <c r="I34" s="351"/>
      <c r="J34" s="350"/>
      <c r="K34" s="352"/>
    </row>
    <row r="35" spans="1:13">
      <c r="A35" s="345" t="s">
        <v>192</v>
      </c>
      <c r="B35" s="1427"/>
      <c r="C35" s="80"/>
      <c r="D35" s="12"/>
      <c r="E35" s="12"/>
      <c r="F35" s="81"/>
      <c r="G35" s="15"/>
      <c r="H35" s="80"/>
      <c r="I35" s="12"/>
      <c r="J35" s="12"/>
      <c r="K35" s="126"/>
    </row>
    <row r="36" spans="1:13">
      <c r="A36" s="128" t="s">
        <v>198</v>
      </c>
      <c r="B36" s="1427"/>
      <c r="C36" s="80"/>
      <c r="D36" s="12"/>
      <c r="E36" s="12"/>
      <c r="F36" s="81"/>
      <c r="G36" s="15"/>
      <c r="H36" s="80"/>
      <c r="I36" s="12"/>
      <c r="J36" s="12"/>
      <c r="K36" s="126"/>
    </row>
    <row r="37" spans="1:13">
      <c r="A37" s="128" t="s">
        <v>199</v>
      </c>
      <c r="B37" s="1431" t="s">
        <v>200</v>
      </c>
      <c r="C37" s="12" t="s">
        <v>122</v>
      </c>
      <c r="D37" s="1444">
        <v>29100</v>
      </c>
      <c r="E37" s="1431">
        <v>325000</v>
      </c>
      <c r="F37" s="1431" t="s">
        <v>201</v>
      </c>
      <c r="G37" s="15" t="s">
        <v>122</v>
      </c>
      <c r="H37" s="80" t="s">
        <v>122</v>
      </c>
      <c r="I37" s="12" t="s">
        <v>122</v>
      </c>
      <c r="J37" s="12" t="s">
        <v>122</v>
      </c>
      <c r="K37" s="126" t="s">
        <v>122</v>
      </c>
    </row>
    <row r="38" spans="1:13" ht="15.75" thickBot="1">
      <c r="A38" s="128" t="s">
        <v>190</v>
      </c>
      <c r="B38" s="1427" t="s">
        <v>182</v>
      </c>
      <c r="C38" s="15"/>
      <c r="D38" s="15"/>
      <c r="E38" s="15"/>
      <c r="F38" s="15"/>
      <c r="G38" s="15"/>
      <c r="H38" s="15"/>
      <c r="I38" s="15"/>
      <c r="J38" s="15"/>
      <c r="K38" s="414"/>
    </row>
    <row r="39" spans="1:13">
      <c r="A39" s="412" t="s">
        <v>202</v>
      </c>
      <c r="B39" s="1432"/>
      <c r="C39" s="466"/>
      <c r="D39" s="211"/>
      <c r="E39" s="444"/>
      <c r="F39" s="470"/>
      <c r="G39" s="444"/>
      <c r="H39" s="470"/>
      <c r="I39" s="444"/>
      <c r="J39" s="211"/>
      <c r="K39" s="467"/>
    </row>
    <row r="40" spans="1:13">
      <c r="A40" s="413" t="s">
        <v>203</v>
      </c>
      <c r="B40" s="1433"/>
      <c r="C40" s="465"/>
      <c r="D40" s="12"/>
      <c r="E40" s="442"/>
      <c r="F40" s="13"/>
      <c r="G40" s="442"/>
      <c r="H40" s="13"/>
      <c r="I40" s="442"/>
      <c r="J40" s="12"/>
      <c r="K40" s="468"/>
    </row>
    <row r="41" spans="1:13" ht="16.5" customHeight="1" thickBot="1">
      <c r="A41" s="130" t="s">
        <v>204</v>
      </c>
      <c r="B41" s="1430" t="s">
        <v>205</v>
      </c>
      <c r="C41" s="446" t="s">
        <v>122</v>
      </c>
      <c r="D41" s="1445">
        <v>51000</v>
      </c>
      <c r="E41" s="1446">
        <v>43000</v>
      </c>
      <c r="F41" s="1445" t="s">
        <v>206</v>
      </c>
      <c r="G41" s="1447" t="s">
        <v>181</v>
      </c>
      <c r="H41" s="131" t="s">
        <v>122</v>
      </c>
      <c r="I41" s="469">
        <v>64200</v>
      </c>
      <c r="J41" s="1430">
        <v>103000</v>
      </c>
      <c r="K41" s="1441" t="s">
        <v>207</v>
      </c>
    </row>
    <row r="42" spans="1:13">
      <c r="A42" s="412" t="s">
        <v>208</v>
      </c>
      <c r="B42" s="471"/>
      <c r="C42" s="472"/>
      <c r="D42" s="211"/>
      <c r="E42" s="474"/>
      <c r="F42" s="478"/>
      <c r="G42" s="450"/>
      <c r="H42" s="472"/>
      <c r="I42" s="451"/>
      <c r="J42" s="476"/>
      <c r="K42" s="467"/>
    </row>
    <row r="43" spans="1:13">
      <c r="A43" s="128" t="s">
        <v>209</v>
      </c>
      <c r="B43" s="80"/>
      <c r="C43" s="473"/>
      <c r="D43" s="12"/>
      <c r="E43" s="475"/>
      <c r="F43" s="479"/>
      <c r="G43" s="443"/>
      <c r="H43" s="473"/>
      <c r="I43" s="81"/>
      <c r="J43" s="477"/>
      <c r="K43" s="468"/>
    </row>
    <row r="44" spans="1:13" ht="16.5" customHeight="1">
      <c r="A44" s="128" t="s">
        <v>210</v>
      </c>
      <c r="B44" s="1434" t="s">
        <v>211</v>
      </c>
      <c r="C44" s="1439" t="s">
        <v>147</v>
      </c>
      <c r="D44" s="12" t="s">
        <v>122</v>
      </c>
      <c r="E44" s="1444">
        <v>70000</v>
      </c>
      <c r="F44" s="1448" t="s">
        <v>194</v>
      </c>
      <c r="G44" s="1449" t="s">
        <v>189</v>
      </c>
      <c r="H44" s="1439" t="s">
        <v>212</v>
      </c>
      <c r="I44" s="81" t="s">
        <v>122</v>
      </c>
      <c r="J44" s="1431">
        <v>126000</v>
      </c>
      <c r="K44" s="1450" t="s">
        <v>213</v>
      </c>
    </row>
    <row r="45" spans="1:13">
      <c r="A45" s="1152" t="s">
        <v>214</v>
      </c>
      <c r="B45" s="1435"/>
      <c r="C45" s="1153"/>
      <c r="D45" s="1153"/>
      <c r="E45" s="1154"/>
      <c r="F45" s="1154"/>
      <c r="G45" s="1153"/>
      <c r="H45" s="1153"/>
      <c r="I45" s="1153"/>
      <c r="J45" s="1154"/>
      <c r="K45" s="124"/>
    </row>
    <row r="46" spans="1:13">
      <c r="A46" s="127" t="s">
        <v>614</v>
      </c>
      <c r="B46" s="1436" t="s">
        <v>143</v>
      </c>
      <c r="C46" s="14" t="s">
        <v>122</v>
      </c>
      <c r="D46" s="14" t="s">
        <v>122</v>
      </c>
      <c r="E46" s="14" t="s">
        <v>122</v>
      </c>
      <c r="F46" s="1436" t="s">
        <v>143</v>
      </c>
      <c r="G46" s="14" t="s">
        <v>122</v>
      </c>
      <c r="H46" s="14" t="s">
        <v>122</v>
      </c>
      <c r="I46" s="14" t="s">
        <v>122</v>
      </c>
      <c r="J46" s="14" t="s">
        <v>122</v>
      </c>
      <c r="K46" s="124" t="s">
        <v>122</v>
      </c>
    </row>
    <row r="47" spans="1:13">
      <c r="A47" s="129" t="s">
        <v>216</v>
      </c>
      <c r="B47" s="1437" t="s">
        <v>215</v>
      </c>
      <c r="C47" s="214" t="s">
        <v>122</v>
      </c>
      <c r="D47" s="214" t="s">
        <v>122</v>
      </c>
      <c r="E47" s="214" t="s">
        <v>122</v>
      </c>
      <c r="F47" s="1437" t="s">
        <v>215</v>
      </c>
      <c r="G47" s="1437" t="s">
        <v>217</v>
      </c>
      <c r="H47" s="214" t="s">
        <v>122</v>
      </c>
      <c r="I47" s="214" t="s">
        <v>122</v>
      </c>
      <c r="J47" s="214" t="s">
        <v>122</v>
      </c>
      <c r="K47" s="1453" t="s">
        <v>217</v>
      </c>
      <c r="M47" s="11"/>
    </row>
    <row r="48" spans="1:13">
      <c r="A48" s="129" t="s">
        <v>218</v>
      </c>
      <c r="B48" s="215" t="s">
        <v>122</v>
      </c>
      <c r="C48" s="215" t="s">
        <v>122</v>
      </c>
      <c r="D48" s="215" t="s">
        <v>122</v>
      </c>
      <c r="E48" s="215" t="s">
        <v>122</v>
      </c>
      <c r="F48" s="215" t="s">
        <v>122</v>
      </c>
      <c r="G48" s="214" t="s">
        <v>122</v>
      </c>
      <c r="H48" s="214" t="s">
        <v>122</v>
      </c>
      <c r="I48" s="214" t="s">
        <v>122</v>
      </c>
      <c r="J48" s="214" t="s">
        <v>122</v>
      </c>
      <c r="K48" s="415" t="s">
        <v>122</v>
      </c>
    </row>
    <row r="49" spans="1:13">
      <c r="A49" s="129" t="s">
        <v>219</v>
      </c>
      <c r="B49" s="1438" t="s">
        <v>143</v>
      </c>
      <c r="C49" s="218" t="s">
        <v>122</v>
      </c>
      <c r="D49" s="218" t="s">
        <v>122</v>
      </c>
      <c r="E49" s="218" t="s">
        <v>122</v>
      </c>
      <c r="F49" s="1438" t="s">
        <v>143</v>
      </c>
      <c r="G49" s="1451" t="s">
        <v>217</v>
      </c>
      <c r="H49" s="218" t="s">
        <v>122</v>
      </c>
      <c r="I49" s="218" t="s">
        <v>122</v>
      </c>
      <c r="J49" s="218" t="s">
        <v>122</v>
      </c>
      <c r="K49" s="1454" t="s">
        <v>217</v>
      </c>
    </row>
    <row r="50" spans="1:13">
      <c r="A50" s="129" t="s">
        <v>190</v>
      </c>
      <c r="B50" s="1438" t="s">
        <v>217</v>
      </c>
      <c r="C50" s="218" t="s">
        <v>122</v>
      </c>
      <c r="D50" s="218" t="s">
        <v>122</v>
      </c>
      <c r="E50" s="218" t="s">
        <v>122</v>
      </c>
      <c r="F50" s="1438" t="s">
        <v>217</v>
      </c>
      <c r="G50" s="218"/>
      <c r="H50" s="218"/>
      <c r="I50" s="218"/>
      <c r="J50" s="218"/>
      <c r="K50" s="416"/>
    </row>
    <row r="51" spans="1:13">
      <c r="A51" s="129" t="s">
        <v>1604</v>
      </c>
      <c r="B51" s="1435" t="s">
        <v>147</v>
      </c>
      <c r="C51" s="218" t="s">
        <v>122</v>
      </c>
      <c r="D51" s="218" t="s">
        <v>122</v>
      </c>
      <c r="E51" s="218" t="s">
        <v>122</v>
      </c>
      <c r="F51" s="1452" t="s">
        <v>147</v>
      </c>
      <c r="G51" s="218" t="s">
        <v>122</v>
      </c>
      <c r="H51" s="218" t="s">
        <v>122</v>
      </c>
      <c r="I51" s="218" t="s">
        <v>122</v>
      </c>
      <c r="J51" s="218" t="s">
        <v>122</v>
      </c>
      <c r="K51" s="416" t="s">
        <v>122</v>
      </c>
      <c r="M51" s="11"/>
    </row>
    <row r="53" spans="1:13" ht="24.75" customHeight="1">
      <c r="A53" s="1494" t="s">
        <v>1605</v>
      </c>
      <c r="B53" s="1492"/>
      <c r="C53" s="1492"/>
      <c r="D53" s="1492"/>
      <c r="E53" s="1492"/>
      <c r="F53" s="1492"/>
      <c r="G53" s="1492"/>
      <c r="H53" s="1492"/>
      <c r="I53" s="1492"/>
      <c r="J53" s="1492"/>
      <c r="K53" s="1492"/>
    </row>
    <row r="54" spans="1:13" ht="21.75" customHeight="1">
      <c r="A54" s="1494" t="s">
        <v>1606</v>
      </c>
      <c r="B54" s="1492"/>
      <c r="C54" s="1492"/>
      <c r="D54" s="1492"/>
      <c r="E54" s="1492"/>
      <c r="F54" s="1492"/>
      <c r="G54" s="1492"/>
      <c r="H54" s="1492"/>
      <c r="I54" s="1492"/>
      <c r="J54" s="1492"/>
    </row>
    <row r="55" spans="1:13" ht="25.5" customHeight="1">
      <c r="A55" s="1493" t="s">
        <v>1607</v>
      </c>
      <c r="B55" s="1493"/>
      <c r="C55" s="1493"/>
      <c r="D55" s="1493"/>
      <c r="E55" s="1493"/>
      <c r="F55" s="1493"/>
      <c r="G55" s="1493"/>
      <c r="H55" s="1493"/>
      <c r="I55" s="1493"/>
      <c r="J55" s="1493"/>
      <c r="K55" s="1493"/>
    </row>
    <row r="56" spans="1:13">
      <c r="A56" s="512" t="s">
        <v>655</v>
      </c>
      <c r="B56" s="480"/>
      <c r="C56" s="480"/>
      <c r="D56" s="480"/>
      <c r="E56" s="480"/>
      <c r="F56" s="480"/>
      <c r="G56" s="480"/>
      <c r="H56" s="480"/>
      <c r="I56" s="480"/>
      <c r="J56" s="480"/>
      <c r="K56" s="480"/>
    </row>
    <row r="57" spans="1:13">
      <c r="A57" s="512" t="s">
        <v>656</v>
      </c>
      <c r="B57" s="480"/>
      <c r="C57" s="480"/>
      <c r="D57" s="480"/>
      <c r="E57" s="480"/>
      <c r="F57" s="480"/>
      <c r="G57" s="480"/>
      <c r="H57" s="480"/>
      <c r="I57" s="480"/>
      <c r="J57" s="480"/>
      <c r="K57" s="480"/>
    </row>
    <row r="58" spans="1:13">
      <c r="A58" s="512" t="s">
        <v>657</v>
      </c>
    </row>
    <row r="59" spans="1:13">
      <c r="A59" s="512" t="s">
        <v>1461</v>
      </c>
    </row>
  </sheetData>
  <mergeCells count="6">
    <mergeCell ref="A55:K55"/>
    <mergeCell ref="A53:K53"/>
    <mergeCell ref="A54:J54"/>
    <mergeCell ref="B5:F5"/>
    <mergeCell ref="G5:K5"/>
    <mergeCell ref="B8:K18"/>
  </mergeCells>
  <phoneticPr fontId="97" type="noConversion"/>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ignoredErrors>
    <ignoredError sqref="B7:K7" numberStoredAsText="1"/>
    <ignoredError sqref="H4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09D9-0641-4DBB-8E08-FDC822BC85EB}">
  <dimension ref="B1:I61"/>
  <sheetViews>
    <sheetView zoomScaleNormal="100" workbookViewId="0">
      <selection activeCell="B1" sqref="B1:B2"/>
    </sheetView>
  </sheetViews>
  <sheetFormatPr defaultColWidth="9.42578125" defaultRowHeight="15"/>
  <cols>
    <col min="1" max="1" width="9.42578125" style="3"/>
    <col min="2" max="2" width="38.42578125" style="3" customWidth="1"/>
    <col min="3" max="3" width="16.5703125" style="3" customWidth="1"/>
    <col min="4" max="4" width="17.85546875" style="3" customWidth="1"/>
    <col min="5" max="5" width="18.42578125" style="3" customWidth="1"/>
    <col min="6" max="6" width="10.140625" style="3" customWidth="1"/>
    <col min="7" max="16384" width="9.42578125" style="3"/>
  </cols>
  <sheetData>
    <row r="1" spans="2:6" ht="18">
      <c r="B1" s="8" t="s">
        <v>0</v>
      </c>
    </row>
    <row r="2" spans="2:6" ht="18">
      <c r="B2" s="8" t="s">
        <v>111</v>
      </c>
    </row>
    <row r="3" spans="2:6" ht="18">
      <c r="B3" s="4" t="s">
        <v>220</v>
      </c>
      <c r="C3" s="1"/>
      <c r="E3" s="1"/>
    </row>
    <row r="4" spans="2:6" ht="18.75" thickBot="1">
      <c r="B4" s="1"/>
      <c r="C4" s="1"/>
      <c r="E4" s="1"/>
    </row>
    <row r="5" spans="2:6" ht="51.75">
      <c r="B5" s="107"/>
      <c r="C5" s="108" t="s">
        <v>221</v>
      </c>
      <c r="D5" s="108" t="s">
        <v>222</v>
      </c>
      <c r="E5" s="109" t="s">
        <v>223</v>
      </c>
      <c r="F5" s="110" t="s">
        <v>141</v>
      </c>
    </row>
    <row r="6" spans="2:6" ht="15.75" thickBot="1">
      <c r="B6" s="159"/>
      <c r="C6" s="160" t="s">
        <v>142</v>
      </c>
      <c r="D6" s="160" t="s">
        <v>142</v>
      </c>
      <c r="E6" s="160" t="s">
        <v>142</v>
      </c>
      <c r="F6" s="161" t="s">
        <v>142</v>
      </c>
    </row>
    <row r="7" spans="2:6">
      <c r="B7" s="165" t="s">
        <v>5</v>
      </c>
      <c r="C7" s="1507" t="s">
        <v>224</v>
      </c>
      <c r="D7" s="1499"/>
      <c r="E7" s="1499"/>
      <c r="F7" s="1500"/>
    </row>
    <row r="8" spans="2:6">
      <c r="B8" s="132" t="s">
        <v>225</v>
      </c>
      <c r="C8" s="1502"/>
      <c r="D8" s="1502"/>
      <c r="E8" s="1502"/>
      <c r="F8" s="1503"/>
    </row>
    <row r="9" spans="2:6" ht="25.5">
      <c r="B9" s="133" t="s">
        <v>226</v>
      </c>
      <c r="C9" s="1502"/>
      <c r="D9" s="1502"/>
      <c r="E9" s="1502"/>
      <c r="F9" s="1503"/>
    </row>
    <row r="10" spans="2:6">
      <c r="B10" s="134" t="s">
        <v>145</v>
      </c>
      <c r="C10" s="1502"/>
      <c r="D10" s="1502"/>
      <c r="E10" s="1502"/>
      <c r="F10" s="1503"/>
    </row>
    <row r="11" spans="2:6" ht="25.5">
      <c r="B11" s="143" t="s">
        <v>146</v>
      </c>
      <c r="C11" s="1502"/>
      <c r="D11" s="1502"/>
      <c r="E11" s="1502"/>
      <c r="F11" s="1503"/>
    </row>
    <row r="12" spans="2:6">
      <c r="B12" s="132" t="s">
        <v>128</v>
      </c>
      <c r="C12" s="1502"/>
      <c r="D12" s="1502"/>
      <c r="E12" s="1502"/>
      <c r="F12" s="1503"/>
    </row>
    <row r="13" spans="2:6" ht="25.5">
      <c r="B13" s="143" t="s">
        <v>151</v>
      </c>
      <c r="C13" s="1502"/>
      <c r="D13" s="1502"/>
      <c r="E13" s="1502"/>
      <c r="F13" s="1503"/>
    </row>
    <row r="14" spans="2:6">
      <c r="B14" s="132" t="s">
        <v>11</v>
      </c>
      <c r="C14" s="1502"/>
      <c r="D14" s="1502"/>
      <c r="E14" s="1502"/>
      <c r="F14" s="1503"/>
    </row>
    <row r="15" spans="2:6" ht="38.25">
      <c r="B15" s="143" t="s">
        <v>175</v>
      </c>
      <c r="C15" s="1502"/>
      <c r="D15" s="1502"/>
      <c r="E15" s="1502"/>
      <c r="F15" s="1503"/>
    </row>
    <row r="16" spans="2:6">
      <c r="B16" s="132" t="s">
        <v>176</v>
      </c>
      <c r="C16" s="1502"/>
      <c r="D16" s="1502"/>
      <c r="E16" s="1502"/>
      <c r="F16" s="1503"/>
    </row>
    <row r="17" spans="2:6" ht="15.75" thickBot="1">
      <c r="B17" s="1455" t="s">
        <v>10</v>
      </c>
      <c r="C17" s="1502"/>
      <c r="D17" s="1502"/>
      <c r="E17" s="1502"/>
      <c r="F17" s="1503"/>
    </row>
    <row r="18" spans="2:6" ht="15.75" hidden="1" thickBot="1">
      <c r="B18" s="135" t="s">
        <v>177</v>
      </c>
      <c r="C18" s="148" t="s">
        <v>227</v>
      </c>
      <c r="D18" s="149"/>
      <c r="E18" s="149"/>
      <c r="F18" s="155"/>
    </row>
    <row r="19" spans="2:6" ht="15.75" hidden="1" thickBot="1">
      <c r="B19" s="156" t="s">
        <v>228</v>
      </c>
      <c r="C19" s="150" t="s">
        <v>180</v>
      </c>
      <c r="D19" s="76"/>
      <c r="E19" s="76"/>
      <c r="F19" s="157"/>
    </row>
    <row r="20" spans="2:6" ht="15.75" hidden="1" thickBot="1">
      <c r="B20" s="136"/>
      <c r="C20" s="151" t="s">
        <v>180</v>
      </c>
      <c r="D20" s="82"/>
      <c r="E20" s="82"/>
      <c r="F20" s="137"/>
    </row>
    <row r="21" spans="2:6" ht="15.75" hidden="1" thickBot="1">
      <c r="B21" s="136"/>
      <c r="C21" s="152" t="s">
        <v>229</v>
      </c>
      <c r="D21" s="76"/>
      <c r="E21" s="76"/>
      <c r="F21" s="157"/>
    </row>
    <row r="22" spans="2:6" ht="15.75" hidden="1" thickBot="1">
      <c r="B22" s="135"/>
      <c r="C22" s="153" t="s">
        <v>122</v>
      </c>
      <c r="D22" s="141">
        <v>698</v>
      </c>
      <c r="E22" s="154" t="s">
        <v>180</v>
      </c>
      <c r="F22" s="158" t="s">
        <v>180</v>
      </c>
    </row>
    <row r="23" spans="2:6">
      <c r="B23" s="165" t="s">
        <v>32</v>
      </c>
      <c r="C23" s="1457" t="s">
        <v>227</v>
      </c>
      <c r="D23" s="170"/>
      <c r="E23" s="168"/>
      <c r="F23" s="163"/>
    </row>
    <row r="24" spans="2:6">
      <c r="B24" s="1456" t="s">
        <v>183</v>
      </c>
      <c r="C24" s="1155" t="s">
        <v>230</v>
      </c>
      <c r="D24" s="16"/>
      <c r="E24" s="162"/>
      <c r="F24" s="157"/>
    </row>
    <row r="25" spans="2:6">
      <c r="B25" s="1456" t="s">
        <v>184</v>
      </c>
      <c r="C25" s="332" t="s">
        <v>231</v>
      </c>
      <c r="D25" s="17"/>
      <c r="E25" s="18"/>
      <c r="F25" s="137"/>
    </row>
    <row r="26" spans="2:6">
      <c r="B26" s="143"/>
      <c r="C26" s="331" t="s">
        <v>229</v>
      </c>
      <c r="D26" s="16"/>
      <c r="E26" s="162"/>
      <c r="F26" s="157"/>
    </row>
    <row r="27" spans="2:6">
      <c r="B27" s="143"/>
      <c r="C27" s="166" t="s">
        <v>232</v>
      </c>
      <c r="D27" s="16"/>
      <c r="E27" s="162"/>
      <c r="F27" s="157"/>
    </row>
    <row r="28" spans="2:6" ht="15.75" thickBot="1">
      <c r="B28" s="169"/>
      <c r="C28" s="167" t="s">
        <v>231</v>
      </c>
      <c r="D28" s="147">
        <v>1238</v>
      </c>
      <c r="E28" s="333">
        <v>1420</v>
      </c>
      <c r="F28" s="334">
        <v>104</v>
      </c>
    </row>
    <row r="29" spans="2:6">
      <c r="B29" s="165" t="s">
        <v>1608</v>
      </c>
      <c r="C29" s="1457" t="s">
        <v>227</v>
      </c>
      <c r="D29" s="170"/>
      <c r="E29" s="168"/>
      <c r="F29" s="163"/>
    </row>
    <row r="30" spans="2:6">
      <c r="B30" s="1456" t="s">
        <v>1609</v>
      </c>
      <c r="C30" s="1155" t="s">
        <v>122</v>
      </c>
      <c r="D30" s="16"/>
      <c r="E30" s="162"/>
      <c r="F30" s="157"/>
    </row>
    <row r="31" spans="2:6">
      <c r="B31" s="1456" t="s">
        <v>188</v>
      </c>
      <c r="C31" s="332" t="s">
        <v>122</v>
      </c>
      <c r="D31" s="17"/>
      <c r="E31" s="18"/>
      <c r="F31" s="137"/>
    </row>
    <row r="32" spans="2:6">
      <c r="B32" s="143"/>
      <c r="C32" s="331" t="s">
        <v>229</v>
      </c>
      <c r="D32" s="16"/>
      <c r="E32" s="162"/>
      <c r="F32" s="157"/>
    </row>
    <row r="33" spans="2:9" ht="15.75" thickBot="1">
      <c r="B33" s="169"/>
      <c r="C33" s="167" t="s">
        <v>122</v>
      </c>
      <c r="D33" s="147"/>
      <c r="E33" s="333"/>
      <c r="F33" s="334"/>
      <c r="H33" s="427"/>
    </row>
    <row r="34" spans="2:9">
      <c r="B34" s="165" t="s">
        <v>192</v>
      </c>
      <c r="C34" s="1461" t="s">
        <v>227</v>
      </c>
      <c r="D34" s="172"/>
      <c r="E34" s="172"/>
      <c r="F34" s="164"/>
    </row>
    <row r="35" spans="2:9" ht="14.45" customHeight="1">
      <c r="B35" s="1508" t="s">
        <v>193</v>
      </c>
      <c r="C35" s="1458" t="s">
        <v>191</v>
      </c>
      <c r="D35" s="19"/>
      <c r="E35" s="19"/>
      <c r="F35" s="142"/>
    </row>
    <row r="36" spans="2:9">
      <c r="B36" s="1508"/>
      <c r="C36" s="326" t="s">
        <v>144</v>
      </c>
      <c r="D36" s="19"/>
      <c r="E36" s="19"/>
      <c r="F36" s="142"/>
    </row>
    <row r="37" spans="2:9">
      <c r="B37" s="143"/>
      <c r="C37" s="19" t="s">
        <v>229</v>
      </c>
      <c r="D37" s="19"/>
      <c r="E37" s="19"/>
      <c r="F37" s="142"/>
    </row>
    <row r="38" spans="2:9">
      <c r="B38" s="143"/>
      <c r="C38" s="1458" t="s">
        <v>233</v>
      </c>
      <c r="D38" s="19"/>
      <c r="E38" s="19"/>
      <c r="F38" s="142"/>
    </row>
    <row r="39" spans="2:9">
      <c r="B39" s="138"/>
      <c r="C39" s="327" t="s">
        <v>234</v>
      </c>
      <c r="D39" s="171">
        <v>3704</v>
      </c>
      <c r="E39" s="21">
        <v>3734</v>
      </c>
      <c r="F39" s="328">
        <v>31</v>
      </c>
      <c r="I39" s="427"/>
    </row>
    <row r="40" spans="2:9">
      <c r="B40" s="230" t="s">
        <v>192</v>
      </c>
      <c r="C40" s="1462" t="s">
        <v>227</v>
      </c>
      <c r="D40" s="231"/>
      <c r="E40" s="231"/>
      <c r="F40" s="139"/>
    </row>
    <row r="41" spans="2:9">
      <c r="B41" s="1456" t="s">
        <v>198</v>
      </c>
      <c r="C41" s="1458" t="s">
        <v>235</v>
      </c>
      <c r="D41" s="19"/>
      <c r="E41" s="19"/>
      <c r="F41" s="142"/>
    </row>
    <row r="42" spans="2:9">
      <c r="B42" s="1456" t="s">
        <v>199</v>
      </c>
      <c r="C42" s="326" t="s">
        <v>236</v>
      </c>
      <c r="D42" s="19"/>
      <c r="E42" s="19"/>
      <c r="F42" s="142"/>
    </row>
    <row r="43" spans="2:9">
      <c r="B43" s="143"/>
      <c r="C43" s="19" t="s">
        <v>229</v>
      </c>
      <c r="D43" s="19"/>
      <c r="E43" s="19"/>
      <c r="F43" s="142"/>
    </row>
    <row r="44" spans="2:9">
      <c r="B44" s="143"/>
      <c r="C44" s="1458" t="s">
        <v>237</v>
      </c>
      <c r="D44" s="19"/>
      <c r="E44" s="19"/>
      <c r="F44" s="142"/>
    </row>
    <row r="45" spans="2:9">
      <c r="B45" s="138"/>
      <c r="C45" s="327" t="s">
        <v>238</v>
      </c>
      <c r="D45" s="171">
        <v>2626</v>
      </c>
      <c r="E45" s="21">
        <v>2999</v>
      </c>
      <c r="F45" s="328">
        <v>373</v>
      </c>
      <c r="I45" s="427"/>
    </row>
    <row r="46" spans="2:9">
      <c r="B46" s="230" t="s">
        <v>202</v>
      </c>
      <c r="C46" s="1462" t="s">
        <v>227</v>
      </c>
      <c r="D46" s="232"/>
      <c r="E46" s="232"/>
      <c r="F46" s="173"/>
    </row>
    <row r="47" spans="2:9">
      <c r="B47" s="140" t="s">
        <v>203</v>
      </c>
      <c r="C47" s="1458" t="s">
        <v>239</v>
      </c>
      <c r="D47" s="20"/>
      <c r="E47" s="20"/>
      <c r="F47" s="144"/>
    </row>
    <row r="48" spans="2:9">
      <c r="B48" s="143"/>
      <c r="C48" s="1459" t="s">
        <v>144</v>
      </c>
      <c r="D48" s="20"/>
      <c r="E48" s="20"/>
      <c r="F48" s="144"/>
    </row>
    <row r="49" spans="2:9">
      <c r="B49" s="143"/>
      <c r="C49" s="19" t="s">
        <v>229</v>
      </c>
      <c r="D49" s="20"/>
      <c r="E49" s="20"/>
      <c r="F49" s="144"/>
    </row>
    <row r="50" spans="2:9">
      <c r="B50" s="143"/>
      <c r="C50" s="1458" t="s">
        <v>240</v>
      </c>
      <c r="D50" s="20"/>
      <c r="E50" s="20"/>
      <c r="F50" s="144"/>
    </row>
    <row r="51" spans="2:9">
      <c r="B51" s="138"/>
      <c r="C51" s="327" t="s">
        <v>241</v>
      </c>
      <c r="D51" s="21">
        <v>2417</v>
      </c>
      <c r="E51" s="21">
        <v>2420</v>
      </c>
      <c r="F51" s="328">
        <v>3</v>
      </c>
      <c r="I51" s="427"/>
    </row>
    <row r="52" spans="2:9">
      <c r="B52" s="143" t="s">
        <v>208</v>
      </c>
      <c r="C52" s="1463" t="s">
        <v>227</v>
      </c>
      <c r="D52" s="19"/>
      <c r="E52" s="19"/>
      <c r="F52" s="145"/>
    </row>
    <row r="53" spans="2:9">
      <c r="B53" s="132" t="s">
        <v>209</v>
      </c>
      <c r="C53" s="1460" t="s">
        <v>242</v>
      </c>
      <c r="D53" s="19"/>
      <c r="E53" s="19"/>
      <c r="F53" s="145"/>
    </row>
    <row r="54" spans="2:9">
      <c r="B54" s="132"/>
      <c r="C54" s="326" t="s">
        <v>234</v>
      </c>
      <c r="D54" s="19"/>
      <c r="E54" s="19"/>
      <c r="F54" s="145"/>
    </row>
    <row r="55" spans="2:9">
      <c r="B55" s="132"/>
      <c r="C55" s="325" t="s">
        <v>229</v>
      </c>
      <c r="D55" s="19"/>
      <c r="E55" s="19"/>
      <c r="F55" s="145"/>
    </row>
    <row r="56" spans="2:9">
      <c r="B56" s="132"/>
      <c r="C56" s="1460" t="s">
        <v>217</v>
      </c>
      <c r="D56" s="19"/>
      <c r="E56" s="19"/>
      <c r="F56" s="145"/>
    </row>
    <row r="57" spans="2:9" ht="15.75" thickBot="1">
      <c r="B57" s="146"/>
      <c r="C57" s="329" t="s">
        <v>144</v>
      </c>
      <c r="D57" s="147">
        <v>665</v>
      </c>
      <c r="E57" s="147">
        <v>741</v>
      </c>
      <c r="F57" s="330">
        <v>34</v>
      </c>
      <c r="I57" s="427"/>
    </row>
    <row r="59" spans="2:9">
      <c r="B59" s="427" t="s">
        <v>658</v>
      </c>
    </row>
    <row r="60" spans="2:9">
      <c r="B60" s="3" t="s">
        <v>659</v>
      </c>
    </row>
    <row r="61" spans="2:9">
      <c r="B61" s="427"/>
    </row>
  </sheetData>
  <mergeCells count="2">
    <mergeCell ref="C7:F17"/>
    <mergeCell ref="B35:B36"/>
  </mergeCells>
  <pageMargins left="0.7" right="0.7" top="0.75" bottom="0.75" header="0.3" footer="0.3"/>
  <pageSetup paperSize="9" orientation="portrait" r:id="rId1"/>
  <headerFooter>
    <oddHeader>&amp;C&amp;"Calibri"&amp;12&amp;K000000 OFFICIAL-SENSITIVE&amp;1#_x000D_</oddHeader>
    <oddFooter>&amp;C_x000D_&amp;1#&amp;"Calibri"&amp;12&amp;K000000 OFFICIAL-SENSITIVE</oddFooter>
  </headerFooter>
  <ignoredErrors>
    <ignoredError sqref="C6:G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9ff0b8c-5d72-4038-b2cd-f57bf310c636" ContentTypeId="0x010100D9D675D6CDED02438DC7CFF78D2F29E401" PreviousValue="false"/>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Departmental Resource Accounts</TermName>
          <TermId xmlns="http://schemas.microsoft.com/office/infopath/2007/PartnerControls">132fe5c0-e079-41b3-94bc-6d7aabfe3ec5</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DFinStrat</TermName>
          <TermId xmlns="http://schemas.microsoft.com/office/infopath/2007/PartnerControls">15389e35-05c8-4fd7-a675-d37e9fccf158</TermId>
        </TermInfo>
      </Terms>
    </m79e07ce3690491db9121a08429fad40>
    <TaxCatchAll xmlns="04738c6d-ecc8-46f1-821f-82e308eab3d9">
      <Value>6</Value>
      <Value>5</Value>
      <Value>4</Value>
      <Value>3</Value>
    </TaxCatchAll>
    <UKProtectiveMarking xmlns="04738c6d-ecc8-46f1-821f-82e308eab3d9">OFFICIAL-SENSITIVE</UKProtectiveMarking>
    <CategoryDescription xmlns="http://schemas.microsoft.com/sharepoint.v3" xsi:nil="true"/>
    <CreatedOriginated xmlns="04738c6d-ecc8-46f1-821f-82e308eab3d9">2020-10-27T09:03:13+00:00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1c76cdd5-a921-456a-8f21-f5a9b37f19d8</TermId>
        </TermInfo>
      </Terms>
    </i71a74d1f9984201b479cc08077b6323>
    <wic_System_Copyright xmlns="http://schemas.microsoft.com/sharepoint/v3/fields" xsi:nil="true"/>
    <_dlc_Exempt xmlns="http://schemas.microsoft.com/sharepoint/v3">false</_dlc_Exempt>
  </documentManagement>
</p:properties>
</file>

<file path=customXml/item6.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27B566EB0C8BE34388C35A3D19430B2E" ma:contentTypeVersion="4" ma:contentTypeDescription="Designed to facilitate the storage of MOD Documents with a '.doc' or '.docx' extension" ma:contentTypeScope="" ma:versionID="700d66f10082ebe6a72e09b5687db1f1">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dd4169223b49d4b20bd730ad53d9d18a"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3320252-f05a-4fd5-8ccf-9cd03f4fd850}" ma:internalName="TaxCatchAll" ma:showField="CatchAllData"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3320252-f05a-4fd5-8ccf-9cd03f4fd850}" ma:internalName="TaxCatchAllLabel" ma:readOnly="true" ma:showField="CatchAllDataLabel" ma:web="941149fa-5968-4533-82c0-10d369583d35">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3;#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6;#DFinStrat|15389e35-05c8-4fd7-a675-d37e9fccf158"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5;#Departmental Resource Accounts|132fe5c0-e079-41b3-94bc-6d7aabfe3ec5"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4;#Finance|1c76cdd5-a921-456a-8f21-f5a9b37f19d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DD66A-11B2-4D34-93EF-B733D8460FFD}">
  <ds:schemaRefs>
    <ds:schemaRef ds:uri="Microsoft.SharePoint.Taxonomy.ContentTypeSync"/>
  </ds:schemaRefs>
</ds:datastoreItem>
</file>

<file path=customXml/itemProps2.xml><?xml version="1.0" encoding="utf-8"?>
<ds:datastoreItem xmlns:ds="http://schemas.openxmlformats.org/officeDocument/2006/customXml" ds:itemID="{59187405-043B-437A-9E6C-23E87D85E16A}">
  <ds:schemaRefs>
    <ds:schemaRef ds:uri="http://schemas.microsoft.com/sharepoint/events"/>
  </ds:schemaRefs>
</ds:datastoreItem>
</file>

<file path=customXml/itemProps3.xml><?xml version="1.0" encoding="utf-8"?>
<ds:datastoreItem xmlns:ds="http://schemas.openxmlformats.org/officeDocument/2006/customXml" ds:itemID="{9D506FCE-4856-48FB-9545-7355EF9A4734}">
  <ds:schemaRefs>
    <ds:schemaRef ds:uri="http://schemas.microsoft.com/sharepoint/v3/contenttype/forms"/>
  </ds:schemaRefs>
</ds:datastoreItem>
</file>

<file path=customXml/itemProps4.xml><?xml version="1.0" encoding="utf-8"?>
<ds:datastoreItem xmlns:ds="http://schemas.openxmlformats.org/officeDocument/2006/customXml" ds:itemID="{AF4F48A0-50A3-4901-83B1-78D2643E70C9}">
  <ds:schemaRefs>
    <ds:schemaRef ds:uri="office.server.policy"/>
  </ds:schemaRefs>
</ds:datastoreItem>
</file>

<file path=customXml/itemProps5.xml><?xml version="1.0" encoding="utf-8"?>
<ds:datastoreItem xmlns:ds="http://schemas.openxmlformats.org/officeDocument/2006/customXml" ds:itemID="{FB6C7E25-0B1B-4B55-935D-F2AE7FF61C76}">
  <ds:schemaRefs>
    <ds:schemaRef ds:uri="http://schemas.microsoft.com/office/2006/metadata/properties"/>
    <ds:schemaRef ds:uri="http://schemas.microsoft.com/sharepoint/v3"/>
    <ds:schemaRef ds:uri="http://purl.org/dc/term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fields"/>
    <ds:schemaRef ds:uri="http://purl.org/dc/elements/1.1/"/>
    <ds:schemaRef ds:uri="04738c6d-ecc8-46f1-821f-82e308eab3d9"/>
    <ds:schemaRef ds:uri="http://www.w3.org/XML/1998/namespace"/>
    <ds:schemaRef ds:uri="http://purl.org/dc/dcmitype/"/>
  </ds:schemaRefs>
</ds:datastoreItem>
</file>

<file path=customXml/itemProps6.xml><?xml version="1.0" encoding="utf-8"?>
<ds:datastoreItem xmlns:ds="http://schemas.openxmlformats.org/officeDocument/2006/customXml" ds:itemID="{9F2DC22B-24DA-4336-B755-185E20FC9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3</vt:i4>
      </vt:variant>
    </vt:vector>
  </HeadingPairs>
  <TitlesOfParts>
    <vt:vector size="82" baseType="lpstr">
      <vt:lpstr>Attendance-Ministers</vt:lpstr>
      <vt:lpstr>Attendance-NEBMs</vt:lpstr>
      <vt:lpstr>Attendance-SCS and Military</vt:lpstr>
      <vt:lpstr>Personal Data Table1 </vt:lpstr>
      <vt:lpstr>Personal Data Table2 </vt:lpstr>
      <vt:lpstr>Rem Report Mins</vt:lpstr>
      <vt:lpstr>Ministerial Pensions</vt:lpstr>
      <vt:lpstr>Rem Report DB</vt:lpstr>
      <vt:lpstr>DB Pensions</vt:lpstr>
      <vt:lpstr>Fair Pay Disclosure 1</vt:lpstr>
      <vt:lpstr>Fair Pay Disclosure 2</vt:lpstr>
      <vt:lpstr>Fair Pay Disclosure 3</vt:lpstr>
      <vt:lpstr>SCS staff Numbers</vt:lpstr>
      <vt:lpstr>Staff Composition</vt:lpstr>
      <vt:lpstr>AnalysisStaff Numbers</vt:lpstr>
      <vt:lpstr>Staff Turnover %</vt:lpstr>
      <vt:lpstr>Staff Costs</vt:lpstr>
      <vt:lpstr>Exit Packages</vt:lpstr>
      <vt:lpstr>Consultancy Table</vt:lpstr>
      <vt:lpstr>Off Payroll</vt:lpstr>
      <vt:lpstr>Trade Union Facility Time</vt:lpstr>
      <vt:lpstr>SOPS Summary</vt:lpstr>
      <vt:lpstr>NCR and Admin</vt:lpstr>
      <vt:lpstr>SoPS Note 1</vt:lpstr>
      <vt:lpstr>SoPS Note 2</vt:lpstr>
      <vt:lpstr>SoPS Note 3 </vt:lpstr>
      <vt:lpstr>SoPS Note 4 </vt:lpstr>
      <vt:lpstr>Parliamentary</vt:lpstr>
      <vt:lpstr>Parli section 2</vt:lpstr>
      <vt:lpstr>Parli section 3</vt:lpstr>
      <vt:lpstr>Losses Return 2021-22</vt:lpstr>
      <vt:lpstr>Advanced Notifications 2021-22</vt:lpstr>
      <vt:lpstr>Special Payments</vt:lpstr>
      <vt:lpstr>Special Severance Payments</vt:lpstr>
      <vt:lpstr>Gifts</vt:lpstr>
      <vt:lpstr>SOCNE</vt:lpstr>
      <vt:lpstr>SoFP</vt:lpstr>
      <vt:lpstr>SoCF</vt:lpstr>
      <vt:lpstr>SoCiTE</vt:lpstr>
      <vt:lpstr>Note 2</vt:lpstr>
      <vt:lpstr>Note 3</vt:lpstr>
      <vt:lpstr>Note 4.1</vt:lpstr>
      <vt:lpstr>Note 4.2</vt:lpstr>
      <vt:lpstr>Note 4.3</vt:lpstr>
      <vt:lpstr>Note 4.4</vt:lpstr>
      <vt:lpstr>Note 4.5</vt:lpstr>
      <vt:lpstr>Note 5</vt:lpstr>
      <vt:lpstr>Note 5.1</vt:lpstr>
      <vt:lpstr>Note 5_2</vt:lpstr>
      <vt:lpstr>Note 6</vt:lpstr>
      <vt:lpstr>Note 7_6 </vt:lpstr>
      <vt:lpstr>Note 7_7_8_9</vt:lpstr>
      <vt:lpstr>Note 8</vt:lpstr>
      <vt:lpstr>Note 9</vt:lpstr>
      <vt:lpstr>Note 10</vt:lpstr>
      <vt:lpstr>Note 11</vt:lpstr>
      <vt:lpstr>Note 12_1</vt:lpstr>
      <vt:lpstr>Note 12.2</vt:lpstr>
      <vt:lpstr>Note 13_5</vt:lpstr>
      <vt:lpstr>Note 13_6</vt:lpstr>
      <vt:lpstr>Notes 13_7</vt:lpstr>
      <vt:lpstr>Note 13_9</vt:lpstr>
      <vt:lpstr>Note 13_10</vt:lpstr>
      <vt:lpstr>Note 13_11</vt:lpstr>
      <vt:lpstr>Note 13_12</vt:lpstr>
      <vt:lpstr>Note 14</vt:lpstr>
      <vt:lpstr>Note 15</vt:lpstr>
      <vt:lpstr>Note 16</vt:lpstr>
      <vt:lpstr>Note 17_1</vt:lpstr>
      <vt:lpstr>Note 17.2</vt:lpstr>
      <vt:lpstr>Note 18</vt:lpstr>
      <vt:lpstr>Note 20</vt:lpstr>
      <vt:lpstr>Note 20_4</vt:lpstr>
      <vt:lpstr>Annex A</vt:lpstr>
      <vt:lpstr>Annex B - Sponsorship</vt:lpstr>
      <vt:lpstr>Annex C - Core Tables</vt:lpstr>
      <vt:lpstr>Annex D</vt:lpstr>
      <vt:lpstr>Annex E</vt:lpstr>
      <vt:lpstr>Annex F</vt:lpstr>
      <vt:lpstr>'Rem Report Mins'!_GoBack</vt:lpstr>
      <vt:lpstr>'Note 18'!_Hlk95462994</vt:lpstr>
      <vt:lpstr>'Attendance-SCS and Military'!Print_Area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 Edward Mr (DFinStrat-FMPA-ATM-AARep1)</dc:creator>
  <cp:keywords/>
  <dc:description/>
  <cp:lastModifiedBy>Alison Cullen</cp:lastModifiedBy>
  <cp:revision/>
  <cp:lastPrinted>2022-06-13T10:52:24Z</cp:lastPrinted>
  <dcterms:created xsi:type="dcterms:W3CDTF">2020-10-26T13:34:30Z</dcterms:created>
  <dcterms:modified xsi:type="dcterms:W3CDTF">2022-07-14T09:11:23Z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0x010100D9D675D6CDED02438DC7CFF78D2F29E4010027B566EB0C8BE34388C35A3D19430B2E</vt:lpwstr>
  </property>
  <property fmtid="{D5CDD505-2E9C-101B-9397-08002B2CF9AE}" pid="3" name="Subject Category">
    <vt:lpwstr>4;#Finance|1c76cdd5-a921-456a-8f21-f5a9b37f19d8</vt:lpwstr>
  </property>
  <property fmtid="{D5CDD505-2E9C-101B-9397-08002B2CF9AE}" pid="4" name="Subject Keywords">
    <vt:lpwstr>5;#Departmental Resource Accounts|132fe5c0-e079-41b3-94bc-6d7aabfe3ec5</vt:lpwstr>
  </property>
  <property fmtid="{D5CDD505-2E9C-101B-9397-08002B2CF9AE}" pid="5" name="_dlc_policyId">
    <vt:lpwstr/>
  </property>
  <property fmtid="{D5CDD505-2E9C-101B-9397-08002B2CF9AE}" pid="6" name="ItemRetentionFormula">
    <vt:lpwstr/>
  </property>
  <property fmtid="{D5CDD505-2E9C-101B-9397-08002B2CF9AE}" pid="7" name="Business Owner">
    <vt:lpwstr>6;#DFinStrat|15389e35-05c8-4fd7-a675-d37e9fccf158</vt:lpwstr>
  </property>
  <property fmtid="{D5CDD505-2E9C-101B-9397-08002B2CF9AE}" pid="8" name="fileplanid">
    <vt:lpwstr>3;#04 Deliver the Unit's objectives|954cf193-6423-4137-9b07-8b4f402d8d43</vt:lpwstr>
  </property>
  <property fmtid="{D5CDD505-2E9C-101B-9397-08002B2CF9AE}" pid="9" name="TaxKeyword">
    <vt:lpwstr/>
  </property>
  <property fmtid="{D5CDD505-2E9C-101B-9397-08002B2CF9AE}" pid="10" name="MSIP_Label_acea1cd8-edeb-4763-86bb-3f57f4fa0321_Enabled">
    <vt:lpwstr>true</vt:lpwstr>
  </property>
  <property fmtid="{D5CDD505-2E9C-101B-9397-08002B2CF9AE}" pid="11" name="MSIP_Label_acea1cd8-edeb-4763-86bb-3f57f4fa0321_SetDate">
    <vt:lpwstr>2022-06-30T11:12:51Z</vt:lpwstr>
  </property>
  <property fmtid="{D5CDD505-2E9C-101B-9397-08002B2CF9AE}" pid="12" name="MSIP_Label_acea1cd8-edeb-4763-86bb-3f57f4fa0321_Method">
    <vt:lpwstr>Privileged</vt:lpwstr>
  </property>
  <property fmtid="{D5CDD505-2E9C-101B-9397-08002B2CF9AE}" pid="13" name="MSIP_Label_acea1cd8-edeb-4763-86bb-3f57f4fa0321_Name">
    <vt:lpwstr>MOD-2-OS-OFFICIAL-SENSITIVE</vt:lpwstr>
  </property>
  <property fmtid="{D5CDD505-2E9C-101B-9397-08002B2CF9AE}" pid="14" name="MSIP_Label_acea1cd8-edeb-4763-86bb-3f57f4fa0321_SiteId">
    <vt:lpwstr>be7760ed-5953-484b-ae95-d0a16dfa09e5</vt:lpwstr>
  </property>
  <property fmtid="{D5CDD505-2E9C-101B-9397-08002B2CF9AE}" pid="15" name="MSIP_Label_acea1cd8-edeb-4763-86bb-3f57f4fa0321_ActionId">
    <vt:lpwstr>fa37c592-bbe6-4a20-8668-398c92b322bf</vt:lpwstr>
  </property>
  <property fmtid="{D5CDD505-2E9C-101B-9397-08002B2CF9AE}" pid="16" name="MSIP_Label_acea1cd8-edeb-4763-86bb-3f57f4fa0321_ContentBits">
    <vt:lpwstr>3</vt:lpwstr>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_ExtendedDescription">
    <vt:lpwstr/>
  </property>
  <property fmtid="{D5CDD505-2E9C-101B-9397-08002B2CF9AE}" pid="21" name="TriggerFlowInfo">
    <vt:lpwstr/>
  </property>
  <property fmtid="{D5CDD505-2E9C-101B-9397-08002B2CF9AE}" pid="22" name="xd_Signature">
    <vt:bool>false</vt:bool>
  </property>
  <property fmtid="{D5CDD505-2E9C-101B-9397-08002B2CF9AE}" pid="23" name="SharedWithUsers">
    <vt:lpwstr/>
  </property>
</Properties>
</file>