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fileSharing readOnlyRecommended="1"/>
  <workbookPr defaultThemeVersion="166925"/>
  <mc:AlternateContent xmlns:mc="http://schemas.openxmlformats.org/markup-compatibility/2006">
    <mc:Choice Requires="x15">
      <x15ac:absPath xmlns:x15ac="http://schemas.microsoft.com/office/spreadsheetml/2010/11/ac" url="https://educationgovuk-my.sharepoint.com/personal/nicola_raine_education_gov_uk/Documents/Desktop/Comms/SSG GOV.UK/"/>
    </mc:Choice>
  </mc:AlternateContent>
  <xr:revisionPtr revIDLastSave="21" documentId="8_{18D387F2-560F-4C63-9298-99A75824E226}" xr6:coauthVersionLast="47" xr6:coauthVersionMax="47" xr10:uidLastSave="{63FDE95B-751D-4D6B-B3B4-EDC6356314CF}"/>
  <bookViews>
    <workbookView xWindow="-98" yWindow="-98" windowWidth="22695" windowHeight="14595" xr2:uid="{AB48BF9E-FB93-4F4A-AE75-B6271BD73E98}"/>
  </bookViews>
  <sheets>
    <sheet name="Information" sheetId="1" r:id="rId1"/>
    <sheet name="Allocations" sheetId="2" r:id="rId2"/>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4" i="1"/>
  <c r="A8" i="1"/>
  <c r="E8" i="2"/>
  <c r="G8" i="2" s="1"/>
  <c r="H8" i="2" s="1"/>
  <c r="E9" i="2"/>
  <c r="G9" i="2" s="1"/>
  <c r="H9" i="2" s="1"/>
  <c r="E16" i="2"/>
  <c r="G16" i="2" s="1"/>
  <c r="H16" i="2" s="1"/>
  <c r="E17" i="2"/>
  <c r="G17" i="2" s="1"/>
  <c r="H17" i="2" s="1"/>
  <c r="E22" i="2"/>
  <c r="E23" i="2"/>
  <c r="E24" i="2"/>
  <c r="G24" i="2" s="1"/>
  <c r="H24" i="2" s="1"/>
  <c r="E25" i="2"/>
  <c r="G25" i="2" s="1"/>
  <c r="H25" i="2" s="1"/>
  <c r="E28" i="2"/>
  <c r="G28" i="2" s="1"/>
  <c r="H28" i="2" s="1"/>
  <c r="E29" i="2"/>
  <c r="G29" i="2" s="1"/>
  <c r="H29" i="2" s="1"/>
  <c r="E30" i="2"/>
  <c r="G30" i="2" s="1"/>
  <c r="H30" i="2" s="1"/>
  <c r="E31" i="2"/>
  <c r="E32" i="2"/>
  <c r="E33" i="2"/>
  <c r="G33" i="2" s="1"/>
  <c r="H33" i="2" s="1"/>
  <c r="E37" i="2"/>
  <c r="G37" i="2" s="1"/>
  <c r="H37" i="2" s="1"/>
  <c r="E38" i="2"/>
  <c r="G38" i="2" s="1"/>
  <c r="H38" i="2" s="1"/>
  <c r="E39" i="2"/>
  <c r="E40" i="2"/>
  <c r="G40" i="2" s="1"/>
  <c r="H40" i="2" s="1"/>
  <c r="E41" i="2"/>
  <c r="G41" i="2" s="1"/>
  <c r="H41" i="2" s="1"/>
  <c r="E47" i="2"/>
  <c r="E48" i="2"/>
  <c r="G48" i="2" s="1"/>
  <c r="H48" i="2" s="1"/>
  <c r="E49" i="2"/>
  <c r="G49" i="2" s="1"/>
  <c r="H49" i="2" s="1"/>
  <c r="E54" i="2"/>
  <c r="G54" i="2" s="1"/>
  <c r="H54" i="2" s="1"/>
  <c r="E55" i="2"/>
  <c r="G55" i="2" s="1"/>
  <c r="H55" i="2" s="1"/>
  <c r="E56" i="2"/>
  <c r="G56" i="2" s="1"/>
  <c r="H56" i="2" s="1"/>
  <c r="E57" i="2"/>
  <c r="G57" i="2" s="1"/>
  <c r="H57" i="2" s="1"/>
  <c r="E60" i="2"/>
  <c r="G60" i="2" s="1"/>
  <c r="H60" i="2" s="1"/>
  <c r="E61" i="2"/>
  <c r="G61" i="2" s="1"/>
  <c r="H61" i="2" s="1"/>
  <c r="E62" i="2"/>
  <c r="G62" i="2" s="1"/>
  <c r="H62" i="2" s="1"/>
  <c r="E63" i="2"/>
  <c r="E64" i="2"/>
  <c r="E65" i="2"/>
  <c r="G65" i="2" s="1"/>
  <c r="H65" i="2" s="1"/>
  <c r="E69" i="2"/>
  <c r="G69" i="2" s="1"/>
  <c r="H69" i="2" s="1"/>
  <c r="E70" i="2"/>
  <c r="G70" i="2" s="1"/>
  <c r="H70" i="2" s="1"/>
  <c r="E71" i="2"/>
  <c r="G71" i="2" s="1"/>
  <c r="H71" i="2" s="1"/>
  <c r="E72" i="2"/>
  <c r="G72" i="2" s="1"/>
  <c r="H72" i="2" s="1"/>
  <c r="E73" i="2"/>
  <c r="G73" i="2" s="1"/>
  <c r="H73" i="2" s="1"/>
  <c r="E79" i="2"/>
  <c r="E80" i="2"/>
  <c r="G80" i="2" s="1"/>
  <c r="H80" i="2" s="1"/>
  <c r="E81" i="2"/>
  <c r="G81" i="2" s="1"/>
  <c r="E86" i="2"/>
  <c r="E87" i="2"/>
  <c r="G87" i="2" s="1"/>
  <c r="H87" i="2" s="1"/>
  <c r="E88" i="2"/>
  <c r="G88" i="2" s="1"/>
  <c r="H88" i="2" s="1"/>
  <c r="E89" i="2"/>
  <c r="G89" i="2" s="1"/>
  <c r="H89" i="2" s="1"/>
  <c r="E92" i="2"/>
  <c r="G92" i="2" s="1"/>
  <c r="H92" i="2" s="1"/>
  <c r="E93" i="2"/>
  <c r="G93" i="2" s="1"/>
  <c r="H93" i="2" s="1"/>
  <c r="E94" i="2"/>
  <c r="G94" i="2" s="1"/>
  <c r="H94" i="2" s="1"/>
  <c r="E95" i="2"/>
  <c r="E96" i="2"/>
  <c r="E97" i="2"/>
  <c r="G97" i="2" s="1"/>
  <c r="H97" i="2" s="1"/>
  <c r="E101" i="2"/>
  <c r="G101" i="2" s="1"/>
  <c r="H101" i="2" s="1"/>
  <c r="E102" i="2"/>
  <c r="G102" i="2" s="1"/>
  <c r="H102" i="2" s="1"/>
  <c r="E103" i="2"/>
  <c r="E104" i="2"/>
  <c r="G104" i="2" s="1"/>
  <c r="H104" i="2" s="1"/>
  <c r="E105" i="2"/>
  <c r="G105" i="2" s="1"/>
  <c r="H105" i="2" s="1"/>
  <c r="E111" i="2"/>
  <c r="G111" i="2" s="1"/>
  <c r="H111" i="2" s="1"/>
  <c r="E112" i="2"/>
  <c r="G112" i="2" s="1"/>
  <c r="H112" i="2" s="1"/>
  <c r="E113" i="2"/>
  <c r="G113" i="2" s="1"/>
  <c r="H113" i="2" s="1"/>
  <c r="E118" i="2"/>
  <c r="G118" i="2" s="1"/>
  <c r="H118" i="2" s="1"/>
  <c r="E119" i="2"/>
  <c r="G119" i="2" s="1"/>
  <c r="H119" i="2" s="1"/>
  <c r="E120" i="2"/>
  <c r="G120" i="2" s="1"/>
  <c r="H120" i="2" s="1"/>
  <c r="E121" i="2"/>
  <c r="G121" i="2" s="1"/>
  <c r="H121" i="2" s="1"/>
  <c r="E124" i="2"/>
  <c r="G124" i="2" s="1"/>
  <c r="H124" i="2" s="1"/>
  <c r="E125" i="2"/>
  <c r="G125" i="2" s="1"/>
  <c r="H125" i="2" s="1"/>
  <c r="E126" i="2"/>
  <c r="G126" i="2" s="1"/>
  <c r="H126" i="2" s="1"/>
  <c r="E127" i="2"/>
  <c r="G127" i="2" s="1"/>
  <c r="H127" i="2" s="1"/>
  <c r="E128" i="2"/>
  <c r="G128" i="2" s="1"/>
  <c r="H128" i="2" s="1"/>
  <c r="E133" i="2"/>
  <c r="G133" i="2" s="1"/>
  <c r="H133" i="2" s="1"/>
  <c r="E134" i="2"/>
  <c r="G134" i="2" s="1"/>
  <c r="H134" i="2" s="1"/>
  <c r="E135" i="2"/>
  <c r="E136" i="2"/>
  <c r="G136" i="2" s="1"/>
  <c r="H136" i="2" s="1"/>
  <c r="E137" i="2"/>
  <c r="G137" i="2" s="1"/>
  <c r="H137" i="2" s="1"/>
  <c r="E143" i="2"/>
  <c r="G143" i="2" s="1"/>
  <c r="H143" i="2" s="1"/>
  <c r="E144" i="2"/>
  <c r="G144" i="2" s="1"/>
  <c r="H144" i="2" s="1"/>
  <c r="E145" i="2"/>
  <c r="G145" i="2" s="1"/>
  <c r="H145" i="2" s="1"/>
  <c r="E150" i="2"/>
  <c r="E151" i="2"/>
  <c r="G151" i="2" s="1"/>
  <c r="H151" i="2" s="1"/>
  <c r="E152" i="2"/>
  <c r="G152" i="2" s="1"/>
  <c r="H152" i="2" s="1"/>
  <c r="E153" i="2"/>
  <c r="G153" i="2" s="1"/>
  <c r="H153" i="2" s="1"/>
  <c r="E6" i="2"/>
  <c r="G6" i="2" s="1"/>
  <c r="G22" i="2"/>
  <c r="H22" i="2" s="1"/>
  <c r="G23" i="2"/>
  <c r="H23" i="2" s="1"/>
  <c r="G31" i="2"/>
  <c r="H31" i="2" s="1"/>
  <c r="G32" i="2"/>
  <c r="H32" i="2" s="1"/>
  <c r="G39" i="2"/>
  <c r="H39" i="2" s="1"/>
  <c r="G47" i="2"/>
  <c r="H47" i="2" s="1"/>
  <c r="G63" i="2"/>
  <c r="H63" i="2" s="1"/>
  <c r="G64" i="2"/>
  <c r="H64" i="2" s="1"/>
  <c r="G79" i="2"/>
  <c r="G86" i="2"/>
  <c r="H86" i="2" s="1"/>
  <c r="G95" i="2"/>
  <c r="H95" i="2" s="1"/>
  <c r="G96" i="2"/>
  <c r="H96" i="2" s="1"/>
  <c r="G103" i="2"/>
  <c r="H103" i="2" s="1"/>
  <c r="G106" i="2"/>
  <c r="H106" i="2" s="1"/>
  <c r="G135" i="2"/>
  <c r="H135" i="2" s="1"/>
  <c r="G150" i="2"/>
  <c r="H150" i="2" s="1"/>
  <c r="E159" i="2"/>
  <c r="G159" i="2" s="1"/>
  <c r="H159" i="2" s="1"/>
  <c r="E160" i="2"/>
  <c r="G160" i="2" s="1"/>
  <c r="H160" i="2" s="1"/>
  <c r="E161" i="2"/>
  <c r="G161" i="2" s="1"/>
  <c r="H161" i="2" s="1"/>
  <c r="E162" i="2"/>
  <c r="G162" i="2" s="1"/>
  <c r="H162" i="2" s="1"/>
  <c r="E163" i="2"/>
  <c r="G163" i="2" s="1"/>
  <c r="H163" i="2" s="1"/>
  <c r="E164" i="2"/>
  <c r="G164" i="2" s="1"/>
  <c r="H164" i="2" s="1"/>
  <c r="E165" i="2"/>
  <c r="G165" i="2" s="1"/>
  <c r="H165" i="2" s="1"/>
  <c r="E166" i="2"/>
  <c r="G166" i="2" s="1"/>
  <c r="H166" i="2" s="1"/>
  <c r="E158" i="2"/>
  <c r="G158" i="2" s="1"/>
  <c r="H158" i="2" s="1"/>
  <c r="E7" i="2"/>
  <c r="G7" i="2" s="1"/>
  <c r="H7" i="2" s="1"/>
  <c r="E10" i="2"/>
  <c r="G10" i="2" s="1"/>
  <c r="H10" i="2" s="1"/>
  <c r="E11" i="2"/>
  <c r="G11" i="2" s="1"/>
  <c r="E12" i="2"/>
  <c r="G12" i="2" s="1"/>
  <c r="E13" i="2"/>
  <c r="G13" i="2" s="1"/>
  <c r="H13" i="2" s="1"/>
  <c r="E14" i="2"/>
  <c r="G14" i="2" s="1"/>
  <c r="H14" i="2" s="1"/>
  <c r="E15" i="2"/>
  <c r="G15" i="2" s="1"/>
  <c r="H15" i="2" s="1"/>
  <c r="E18" i="2"/>
  <c r="G18" i="2" s="1"/>
  <c r="H18" i="2" s="1"/>
  <c r="E19" i="2"/>
  <c r="G19" i="2" s="1"/>
  <c r="E20" i="2"/>
  <c r="G20" i="2" s="1"/>
  <c r="H20" i="2" s="1"/>
  <c r="E21" i="2"/>
  <c r="G21" i="2" s="1"/>
  <c r="H21" i="2" s="1"/>
  <c r="E26" i="2"/>
  <c r="G26" i="2" s="1"/>
  <c r="H26" i="2" s="1"/>
  <c r="E27" i="2"/>
  <c r="G27" i="2" s="1"/>
  <c r="H27" i="2" s="1"/>
  <c r="E34" i="2"/>
  <c r="G34" i="2" s="1"/>
  <c r="E35" i="2"/>
  <c r="G35" i="2" s="1"/>
  <c r="H35" i="2" s="1"/>
  <c r="E36" i="2"/>
  <c r="G36" i="2" s="1"/>
  <c r="H36" i="2" s="1"/>
  <c r="E42" i="2"/>
  <c r="G42" i="2" s="1"/>
  <c r="H42" i="2" s="1"/>
  <c r="E43" i="2"/>
  <c r="G43" i="2" s="1"/>
  <c r="H43" i="2" s="1"/>
  <c r="E44" i="2"/>
  <c r="G44" i="2" s="1"/>
  <c r="H44" i="2" s="1"/>
  <c r="E45" i="2"/>
  <c r="G45" i="2" s="1"/>
  <c r="H45" i="2" s="1"/>
  <c r="E46" i="2"/>
  <c r="G46" i="2" s="1"/>
  <c r="H46" i="2" s="1"/>
  <c r="E50" i="2"/>
  <c r="G50" i="2" s="1"/>
  <c r="H50" i="2" s="1"/>
  <c r="E51" i="2"/>
  <c r="G51" i="2" s="1"/>
  <c r="H51" i="2" s="1"/>
  <c r="E52" i="2"/>
  <c r="G52" i="2" s="1"/>
  <c r="H52" i="2" s="1"/>
  <c r="E53" i="2"/>
  <c r="G53" i="2" s="1"/>
  <c r="H53" i="2" s="1"/>
  <c r="E58" i="2"/>
  <c r="G58" i="2" s="1"/>
  <c r="H58" i="2" s="1"/>
  <c r="E59" i="2"/>
  <c r="G59" i="2" s="1"/>
  <c r="H59" i="2" s="1"/>
  <c r="E66" i="2"/>
  <c r="G66" i="2" s="1"/>
  <c r="H66" i="2" s="1"/>
  <c r="E67" i="2"/>
  <c r="G67" i="2" s="1"/>
  <c r="H67" i="2" s="1"/>
  <c r="E68" i="2"/>
  <c r="G68" i="2" s="1"/>
  <c r="H68" i="2" s="1"/>
  <c r="E74" i="2"/>
  <c r="G74" i="2" s="1"/>
  <c r="H74" i="2" s="1"/>
  <c r="E75" i="2"/>
  <c r="G75" i="2" s="1"/>
  <c r="H75" i="2" s="1"/>
  <c r="E76" i="2"/>
  <c r="G76" i="2" s="1"/>
  <c r="E77" i="2"/>
  <c r="G77" i="2" s="1"/>
  <c r="H77" i="2" s="1"/>
  <c r="E78" i="2"/>
  <c r="G78" i="2" s="1"/>
  <c r="H78" i="2" s="1"/>
  <c r="E82" i="2"/>
  <c r="G82" i="2" s="1"/>
  <c r="H82" i="2" s="1"/>
  <c r="E83" i="2"/>
  <c r="G83" i="2" s="1"/>
  <c r="H83" i="2" s="1"/>
  <c r="E84" i="2"/>
  <c r="G84" i="2" s="1"/>
  <c r="H84" i="2" s="1"/>
  <c r="E85" i="2"/>
  <c r="G85" i="2" s="1"/>
  <c r="H85" i="2" s="1"/>
  <c r="E90" i="2"/>
  <c r="G90" i="2" s="1"/>
  <c r="H90" i="2" s="1"/>
  <c r="E91" i="2"/>
  <c r="G91" i="2" s="1"/>
  <c r="H91" i="2" s="1"/>
  <c r="E98" i="2"/>
  <c r="G98" i="2" s="1"/>
  <c r="H98" i="2" s="1"/>
  <c r="E99" i="2"/>
  <c r="G99" i="2" s="1"/>
  <c r="E100" i="2"/>
  <c r="G100" i="2" s="1"/>
  <c r="H100" i="2" s="1"/>
  <c r="E106" i="2"/>
  <c r="E107" i="2"/>
  <c r="G107" i="2" s="1"/>
  <c r="E108" i="2"/>
  <c r="G108" i="2" s="1"/>
  <c r="H108" i="2" s="1"/>
  <c r="E109" i="2"/>
  <c r="G109" i="2" s="1"/>
  <c r="H109" i="2" s="1"/>
  <c r="E110" i="2"/>
  <c r="G110" i="2" s="1"/>
  <c r="H110" i="2" s="1"/>
  <c r="E114" i="2"/>
  <c r="G114" i="2" s="1"/>
  <c r="H114" i="2" s="1"/>
  <c r="E115" i="2"/>
  <c r="G115" i="2" s="1"/>
  <c r="E116" i="2"/>
  <c r="G116" i="2" s="1"/>
  <c r="E117" i="2"/>
  <c r="G117" i="2" s="1"/>
  <c r="H117" i="2" s="1"/>
  <c r="E122" i="2"/>
  <c r="G122" i="2" s="1"/>
  <c r="H122" i="2" s="1"/>
  <c r="E123" i="2"/>
  <c r="G123" i="2" s="1"/>
  <c r="H123" i="2" s="1"/>
  <c r="E129" i="2"/>
  <c r="G129" i="2" s="1"/>
  <c r="H129" i="2" s="1"/>
  <c r="E130" i="2"/>
  <c r="G130" i="2" s="1"/>
  <c r="E131" i="2"/>
  <c r="G131" i="2" s="1"/>
  <c r="E132" i="2"/>
  <c r="G132" i="2" s="1"/>
  <c r="H132" i="2" s="1"/>
  <c r="E138" i="2"/>
  <c r="G138" i="2" s="1"/>
  <c r="H138" i="2" s="1"/>
  <c r="E139" i="2"/>
  <c r="G139" i="2" s="1"/>
  <c r="H139" i="2" s="1"/>
  <c r="E140" i="2"/>
  <c r="G140" i="2" s="1"/>
  <c r="H140" i="2" s="1"/>
  <c r="E141" i="2"/>
  <c r="G141" i="2" s="1"/>
  <c r="H141" i="2" s="1"/>
  <c r="E142" i="2"/>
  <c r="G142" i="2" s="1"/>
  <c r="H142" i="2" s="1"/>
  <c r="E146" i="2"/>
  <c r="G146" i="2" s="1"/>
  <c r="H146" i="2" s="1"/>
  <c r="E147" i="2"/>
  <c r="G147" i="2" s="1"/>
  <c r="E148" i="2"/>
  <c r="G148" i="2" s="1"/>
  <c r="E149" i="2"/>
  <c r="G149" i="2" s="1"/>
  <c r="H149" i="2" s="1"/>
  <c r="E154" i="2"/>
  <c r="G154" i="2" s="1"/>
  <c r="H154" i="2" s="1"/>
  <c r="E155" i="2"/>
  <c r="G155" i="2" s="1"/>
  <c r="H155" i="2" s="1"/>
  <c r="H11" i="2"/>
  <c r="H12" i="2"/>
  <c r="H19" i="2"/>
  <c r="H34" i="2"/>
  <c r="H76" i="2"/>
  <c r="H79" i="2"/>
  <c r="H81" i="2"/>
  <c r="H99" i="2"/>
  <c r="H107" i="2"/>
  <c r="H115" i="2"/>
  <c r="H116" i="2"/>
  <c r="H130" i="2"/>
  <c r="H131" i="2"/>
  <c r="H147" i="2"/>
  <c r="H148" i="2"/>
  <c r="F5" i="2"/>
  <c r="C5" i="2"/>
  <c r="E5" i="2" l="1"/>
  <c r="D5" i="2"/>
  <c r="G5" i="2"/>
  <c r="H5" i="2" s="1"/>
  <c r="H6" i="2"/>
  <c r="P7"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8" i="2"/>
  <c r="P159" i="2"/>
  <c r="P160" i="2"/>
  <c r="P161" i="2"/>
  <c r="P162" i="2"/>
  <c r="P163" i="2"/>
  <c r="P164" i="2"/>
  <c r="P165" i="2"/>
  <c r="P166" i="2"/>
  <c r="P6" i="2"/>
  <c r="L6" i="2"/>
  <c r="O6" i="2" s="1"/>
  <c r="K5" i="2"/>
  <c r="M5" i="2"/>
  <c r="P5" i="2" s="1"/>
  <c r="J5" i="2"/>
  <c r="L158" i="2"/>
  <c r="N158" i="2" s="1"/>
  <c r="L159" i="2"/>
  <c r="L160" i="2"/>
  <c r="L161" i="2"/>
  <c r="L162" i="2"/>
  <c r="N162" i="2" s="1"/>
  <c r="L163" i="2"/>
  <c r="L164" i="2"/>
  <c r="L165" i="2"/>
  <c r="L166" i="2"/>
  <c r="N166" i="2" s="1"/>
  <c r="L7" i="2"/>
  <c r="L8" i="2"/>
  <c r="L9" i="2"/>
  <c r="L10" i="2"/>
  <c r="N10" i="2" s="1"/>
  <c r="L11" i="2"/>
  <c r="L12" i="2"/>
  <c r="N12" i="2" s="1"/>
  <c r="L13" i="2"/>
  <c r="L14" i="2"/>
  <c r="N14" i="2" s="1"/>
  <c r="L15" i="2"/>
  <c r="L16" i="2"/>
  <c r="L17" i="2"/>
  <c r="L18" i="2"/>
  <c r="N18" i="2" s="1"/>
  <c r="L19" i="2"/>
  <c r="L20" i="2"/>
  <c r="N20" i="2" s="1"/>
  <c r="L21" i="2"/>
  <c r="L22" i="2"/>
  <c r="N22" i="2" s="1"/>
  <c r="L23" i="2"/>
  <c r="L24" i="2"/>
  <c r="L25" i="2"/>
  <c r="L26" i="2"/>
  <c r="N26" i="2" s="1"/>
  <c r="L27" i="2"/>
  <c r="L28" i="2"/>
  <c r="N28" i="2" s="1"/>
  <c r="L29" i="2"/>
  <c r="L30" i="2"/>
  <c r="N30" i="2" s="1"/>
  <c r="L31" i="2"/>
  <c r="L32" i="2"/>
  <c r="L33" i="2"/>
  <c r="L34" i="2"/>
  <c r="N34" i="2" s="1"/>
  <c r="L35" i="2"/>
  <c r="L36" i="2"/>
  <c r="N36" i="2" s="1"/>
  <c r="L37" i="2"/>
  <c r="L38" i="2"/>
  <c r="N38" i="2" s="1"/>
  <c r="L39" i="2"/>
  <c r="L40" i="2"/>
  <c r="L41" i="2"/>
  <c r="L42" i="2"/>
  <c r="N42" i="2" s="1"/>
  <c r="L43" i="2"/>
  <c r="L44" i="2"/>
  <c r="N44" i="2" s="1"/>
  <c r="L45" i="2"/>
  <c r="L46" i="2"/>
  <c r="N46" i="2" s="1"/>
  <c r="L47" i="2"/>
  <c r="L48" i="2"/>
  <c r="L49" i="2"/>
  <c r="L50" i="2"/>
  <c r="N50" i="2" s="1"/>
  <c r="L51" i="2"/>
  <c r="L52" i="2"/>
  <c r="N52" i="2" s="1"/>
  <c r="L53" i="2"/>
  <c r="L54" i="2"/>
  <c r="N54" i="2" s="1"/>
  <c r="L55" i="2"/>
  <c r="L56" i="2"/>
  <c r="L57" i="2"/>
  <c r="L58" i="2"/>
  <c r="N58" i="2" s="1"/>
  <c r="L59" i="2"/>
  <c r="L60" i="2"/>
  <c r="N60" i="2" s="1"/>
  <c r="L61" i="2"/>
  <c r="L62" i="2"/>
  <c r="N62" i="2" s="1"/>
  <c r="L63" i="2"/>
  <c r="L64" i="2"/>
  <c r="L65" i="2"/>
  <c r="L66" i="2"/>
  <c r="N66" i="2" s="1"/>
  <c r="L67" i="2"/>
  <c r="L68" i="2"/>
  <c r="N68" i="2" s="1"/>
  <c r="L69" i="2"/>
  <c r="L70" i="2"/>
  <c r="N70" i="2" s="1"/>
  <c r="L71" i="2"/>
  <c r="L72" i="2"/>
  <c r="L73" i="2"/>
  <c r="L74" i="2"/>
  <c r="N74" i="2" s="1"/>
  <c r="L75" i="2"/>
  <c r="L76" i="2"/>
  <c r="N76" i="2" s="1"/>
  <c r="L77" i="2"/>
  <c r="L78" i="2"/>
  <c r="N78" i="2" s="1"/>
  <c r="L79" i="2"/>
  <c r="L80" i="2"/>
  <c r="L81" i="2"/>
  <c r="L82" i="2"/>
  <c r="N82" i="2" s="1"/>
  <c r="L83" i="2"/>
  <c r="L84" i="2"/>
  <c r="N84" i="2" s="1"/>
  <c r="L85" i="2"/>
  <c r="L86" i="2"/>
  <c r="N86" i="2" s="1"/>
  <c r="L87" i="2"/>
  <c r="L88" i="2"/>
  <c r="L89" i="2"/>
  <c r="L90" i="2"/>
  <c r="N90" i="2" s="1"/>
  <c r="L91" i="2"/>
  <c r="L92" i="2"/>
  <c r="N92" i="2" s="1"/>
  <c r="L93" i="2"/>
  <c r="L94" i="2"/>
  <c r="N94" i="2" s="1"/>
  <c r="L95" i="2"/>
  <c r="L96" i="2"/>
  <c r="L97" i="2"/>
  <c r="L98" i="2"/>
  <c r="N98" i="2" s="1"/>
  <c r="L99" i="2"/>
  <c r="L100" i="2"/>
  <c r="N100" i="2" s="1"/>
  <c r="L101" i="2"/>
  <c r="L102" i="2"/>
  <c r="N102" i="2" s="1"/>
  <c r="L103" i="2"/>
  <c r="L104" i="2"/>
  <c r="L105" i="2"/>
  <c r="L106" i="2"/>
  <c r="N106" i="2" s="1"/>
  <c r="L107" i="2"/>
  <c r="L108" i="2"/>
  <c r="N108" i="2" s="1"/>
  <c r="L109" i="2"/>
  <c r="L110" i="2"/>
  <c r="N110" i="2" s="1"/>
  <c r="L111" i="2"/>
  <c r="L112" i="2"/>
  <c r="L113" i="2"/>
  <c r="L114" i="2"/>
  <c r="N114" i="2" s="1"/>
  <c r="L115" i="2"/>
  <c r="L116" i="2"/>
  <c r="N116" i="2" s="1"/>
  <c r="L117" i="2"/>
  <c r="L118" i="2"/>
  <c r="N118" i="2" s="1"/>
  <c r="L119" i="2"/>
  <c r="L120" i="2"/>
  <c r="L121" i="2"/>
  <c r="L122" i="2"/>
  <c r="N122" i="2" s="1"/>
  <c r="L123" i="2"/>
  <c r="L124" i="2"/>
  <c r="N124" i="2" s="1"/>
  <c r="L125" i="2"/>
  <c r="L126" i="2"/>
  <c r="N126" i="2" s="1"/>
  <c r="L127" i="2"/>
  <c r="L128" i="2"/>
  <c r="L129" i="2"/>
  <c r="L130" i="2"/>
  <c r="N130" i="2" s="1"/>
  <c r="L131" i="2"/>
  <c r="L132" i="2"/>
  <c r="N132" i="2" s="1"/>
  <c r="L133" i="2"/>
  <c r="L134" i="2"/>
  <c r="N134" i="2" s="1"/>
  <c r="L135" i="2"/>
  <c r="L136" i="2"/>
  <c r="L137" i="2"/>
  <c r="L138" i="2"/>
  <c r="N138" i="2" s="1"/>
  <c r="L139" i="2"/>
  <c r="L140" i="2"/>
  <c r="N140" i="2" s="1"/>
  <c r="L141" i="2"/>
  <c r="L142" i="2"/>
  <c r="N142" i="2" s="1"/>
  <c r="L143" i="2"/>
  <c r="L144" i="2"/>
  <c r="L145" i="2"/>
  <c r="L146" i="2"/>
  <c r="N146" i="2" s="1"/>
  <c r="L147" i="2"/>
  <c r="L148" i="2"/>
  <c r="N148" i="2" s="1"/>
  <c r="L149" i="2"/>
  <c r="L150" i="2"/>
  <c r="N150" i="2" s="1"/>
  <c r="L151" i="2"/>
  <c r="L152" i="2"/>
  <c r="L153" i="2"/>
  <c r="L154" i="2"/>
  <c r="N154" i="2" s="1"/>
  <c r="L155" i="2"/>
  <c r="O132" i="2" l="1"/>
  <c r="Q132" i="2" s="1"/>
  <c r="R132" i="2" s="1"/>
  <c r="Q6" i="2"/>
  <c r="R6" i="2" s="1"/>
  <c r="O68" i="2"/>
  <c r="Q68" i="2" s="1"/>
  <c r="R68" i="2" s="1"/>
  <c r="O142" i="2"/>
  <c r="Q142" i="2" s="1"/>
  <c r="R142" i="2" s="1"/>
  <c r="O148" i="2"/>
  <c r="Q148" i="2" s="1"/>
  <c r="R148" i="2" s="1"/>
  <c r="O134" i="2"/>
  <c r="Q134" i="2" s="1"/>
  <c r="R134" i="2" s="1"/>
  <c r="O94" i="2"/>
  <c r="Q94" i="2" s="1"/>
  <c r="R94" i="2" s="1"/>
  <c r="O84" i="2"/>
  <c r="Q84" i="2" s="1"/>
  <c r="R84" i="2" s="1"/>
  <c r="O70" i="2"/>
  <c r="Q70" i="2" s="1"/>
  <c r="R70" i="2" s="1"/>
  <c r="O30" i="2"/>
  <c r="Q30" i="2" s="1"/>
  <c r="R30" i="2" s="1"/>
  <c r="O20" i="2"/>
  <c r="Q20" i="2" s="1"/>
  <c r="R20" i="2" s="1"/>
  <c r="O14" i="2"/>
  <c r="O110" i="2"/>
  <c r="Q110" i="2" s="1"/>
  <c r="R110" i="2" s="1"/>
  <c r="O100" i="2"/>
  <c r="Q100" i="2" s="1"/>
  <c r="R100" i="2" s="1"/>
  <c r="O86" i="2"/>
  <c r="Q86" i="2" s="1"/>
  <c r="R86" i="2" s="1"/>
  <c r="O46" i="2"/>
  <c r="Q46" i="2" s="1"/>
  <c r="R46" i="2" s="1"/>
  <c r="O36" i="2"/>
  <c r="Q36" i="2" s="1"/>
  <c r="R36" i="2" s="1"/>
  <c r="O22" i="2"/>
  <c r="Q22" i="2" s="1"/>
  <c r="R22" i="2" s="1"/>
  <c r="O118" i="2"/>
  <c r="O78" i="2"/>
  <c r="O54" i="2"/>
  <c r="O166" i="2"/>
  <c r="Q166" i="2" s="1"/>
  <c r="R166" i="2" s="1"/>
  <c r="O150" i="2"/>
  <c r="Q150" i="2" s="1"/>
  <c r="R150" i="2" s="1"/>
  <c r="O158" i="2"/>
  <c r="Q158" i="2" s="1"/>
  <c r="R158" i="2" s="1"/>
  <c r="O126" i="2"/>
  <c r="Q126" i="2" s="1"/>
  <c r="R126" i="2" s="1"/>
  <c r="Q118" i="2"/>
  <c r="R118" i="2" s="1"/>
  <c r="O116" i="2"/>
  <c r="Q116" i="2" s="1"/>
  <c r="R116" i="2" s="1"/>
  <c r="O102" i="2"/>
  <c r="Q102" i="2" s="1"/>
  <c r="R102" i="2" s="1"/>
  <c r="Q78" i="2"/>
  <c r="R78" i="2" s="1"/>
  <c r="O62" i="2"/>
  <c r="Q62" i="2" s="1"/>
  <c r="R62" i="2" s="1"/>
  <c r="O52" i="2"/>
  <c r="Q52" i="2" s="1"/>
  <c r="R52" i="2" s="1"/>
  <c r="O38" i="2"/>
  <c r="Q38" i="2" s="1"/>
  <c r="R38" i="2" s="1"/>
  <c r="N144" i="2"/>
  <c r="O144" i="2"/>
  <c r="Q144" i="2" s="1"/>
  <c r="R144" i="2" s="1"/>
  <c r="N128" i="2"/>
  <c r="O128" i="2"/>
  <c r="Q128" i="2" s="1"/>
  <c r="R128" i="2" s="1"/>
  <c r="N112" i="2"/>
  <c r="O112" i="2"/>
  <c r="Q112" i="2" s="1"/>
  <c r="R112" i="2" s="1"/>
  <c r="N104" i="2"/>
  <c r="O104" i="2"/>
  <c r="Q104" i="2" s="1"/>
  <c r="R104" i="2" s="1"/>
  <c r="N80" i="2"/>
  <c r="O80" i="2"/>
  <c r="Q80" i="2" s="1"/>
  <c r="R80" i="2" s="1"/>
  <c r="N72" i="2"/>
  <c r="O72" i="2"/>
  <c r="Q72" i="2" s="1"/>
  <c r="R72" i="2" s="1"/>
  <c r="N48" i="2"/>
  <c r="O48" i="2"/>
  <c r="Q48" i="2" s="1"/>
  <c r="R48" i="2" s="1"/>
  <c r="N40" i="2"/>
  <c r="O40" i="2"/>
  <c r="Q40" i="2" s="1"/>
  <c r="R40" i="2" s="1"/>
  <c r="N32" i="2"/>
  <c r="O32" i="2"/>
  <c r="Q32" i="2" s="1"/>
  <c r="R32" i="2" s="1"/>
  <c r="N24" i="2"/>
  <c r="O24" i="2"/>
  <c r="Q24" i="2" s="1"/>
  <c r="R24" i="2" s="1"/>
  <c r="N16" i="2"/>
  <c r="O16" i="2"/>
  <c r="Q16" i="2" s="1"/>
  <c r="R16" i="2" s="1"/>
  <c r="N8" i="2"/>
  <c r="O8" i="2"/>
  <c r="Q8" i="2" s="1"/>
  <c r="R8" i="2" s="1"/>
  <c r="N164" i="2"/>
  <c r="O164" i="2"/>
  <c r="Q164" i="2" s="1"/>
  <c r="R164" i="2" s="1"/>
  <c r="N160" i="2"/>
  <c r="O160" i="2"/>
  <c r="Q160" i="2" s="1"/>
  <c r="R160" i="2" s="1"/>
  <c r="Q54" i="2"/>
  <c r="R54" i="2" s="1"/>
  <c r="N155" i="2"/>
  <c r="O155" i="2"/>
  <c r="Q155" i="2" s="1"/>
  <c r="R155" i="2" s="1"/>
  <c r="N147" i="2"/>
  <c r="O147" i="2"/>
  <c r="Q147" i="2" s="1"/>
  <c r="R147" i="2" s="1"/>
  <c r="N139" i="2"/>
  <c r="O139" i="2"/>
  <c r="Q139" i="2" s="1"/>
  <c r="R139" i="2" s="1"/>
  <c r="N131" i="2"/>
  <c r="O131" i="2"/>
  <c r="Q131" i="2" s="1"/>
  <c r="R131" i="2" s="1"/>
  <c r="N123" i="2"/>
  <c r="O123" i="2"/>
  <c r="Q123" i="2" s="1"/>
  <c r="R123" i="2" s="1"/>
  <c r="N115" i="2"/>
  <c r="O115" i="2"/>
  <c r="Q115" i="2" s="1"/>
  <c r="R115" i="2" s="1"/>
  <c r="N107" i="2"/>
  <c r="O107" i="2"/>
  <c r="Q107" i="2" s="1"/>
  <c r="R107" i="2" s="1"/>
  <c r="N99" i="2"/>
  <c r="O99" i="2"/>
  <c r="Q99" i="2" s="1"/>
  <c r="R99" i="2" s="1"/>
  <c r="N91" i="2"/>
  <c r="O91" i="2"/>
  <c r="Q91" i="2" s="1"/>
  <c r="R91" i="2" s="1"/>
  <c r="N83" i="2"/>
  <c r="O83" i="2"/>
  <c r="Q83" i="2" s="1"/>
  <c r="R83" i="2" s="1"/>
  <c r="N75" i="2"/>
  <c r="O75" i="2"/>
  <c r="Q75" i="2" s="1"/>
  <c r="R75" i="2" s="1"/>
  <c r="N63" i="2"/>
  <c r="O63" i="2"/>
  <c r="Q63" i="2" s="1"/>
  <c r="R63" i="2" s="1"/>
  <c r="N55" i="2"/>
  <c r="O55" i="2"/>
  <c r="Q55" i="2" s="1"/>
  <c r="R55" i="2" s="1"/>
  <c r="N47" i="2"/>
  <c r="O47" i="2"/>
  <c r="Q47" i="2" s="1"/>
  <c r="R47" i="2" s="1"/>
  <c r="N43" i="2"/>
  <c r="O43" i="2"/>
  <c r="Q43" i="2" s="1"/>
  <c r="R43" i="2" s="1"/>
  <c r="N35" i="2"/>
  <c r="O35" i="2"/>
  <c r="Q35" i="2" s="1"/>
  <c r="R35" i="2" s="1"/>
  <c r="N31" i="2"/>
  <c r="O31" i="2"/>
  <c r="Q31" i="2" s="1"/>
  <c r="R31" i="2" s="1"/>
  <c r="N27" i="2"/>
  <c r="O27" i="2"/>
  <c r="Q27" i="2" s="1"/>
  <c r="R27" i="2" s="1"/>
  <c r="N19" i="2"/>
  <c r="O19" i="2"/>
  <c r="Q19" i="2" s="1"/>
  <c r="R19" i="2" s="1"/>
  <c r="N15" i="2"/>
  <c r="O15" i="2"/>
  <c r="Q15" i="2" s="1"/>
  <c r="R15" i="2" s="1"/>
  <c r="N11" i="2"/>
  <c r="O11" i="2"/>
  <c r="Q11" i="2" s="1"/>
  <c r="R11" i="2" s="1"/>
  <c r="N7" i="2"/>
  <c r="O7" i="2"/>
  <c r="Q7" i="2" s="1"/>
  <c r="R7" i="2" s="1"/>
  <c r="N163" i="2"/>
  <c r="O163" i="2"/>
  <c r="Q163" i="2" s="1"/>
  <c r="R163" i="2" s="1"/>
  <c r="N159" i="2"/>
  <c r="O159" i="2"/>
  <c r="Q159" i="2" s="1"/>
  <c r="R159" i="2" s="1"/>
  <c r="O140" i="2"/>
  <c r="Q140" i="2" s="1"/>
  <c r="R140" i="2" s="1"/>
  <c r="O124" i="2"/>
  <c r="Q124" i="2" s="1"/>
  <c r="R124" i="2" s="1"/>
  <c r="O108" i="2"/>
  <c r="Q108" i="2" s="1"/>
  <c r="R108" i="2" s="1"/>
  <c r="O92" i="2"/>
  <c r="Q92" i="2" s="1"/>
  <c r="R92" i="2" s="1"/>
  <c r="O76" i="2"/>
  <c r="Q76" i="2" s="1"/>
  <c r="R76" i="2" s="1"/>
  <c r="O60" i="2"/>
  <c r="Q60" i="2" s="1"/>
  <c r="R60" i="2" s="1"/>
  <c r="O44" i="2"/>
  <c r="Q44" i="2" s="1"/>
  <c r="R44" i="2" s="1"/>
  <c r="O28" i="2"/>
  <c r="Q28" i="2" s="1"/>
  <c r="R28" i="2" s="1"/>
  <c r="O12" i="2"/>
  <c r="Q12" i="2" s="1"/>
  <c r="R12" i="2" s="1"/>
  <c r="N152" i="2"/>
  <c r="O152" i="2"/>
  <c r="Q152" i="2" s="1"/>
  <c r="R152" i="2" s="1"/>
  <c r="N136" i="2"/>
  <c r="O136" i="2"/>
  <c r="Q136" i="2" s="1"/>
  <c r="R136" i="2" s="1"/>
  <c r="N120" i="2"/>
  <c r="O120" i="2"/>
  <c r="Q120" i="2" s="1"/>
  <c r="R120" i="2" s="1"/>
  <c r="N96" i="2"/>
  <c r="O96" i="2"/>
  <c r="Q96" i="2" s="1"/>
  <c r="R96" i="2" s="1"/>
  <c r="N88" i="2"/>
  <c r="O88" i="2"/>
  <c r="Q88" i="2" s="1"/>
  <c r="R88" i="2" s="1"/>
  <c r="N64" i="2"/>
  <c r="O64" i="2"/>
  <c r="Q64" i="2" s="1"/>
  <c r="R64" i="2" s="1"/>
  <c r="N56" i="2"/>
  <c r="O56" i="2"/>
  <c r="Q56" i="2" s="1"/>
  <c r="R56" i="2" s="1"/>
  <c r="N151" i="2"/>
  <c r="O151" i="2"/>
  <c r="Q151" i="2" s="1"/>
  <c r="R151" i="2" s="1"/>
  <c r="N143" i="2"/>
  <c r="O143" i="2"/>
  <c r="Q143" i="2" s="1"/>
  <c r="R143" i="2" s="1"/>
  <c r="N135" i="2"/>
  <c r="O135" i="2"/>
  <c r="Q135" i="2" s="1"/>
  <c r="R135" i="2" s="1"/>
  <c r="N127" i="2"/>
  <c r="O127" i="2"/>
  <c r="Q127" i="2" s="1"/>
  <c r="R127" i="2" s="1"/>
  <c r="N119" i="2"/>
  <c r="O119" i="2"/>
  <c r="Q119" i="2" s="1"/>
  <c r="R119" i="2" s="1"/>
  <c r="N111" i="2"/>
  <c r="O111" i="2"/>
  <c r="Q111" i="2" s="1"/>
  <c r="R111" i="2" s="1"/>
  <c r="N103" i="2"/>
  <c r="O103" i="2"/>
  <c r="Q103" i="2" s="1"/>
  <c r="R103" i="2" s="1"/>
  <c r="N95" i="2"/>
  <c r="O95" i="2"/>
  <c r="Q95" i="2" s="1"/>
  <c r="R95" i="2" s="1"/>
  <c r="N87" i="2"/>
  <c r="O87" i="2"/>
  <c r="Q87" i="2" s="1"/>
  <c r="R87" i="2" s="1"/>
  <c r="N79" i="2"/>
  <c r="O79" i="2"/>
  <c r="Q79" i="2" s="1"/>
  <c r="R79" i="2" s="1"/>
  <c r="N71" i="2"/>
  <c r="O71" i="2"/>
  <c r="Q71" i="2" s="1"/>
  <c r="R71" i="2" s="1"/>
  <c r="N67" i="2"/>
  <c r="O67" i="2"/>
  <c r="Q67" i="2" s="1"/>
  <c r="R67" i="2" s="1"/>
  <c r="N59" i="2"/>
  <c r="O59" i="2"/>
  <c r="Q59" i="2" s="1"/>
  <c r="R59" i="2" s="1"/>
  <c r="N51" i="2"/>
  <c r="O51" i="2"/>
  <c r="Q51" i="2" s="1"/>
  <c r="R51" i="2" s="1"/>
  <c r="N39" i="2"/>
  <c r="O39" i="2"/>
  <c r="Q39" i="2" s="1"/>
  <c r="R39" i="2" s="1"/>
  <c r="N23" i="2"/>
  <c r="O23" i="2"/>
  <c r="Q23" i="2" s="1"/>
  <c r="R23" i="2" s="1"/>
  <c r="O162" i="2"/>
  <c r="Q162" i="2" s="1"/>
  <c r="R162" i="2" s="1"/>
  <c r="Q14" i="2"/>
  <c r="R14" i="2" s="1"/>
  <c r="N153" i="2"/>
  <c r="O153" i="2"/>
  <c r="Q153" i="2" s="1"/>
  <c r="R153" i="2" s="1"/>
  <c r="N149" i="2"/>
  <c r="O149" i="2"/>
  <c r="Q149" i="2" s="1"/>
  <c r="R149" i="2" s="1"/>
  <c r="N145" i="2"/>
  <c r="O145" i="2"/>
  <c r="Q145" i="2" s="1"/>
  <c r="R145" i="2" s="1"/>
  <c r="N141" i="2"/>
  <c r="O141" i="2"/>
  <c r="Q141" i="2" s="1"/>
  <c r="R141" i="2" s="1"/>
  <c r="N137" i="2"/>
  <c r="O137" i="2"/>
  <c r="Q137" i="2" s="1"/>
  <c r="R137" i="2" s="1"/>
  <c r="N133" i="2"/>
  <c r="O133" i="2"/>
  <c r="Q133" i="2" s="1"/>
  <c r="R133" i="2" s="1"/>
  <c r="N129" i="2"/>
  <c r="O129" i="2"/>
  <c r="Q129" i="2" s="1"/>
  <c r="R129" i="2" s="1"/>
  <c r="N125" i="2"/>
  <c r="O125" i="2"/>
  <c r="Q125" i="2" s="1"/>
  <c r="R125" i="2" s="1"/>
  <c r="N121" i="2"/>
  <c r="O121" i="2"/>
  <c r="Q121" i="2" s="1"/>
  <c r="R121" i="2" s="1"/>
  <c r="N117" i="2"/>
  <c r="O117" i="2"/>
  <c r="Q117" i="2" s="1"/>
  <c r="R117" i="2" s="1"/>
  <c r="N113" i="2"/>
  <c r="O113" i="2"/>
  <c r="Q113" i="2" s="1"/>
  <c r="R113" i="2" s="1"/>
  <c r="N109" i="2"/>
  <c r="O109" i="2"/>
  <c r="Q109" i="2" s="1"/>
  <c r="R109" i="2" s="1"/>
  <c r="N105" i="2"/>
  <c r="O105" i="2"/>
  <c r="Q105" i="2" s="1"/>
  <c r="R105" i="2" s="1"/>
  <c r="N101" i="2"/>
  <c r="O101" i="2"/>
  <c r="Q101" i="2" s="1"/>
  <c r="R101" i="2" s="1"/>
  <c r="N97" i="2"/>
  <c r="O97" i="2"/>
  <c r="Q97" i="2" s="1"/>
  <c r="R97" i="2" s="1"/>
  <c r="N93" i="2"/>
  <c r="O93" i="2"/>
  <c r="Q93" i="2" s="1"/>
  <c r="R93" i="2" s="1"/>
  <c r="N89" i="2"/>
  <c r="O89" i="2"/>
  <c r="Q89" i="2" s="1"/>
  <c r="R89" i="2" s="1"/>
  <c r="N85" i="2"/>
  <c r="O85" i="2"/>
  <c r="Q85" i="2" s="1"/>
  <c r="R85" i="2" s="1"/>
  <c r="N81" i="2"/>
  <c r="O81" i="2"/>
  <c r="Q81" i="2" s="1"/>
  <c r="R81" i="2" s="1"/>
  <c r="N77" i="2"/>
  <c r="O77" i="2"/>
  <c r="Q77" i="2" s="1"/>
  <c r="R77" i="2" s="1"/>
  <c r="N73" i="2"/>
  <c r="O73" i="2"/>
  <c r="Q73" i="2" s="1"/>
  <c r="R73" i="2" s="1"/>
  <c r="N69" i="2"/>
  <c r="O69" i="2"/>
  <c r="Q69" i="2" s="1"/>
  <c r="R69" i="2" s="1"/>
  <c r="N65" i="2"/>
  <c r="O65" i="2"/>
  <c r="Q65" i="2" s="1"/>
  <c r="R65" i="2" s="1"/>
  <c r="N61" i="2"/>
  <c r="O61" i="2"/>
  <c r="Q61" i="2" s="1"/>
  <c r="R61" i="2" s="1"/>
  <c r="N57" i="2"/>
  <c r="O57" i="2"/>
  <c r="Q57" i="2" s="1"/>
  <c r="R57" i="2" s="1"/>
  <c r="N53" i="2"/>
  <c r="O53" i="2"/>
  <c r="Q53" i="2" s="1"/>
  <c r="R53" i="2" s="1"/>
  <c r="N49" i="2"/>
  <c r="O49" i="2"/>
  <c r="Q49" i="2" s="1"/>
  <c r="R49" i="2" s="1"/>
  <c r="N45" i="2"/>
  <c r="O45" i="2"/>
  <c r="Q45" i="2" s="1"/>
  <c r="R45" i="2" s="1"/>
  <c r="N41" i="2"/>
  <c r="O41" i="2"/>
  <c r="Q41" i="2" s="1"/>
  <c r="R41" i="2" s="1"/>
  <c r="N37" i="2"/>
  <c r="O37" i="2"/>
  <c r="Q37" i="2" s="1"/>
  <c r="R37" i="2" s="1"/>
  <c r="N33" i="2"/>
  <c r="O33" i="2"/>
  <c r="Q33" i="2" s="1"/>
  <c r="R33" i="2" s="1"/>
  <c r="N29" i="2"/>
  <c r="O29" i="2"/>
  <c r="Q29" i="2" s="1"/>
  <c r="R29" i="2" s="1"/>
  <c r="N25" i="2"/>
  <c r="O25" i="2"/>
  <c r="Q25" i="2" s="1"/>
  <c r="R25" i="2" s="1"/>
  <c r="N21" i="2"/>
  <c r="O21" i="2"/>
  <c r="Q21" i="2" s="1"/>
  <c r="R21" i="2" s="1"/>
  <c r="N17" i="2"/>
  <c r="O17" i="2"/>
  <c r="Q17" i="2" s="1"/>
  <c r="R17" i="2" s="1"/>
  <c r="N13" i="2"/>
  <c r="O13" i="2"/>
  <c r="Q13" i="2" s="1"/>
  <c r="R13" i="2" s="1"/>
  <c r="N9" i="2"/>
  <c r="O9" i="2"/>
  <c r="Q9" i="2" s="1"/>
  <c r="R9" i="2" s="1"/>
  <c r="N165" i="2"/>
  <c r="O165" i="2"/>
  <c r="Q165" i="2" s="1"/>
  <c r="R165" i="2" s="1"/>
  <c r="N161" i="2"/>
  <c r="O161" i="2"/>
  <c r="Q161" i="2" s="1"/>
  <c r="R161" i="2" s="1"/>
  <c r="O154" i="2"/>
  <c r="Q154" i="2" s="1"/>
  <c r="R154" i="2" s="1"/>
  <c r="O146" i="2"/>
  <c r="Q146" i="2" s="1"/>
  <c r="R146" i="2" s="1"/>
  <c r="O138" i="2"/>
  <c r="Q138" i="2" s="1"/>
  <c r="R138" i="2" s="1"/>
  <c r="O130" i="2"/>
  <c r="Q130" i="2" s="1"/>
  <c r="R130" i="2" s="1"/>
  <c r="O122" i="2"/>
  <c r="Q122" i="2" s="1"/>
  <c r="R122" i="2" s="1"/>
  <c r="O114" i="2"/>
  <c r="Q114" i="2" s="1"/>
  <c r="R114" i="2" s="1"/>
  <c r="O106" i="2"/>
  <c r="Q106" i="2" s="1"/>
  <c r="R106" i="2" s="1"/>
  <c r="O98" i="2"/>
  <c r="Q98" i="2" s="1"/>
  <c r="R98" i="2" s="1"/>
  <c r="O90" i="2"/>
  <c r="Q90" i="2" s="1"/>
  <c r="R90" i="2" s="1"/>
  <c r="O82" i="2"/>
  <c r="Q82" i="2" s="1"/>
  <c r="R82" i="2" s="1"/>
  <c r="O74" i="2"/>
  <c r="Q74" i="2" s="1"/>
  <c r="R74" i="2" s="1"/>
  <c r="O66" i="2"/>
  <c r="Q66" i="2" s="1"/>
  <c r="R66" i="2" s="1"/>
  <c r="O58" i="2"/>
  <c r="Q58" i="2" s="1"/>
  <c r="R58" i="2" s="1"/>
  <c r="O50" i="2"/>
  <c r="Q50" i="2" s="1"/>
  <c r="R50" i="2" s="1"/>
  <c r="O42" i="2"/>
  <c r="Q42" i="2" s="1"/>
  <c r="R42" i="2" s="1"/>
  <c r="O34" i="2"/>
  <c r="Q34" i="2" s="1"/>
  <c r="R34" i="2" s="1"/>
  <c r="O26" i="2"/>
  <c r="Q26" i="2" s="1"/>
  <c r="R26" i="2" s="1"/>
  <c r="O18" i="2"/>
  <c r="Q18" i="2" s="1"/>
  <c r="R18" i="2" s="1"/>
  <c r="O10" i="2"/>
  <c r="Q10" i="2" s="1"/>
  <c r="R10" i="2" s="1"/>
  <c r="L5" i="2"/>
  <c r="O5" i="2" s="1"/>
  <c r="Q5" i="2" s="1"/>
  <c r="R5" i="2" s="1"/>
  <c r="N6" i="2"/>
  <c r="N5" i="2" l="1"/>
</calcChain>
</file>

<file path=xl/sharedStrings.xml><?xml version="1.0" encoding="utf-8"?>
<sst xmlns="http://schemas.openxmlformats.org/spreadsheetml/2006/main" count="218" uniqueCount="218">
  <si>
    <t>2022 to 2023 schools and high needs funding allocations by local authority</t>
  </si>
  <si>
    <t>Please note that Isles of Scilly and City of London are not included within this file.</t>
  </si>
  <si>
    <t>Publication date:</t>
  </si>
  <si>
    <t>Changes from previous version:</t>
  </si>
  <si>
    <t>Mainstream school funding</t>
  </si>
  <si>
    <t>High needs funding</t>
  </si>
  <si>
    <t>Schools and high needs funding combined</t>
  </si>
  <si>
    <t>[A]</t>
  </si>
  <si>
    <t>[B]</t>
  </si>
  <si>
    <t>[C]</t>
  </si>
  <si>
    <t>[D]</t>
  </si>
  <si>
    <t>[E]</t>
  </si>
  <si>
    <t>[F]</t>
  </si>
  <si>
    <t>[G]</t>
  </si>
  <si>
    <t>[H]</t>
  </si>
  <si>
    <t>[I]</t>
  </si>
  <si>
    <t>[J]</t>
  </si>
  <si>
    <t>[K]</t>
  </si>
  <si>
    <t>[L]</t>
  </si>
  <si>
    <t>[M]</t>
  </si>
  <si>
    <t>[N]</t>
  </si>
  <si>
    <t>[O]</t>
  </si>
  <si>
    <t>[P]</t>
  </si>
  <si>
    <t xml:space="preserve">  = [A] + [B]</t>
  </si>
  <si>
    <t xml:space="preserve">  = [C] - [D]</t>
  </si>
  <si>
    <t xml:space="preserve">  = [E] / [D]</t>
  </si>
  <si>
    <t xml:space="preserve"> = [H] + [I] </t>
  </si>
  <si>
    <t xml:space="preserve"> = [M] - [N]</t>
  </si>
  <si>
    <t xml:space="preserve"> = [O] / [N]</t>
  </si>
  <si>
    <t>ENGLAND</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</si>
  <si>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</si>
  <si>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</si>
  <si>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</si>
  <si>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</si>
  <si>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</si>
  <si>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</si>
  <si>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</si>
  <si>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</si>
  <si>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</si>
  <si>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</si>
  <si>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</si>
  <si>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</si>
  <si>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</si>
  <si>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</si>
  <si>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</si>
  <si>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</si>
  <si>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</si>
  <si>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</si>
  <si>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</si>
  <si>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</si>
  <si>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</si>
  <si>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</si>
  <si>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</si>
  <si>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</si>
  <si>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</si>
  <si>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</si>
  <si>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</si>
  <si>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</si>
  <si>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</si>
  <si>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</si>
  <si>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</si>
  <si>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</si>
  <si>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</si>
  <si>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</si>
  <si>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</si>
  <si>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</si>
  <si>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</si>
  <si>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</si>
  <si>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</si>
  <si>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</si>
  <si>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</si>
  <si>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</si>
  <si>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</si>
  <si>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</si>
  <si>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</si>
  <si>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</si>
  <si>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</si>
  <si>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</si>
  <si>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</si>
  <si>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</si>
  <si>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</si>
  <si>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</si>
  <si>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</si>
  <si>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</si>
  <si>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</si>
  <si>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</si>
  <si>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</si>
  <si>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</si>
  <si>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</si>
  <si>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</si>
  <si>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</si>
  <si>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</si>
  <si>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</si>
  <si>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</si>
  <si>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</si>
  <si>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</si>
  <si>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</si>
  <si>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</si>
  <si>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</si>
  <si>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</si>
  <si>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</si>
  <si>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</si>
  <si>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</si>
  <si>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</si>
  <si>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</si>
  <si>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</si>
  <si>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</si>
  <si>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</si>
  <si>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</si>
  <si>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</si>
  <si>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</si>
  <si>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</si>
  <si>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</si>
  <si>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t>
  </si>
  <si>
    <t>Central Bedfordshire</t>
  </si>
  <si>
    <t>Buckinghamshire</t>
  </si>
  <si>
    <t>Milton Keynes</t>
  </si>
  <si>
    <t>Derbyshire</t>
  </si>
  <si>
    <t>Derby</t>
  </si>
  <si>
    <t>Dorset</t>
  </si>
  <si>
    <t>Bournemouth, Christchurch and Poole</t>
  </si>
  <si>
    <t>County 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</si>
  <si>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</si>
  <si>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</si>
  <si>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</si>
  <si>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</si>
  <si>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</si>
  <si>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</si>
  <si>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</si>
  <si>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</si>
  <si>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</si>
  <si>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</si>
  <si>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</si>
  <si>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</si>
  <si>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</si>
  <si>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</si>
  <si>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</si>
  <si>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</si>
  <si>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</si>
  <si>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</si>
  <si>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</si>
  <si>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</si>
  <si>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</si>
  <si>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</si>
  <si>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</si>
  <si>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</si>
  <si>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</si>
  <si>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</si>
  <si>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</si>
  <si>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</si>
  <si>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</si>
  <si>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 County of</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</si>
  <si>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</si>
  <si>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</si>
  <si>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</si>
  <si>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</si>
  <si>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</si>
  <si>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</si>
  <si>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</si>
  <si>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</si>
  <si>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</si>
  <si>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</si>
  <si>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</si>
  <si>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</si>
  <si>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</si>
  <si>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</si>
  <si>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</si>
  <si>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</si>
  <si>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</si>
  <si>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</si>
  <si>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</si>
  <si>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Northumberland</t>
  </si>
  <si>
    <t>Oxfordshire</t>
  </si>
  <si>
    <t>Somerset</t>
  </si>
  <si>
    <t>Suffolk</t>
  </si>
  <si>
    <t>Surrey</t>
  </si>
  <si>
    <t>Warwickshire</t>
  </si>
  <si>
    <t>West Sussex</t>
  </si>
  <si>
    <t>North Northamptonshire</t>
  </si>
  <si>
    <t>West Northamptonshire</t>
  </si>
  <si>
    <t>LONDON</t>
  </si>
  <si>
    <t>East of England</t>
  </si>
  <si>
    <t>East Midlands</t>
  </si>
  <si>
    <t>North East</t>
  </si>
  <si>
    <t>North West</t>
  </si>
  <si>
    <t>South East</t>
  </si>
  <si>
    <t>South West</t>
  </si>
  <si>
    <t>West Midlands</t>
  </si>
  <si>
    <t>Yorkshire and the Humber</t>
  </si>
  <si>
    <t>=[C]+[J]</t>
  </si>
  <si>
    <t>=[D]+[K]</t>
  </si>
  <si>
    <t xml:space="preserve"> allocations by local authority</t>
  </si>
  <si>
    <t>2022 to 2023 schools and high needs funding</t>
  </si>
  <si>
    <t>The per-pupil percentage increases in mainstream school funding exclude growth funding from the total DSG, due to the growth funding's specific remit.</t>
  </si>
  <si>
    <t xml:space="preserve"> = [J] - [K] </t>
  </si>
  <si>
    <t xml:space="preserve"> School Supplementary Grant figures updated with May 2022 allocations</t>
  </si>
  <si>
    <t xml:space="preserve">The Schools Supplementary Grant funding allocations in this file are consistent with the allocations published at the following link. This link also includes further detail on the grant, including the methodology that is used for calculating allocations: </t>
  </si>
  <si>
    <t>This file gives details of the allocations of the DSG as well as supplementary funding for the financial year 2022 to 2023.</t>
  </si>
  <si>
    <r>
      <t>The 2022 to 2023 DSG allocations contained in this file are consistent with the full DSG allocations published on:</t>
    </r>
    <r>
      <rPr>
        <sz val="11"/>
        <rFont val="Calibri"/>
        <family val="2"/>
        <scheme val="minor"/>
      </rPr>
      <t xml:space="preserve"> </t>
    </r>
  </si>
  <si>
    <t xml:space="preserve">Details on the 2021 to 2022 DSG allocations are published on: </t>
  </si>
  <si>
    <t>The 2022 to 2023 and 2021 to 2022 DSG publications (linked above) include the pupil number and growth funding totals used for this calculation.</t>
  </si>
  <si>
    <t>Wednesday 25th May 2022</t>
  </si>
  <si>
    <t>2022 to 2023 Schools DSG block (£m)</t>
  </si>
  <si>
    <t>2022 to 2023 School supplementary grant: initial allocations (£m)</t>
  </si>
  <si>
    <t>2022 to 2023 Schools DSG block and supplementary grant funding together: initial allocations (£m)</t>
  </si>
  <si>
    <t>2021 to 2022 Schools DSG block (£m)</t>
  </si>
  <si>
    <t>Increase in schools funding from 2021 to 2022 to 2022 to 2023 (£m)</t>
  </si>
  <si>
    <t>Increase in schools funding from 2021 to 2022 to 2022 to 2023 (%)</t>
  </si>
  <si>
    <t>Increase in schools funding from 2021 to 2022 to 2022 to 2023 (%, per pupil) - see information sheet for calculation details</t>
  </si>
  <si>
    <t>2022 to 2023 High needs DSG block (£m)</t>
  </si>
  <si>
    <t>2022 to 2023 High needs additional DSG funding (£m)</t>
  </si>
  <si>
    <t>2022 to 2023 Total high needs DSG funding (£m)</t>
  </si>
  <si>
    <t>2021 to 2022 DSG high needs block (£m)</t>
  </si>
  <si>
    <t>Increase in high needs funding from 2021 to 2022 to 2022 to 2023 (£m)</t>
  </si>
  <si>
    <t>Total schools and high needs funding combined 2022 to 2023 (£m)</t>
  </si>
  <si>
    <t>Total schools and high needs funding combined 2021 to 2022 (£m)</t>
  </si>
  <si>
    <t>Total increase in schools and high needs funding from 2021 to 2022 to 2022 to 2023 (£m)</t>
  </si>
  <si>
    <t>Total increase in schools and high needs funding from 2021 to 2022 to 2022 to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</si>
</sst>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quot;m&quot;"/>
    <numFmt numFmtId="165" formatCode="0.0%"/>
  </numFmts>
  <fonts count="13" x14ac:knownFonts="1">
    <font>
      <sz val="11"/>
      <color theme="1"/>
      <name val="Calibri"/>
      <family val="2"/>
      <scheme val="minor"/>
    </font>
    <font>
      <b/>
      <sz val="10"/>
      <color rgb="FF000000"/>
      <name val="Arial"/>
      <family val="2"/>
    </font>
    <font>
      <sz val="11"/>
      <color theme="1"/>
      <name val="Calibri"/>
      <family val="2"/>
      <scheme val="minor"/>
    </font>
    <font>
      <sz val="11"/>
      <color theme="1"/>
      <name val="Arial"/>
      <family val="2"/>
    </font>
    <font>
      <sz val="11"/>
      <name val="Arial"/>
      <family val="2"/>
    </font>
    <font>
      <b/>
      <u/>
      <sz val="10"/>
      <color rgb="FF000000"/>
      <name val="Arial"/>
      <family val="2"/>
    </font>
    <font>
      <b/>
      <sz val="10"/>
      <color rgb="FF000000"/>
      <name val="Arial"/>
      <family val="2"/>
    </font>
    <font>
      <sz val="11"/>
      <name val="Calibri"/>
      <family val="2"/>
      <scheme val="minor"/>
    </font>
    <font>
      <b/>
      <sz val="12"/>
      <color rgb="FF000000"/>
      <name val="Arial"/>
      <family val="2"/>
    </font>
    <font>
      <b/>
      <sz val="12"/>
      <color rgb="FF000000"/>
      <name val="Arial"/>
      <family val="2"/>
    </font>
    <font>
      <sz val="12"/>
      <color theme="1"/>
      <name val="Calibri"/>
      <family val="2"/>
      <scheme val="minor"/>
    </font>
    <font>
      <b/>
      <sz val="12"/>
      <name val="Arial"/>
      <family val="2"/>
    </font>
    <font>
      <u/>
      <sz val="11"/>
      <color theme="10"/>
      <name val="Calibri"/>
      <family val="2"/>
      <scheme val="minor"/>
    </font>
  </fonts>
  <fills count="7">
    <fill>
      <patternFill patternType="none"/>
    </fill>
    <fill>
      <patternFill patternType="gray125"/>
    </fill>
    <fill>
      <patternFill patternType="solid">
        <fgColor rgb="FFC0C0C0"/>
        <bgColor rgb="FFC0C0C0"/>
      </patternFill>
    </fill>
    <fill>
      <patternFill patternType="solid">
        <fgColor rgb="FFF6C05E"/>
        <bgColor rgb="FFF6C05E"/>
      </patternFill>
    </fill>
    <fill>
      <patternFill patternType="solid">
        <fgColor rgb="FFE79EBD"/>
        <bgColor rgb="FFE79EBD"/>
      </patternFill>
    </fill>
    <fill>
      <patternFill patternType="solid">
        <fgColor rgb="FFBEDDE6"/>
        <bgColor rgb="FFBEDDE6"/>
      </patternFill>
    </fill>
    <fill>
      <patternFill patternType="solid">
        <fgColor theme="0"/>
        <bgColor indexed="64"/>
      </patternFill>
    </fill>
  </fills>
  <borders count="16">
    <border>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rgb="FF000000"/>
      </top>
      <bottom style="thin">
        <color rgb="FF000000"/>
      </bottom>
      <diagonal/>
    </border>
    <border>
      <left style="thin">
        <color auto="1"/>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12" fillId="0" borderId="0" applyNumberFormat="0" applyFill="0" applyBorder="0" applyAlignment="0" applyProtection="0"/>
  </cellStyleXfs>
  <cellXfs count="58">
    <xf numFmtId="0" fontId="0" fillId="0" borderId="0" xfId="0"/>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2" borderId="0" xfId="0" applyFill="1" applyAlignment="1">
      <alignment vertical="center"/>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4"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0" xfId="0" applyFont="1" applyFill="1" applyAlignment="1">
      <alignment horizontal="left" vertical="center"/>
    </xf>
    <xf numFmtId="0" fontId="1" fillId="2" borderId="8" xfId="0" applyFont="1" applyFill="1" applyBorder="1" applyAlignment="1">
      <alignment vertical="center"/>
    </xf>
    <xf numFmtId="0" fontId="1" fillId="3" borderId="0" xfId="0" applyFont="1" applyFill="1" applyAlignment="1">
      <alignment horizontal="left" vertical="center"/>
    </xf>
    <xf numFmtId="0" fontId="1" fillId="3" borderId="8" xfId="0" applyFont="1" applyFill="1" applyBorder="1" applyAlignment="1">
      <alignment vertical="center"/>
    </xf>
    <xf numFmtId="0" fontId="1" fillId="5" borderId="2" xfId="0" applyFont="1" applyFill="1" applyBorder="1" applyAlignment="1">
      <alignment horizontal="center" vertical="center" wrapText="1"/>
    </xf>
    <xf numFmtId="0" fontId="0" fillId="6" borderId="0" xfId="0" applyFill="1" applyAlignment="1">
      <alignment vertical="center"/>
    </xf>
    <xf numFmtId="0" fontId="0" fillId="6" borderId="0" xfId="0" applyFill="1"/>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5" borderId="2" xfId="0" quotePrefix="1" applyFont="1" applyFill="1" applyBorder="1" applyAlignment="1">
      <alignment horizontal="center" vertical="center" wrapText="1"/>
    </xf>
    <xf numFmtId="0" fontId="6" fillId="5" borderId="2" xfId="0" quotePrefix="1" applyFont="1" applyFill="1" applyBorder="1" applyAlignment="1">
      <alignment horizontal="center" vertical="center" wrapText="1"/>
    </xf>
    <xf numFmtId="0" fontId="10" fillId="0" borderId="0" xfId="0" applyFont="1"/>
    <xf numFmtId="0" fontId="8" fillId="2" borderId="0" xfId="0" applyFont="1" applyFill="1" applyAlignment="1">
      <alignment vertical="center" wrapText="1"/>
    </xf>
    <xf numFmtId="0" fontId="8" fillId="2" borderId="0" xfId="0" applyFont="1" applyFill="1" applyAlignment="1">
      <alignment vertical="center"/>
    </xf>
    <xf numFmtId="0" fontId="8" fillId="3" borderId="1" xfId="0" applyFont="1" applyFill="1" applyBorder="1" applyAlignment="1">
      <alignment horizontal="centerContinuous" vertical="center" wrapText="1"/>
    </xf>
    <xf numFmtId="0" fontId="8" fillId="4" borderId="1" xfId="0" applyFont="1" applyFill="1" applyBorder="1" applyAlignment="1">
      <alignment horizontal="centerContinuous" vertical="center" wrapText="1"/>
    </xf>
    <xf numFmtId="0" fontId="8" fillId="5" borderId="2" xfId="0" applyFont="1" applyFill="1" applyBorder="1" applyAlignment="1">
      <alignment horizontal="centerContinuous" vertical="center" wrapText="1"/>
    </xf>
    <xf numFmtId="0" fontId="8" fillId="5" borderId="9" xfId="0" applyFont="1" applyFill="1" applyBorder="1" applyAlignment="1">
      <alignment horizontal="centerContinuous" vertical="center" wrapText="1"/>
    </xf>
    <xf numFmtId="0" fontId="8" fillId="2" borderId="0" xfId="0" applyFont="1" applyFill="1" applyAlignment="1">
      <alignment vertical="top"/>
    </xf>
    <xf numFmtId="0" fontId="5" fillId="6" borderId="0" xfId="0" applyFont="1" applyFill="1" applyAlignment="1">
      <alignment vertical="center"/>
    </xf>
    <xf numFmtId="0" fontId="6" fillId="6" borderId="0" xfId="0" applyFont="1" applyFill="1" applyAlignment="1">
      <alignment vertical="center"/>
    </xf>
    <xf numFmtId="0" fontId="0" fillId="6" borderId="0" xfId="0" applyFill="1" applyAlignment="1">
      <alignment horizontal="left"/>
    </xf>
    <xf numFmtId="0" fontId="0" fillId="6" borderId="0" xfId="0" applyFill="1" applyAlignment="1"/>
    <xf numFmtId="164" fontId="9" fillId="0" borderId="4" xfId="0" applyNumberFormat="1" applyFont="1" applyBorder="1" applyAlignment="1">
      <alignment vertical="center"/>
    </xf>
    <xf numFmtId="164" fontId="3" fillId="0" borderId="10" xfId="0" applyNumberFormat="1" applyFont="1" applyBorder="1"/>
    <xf numFmtId="164" fontId="3" fillId="0" borderId="11" xfId="0" applyNumberFormat="1" applyFont="1" applyBorder="1"/>
    <xf numFmtId="164" fontId="3" fillId="0" borderId="12" xfId="0" applyNumberFormat="1" applyFont="1" applyBorder="1"/>
    <xf numFmtId="165" fontId="3" fillId="0" borderId="10" xfId="1" applyNumberFormat="1" applyFont="1" applyBorder="1"/>
    <xf numFmtId="165" fontId="3" fillId="0" borderId="10" xfId="0" applyNumberFormat="1" applyFont="1" applyBorder="1"/>
    <xf numFmtId="165" fontId="4" fillId="0" borderId="11" xfId="1" applyNumberFormat="1" applyFont="1" applyBorder="1"/>
    <xf numFmtId="165" fontId="8" fillId="0" borderId="4" xfId="1" applyNumberFormat="1" applyFont="1" applyBorder="1" applyAlignment="1">
      <alignment vertical="center"/>
    </xf>
    <xf numFmtId="165" fontId="11" fillId="0" borderId="4" xfId="0" applyNumberFormat="1" applyFont="1" applyFill="1" applyBorder="1" applyAlignment="1">
      <alignment vertical="center"/>
    </xf>
    <xf numFmtId="165" fontId="3" fillId="0" borderId="12" xfId="1" applyNumberFormat="1" applyFont="1" applyBorder="1"/>
    <xf numFmtId="165" fontId="0" fillId="0" borderId="0" xfId="0" applyNumberFormat="1"/>
    <xf numFmtId="164" fontId="3" fillId="0" borderId="13" xfId="0" applyNumberFormat="1" applyFont="1" applyBorder="1"/>
    <xf numFmtId="165" fontId="3" fillId="0" borderId="15" xfId="1" applyNumberFormat="1" applyFont="1" applyBorder="1"/>
    <xf numFmtId="165" fontId="4" fillId="0" borderId="12" xfId="1" applyNumberFormat="1" applyFont="1" applyBorder="1"/>
    <xf numFmtId="0" fontId="1" fillId="3" borderId="0" xfId="0" applyFont="1" applyFill="1" applyBorder="1" applyAlignment="1">
      <alignment vertical="center"/>
    </xf>
    <xf numFmtId="164" fontId="3" fillId="0" borderId="14" xfId="0" applyNumberFormat="1" applyFont="1" applyBorder="1"/>
    <xf numFmtId="0" fontId="0" fillId="6" borderId="0" xfId="0" applyFill="1" applyAlignment="1">
      <alignment horizontal="left" vertical="center"/>
    </xf>
    <xf numFmtId="0" fontId="1" fillId="6" borderId="0" xfId="0" applyFont="1" applyFill="1" applyAlignment="1">
      <alignment vertical="center"/>
    </xf>
    <xf numFmtId="0" fontId="12" fillId="6" borderId="0" xfId="2" applyFill="1" applyAlignment="1">
      <alignment vertical="center"/>
    </xf>
    <xf numFmtId="0" fontId="12" fillId="6" borderId="0" xfId="2"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13</xdr:row>
      <xdr:rowOff>95250</xdr:rowOff>
    </xdr:from>
    <xdr:ext cx="1638330" cy="971550"/>
    <xdr:pic>
      <xdr:nvPicPr>
        <xdr:cNvPr id="87" name="Picture 2" descr="Education and Skills Funding Agency logo.">
          <a:extLst>
            <a:ext uri="{FF2B5EF4-FFF2-40B4-BE49-F238E27FC236}">
              <a16:creationId xmlns:a16="http://schemas.microsoft.com/office/drawing/2014/main" id="{3BED4B1E-A4A9-4CDA-B7BE-4E6911DAE705}"/>
            </a:ext>
          </a:extLst>
        </xdr:cNvPr>
        <xdr:cNvPicPr>
          <a:picLocks noChangeAspect="1"/>
        </xdr:cNvPicPr>
      </xdr:nvPicPr>
      <xdr:blipFill>
        <a:blip xmlns:r="http://schemas.openxmlformats.org/officeDocument/2006/relationships" r:embed="rId1"/>
        <a:stretch>
          <a:fillRect/>
        </a:stretch>
      </xdr:blipFill>
      <xdr:spPr>
        <a:xfrm>
          <a:off x="95250" y="3705225"/>
          <a:ext cx="1638330" cy="97155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9608-B007-4D43-9280-E27C29AFA72B}">
  <dimension ref="A1:B27"/>
  <sheetViews>
    <sheetView tabSelected="1" workbookViewId="0"/>
  </sheetViews>
  <sheetFormatPr defaultColWidth="9" defaultRowHeight="14.25" x14ac:dyDescent="0.45"/>
  <cols>
    <col min="1" max="1" width="28.73046875" style="20" customWidth="1"/>
    <col min="2" max="2" width="13.06640625" style="20" customWidth="1"/>
    <col min="3" max="16384" width="9" style="20"/>
  </cols>
  <sheetData>
    <row r="1" spans="1:2" ht="15" customHeight="1" x14ac:dyDescent="0.45">
      <c r="A1" s="34" t="s">
        <v>0</v>
      </c>
      <c r="B1" s="19"/>
    </row>
    <row r="2" spans="1:2" ht="42" customHeight="1" x14ac:dyDescent="0.45">
      <c r="A2" s="19" t="s">
        <v>197</v>
      </c>
      <c r="B2" s="19"/>
    </row>
    <row r="3" spans="1:2" ht="15" customHeight="1" x14ac:dyDescent="0.45">
      <c r="A3" s="19" t="s">
        <v>198</v>
      </c>
    </row>
    <row r="4" spans="1:2" ht="15" customHeight="1" x14ac:dyDescent="0.45">
      <c r="A4" s="56" t="str">
        <f>HYPERLINK("https://www.gov.uk/government/publications/dedicated-schools-grant-dsg-2022-to-2023")</f>
        <v>https://www.gov.uk/government/publications/dedicated-schools-grant-dsg-2022-to-2023</v>
      </c>
    </row>
    <row r="5" spans="1:2" ht="40.049999999999997" customHeight="1" x14ac:dyDescent="0.45">
      <c r="A5" s="37" t="s">
        <v>199</v>
      </c>
    </row>
    <row r="6" spans="1:2" ht="15" customHeight="1" x14ac:dyDescent="0.45">
      <c r="A6" s="56" t="str">
        <f>HYPERLINK("https://www.gov.uk/government/publications/dedicated-schools-grant-dsg-2021-to-2022")</f>
        <v>https://www.gov.uk/government/publications/dedicated-schools-grant-dsg-2021-to-2022</v>
      </c>
    </row>
    <row r="7" spans="1:2" s="36" customFormat="1" ht="15" customHeight="1" x14ac:dyDescent="0.45">
      <c r="A7" s="36" t="s">
        <v>196</v>
      </c>
    </row>
    <row r="8" spans="1:2" s="36" customFormat="1" ht="15" customHeight="1" x14ac:dyDescent="0.45">
      <c r="A8" s="57" t="str">
        <f>HYPERLINK("https://www.gov.uk/government/publications/schools-supplementary-grant-2022-to-2023","https://www.gov.uk/government/publications/schools-supplementary-grant-2022-to-2023")</f>
        <v>https://www.gov.uk/government/publications/schools-supplementary-grant-2022-to-2023</v>
      </c>
    </row>
    <row r="9" spans="1:2" ht="31.5" customHeight="1" x14ac:dyDescent="0.45">
      <c r="A9" s="37" t="s">
        <v>193</v>
      </c>
    </row>
    <row r="10" spans="1:2" ht="15" customHeight="1" x14ac:dyDescent="0.45">
      <c r="A10" s="19" t="s">
        <v>200</v>
      </c>
    </row>
    <row r="11" spans="1:2" ht="42" customHeight="1" x14ac:dyDescent="0.45">
      <c r="A11" s="19" t="s">
        <v>1</v>
      </c>
    </row>
    <row r="12" spans="1:2" ht="42" customHeight="1" x14ac:dyDescent="0.45">
      <c r="A12" s="35" t="s">
        <v>2</v>
      </c>
      <c r="B12" s="55" t="s">
        <v>201</v>
      </c>
    </row>
    <row r="13" spans="1:2" ht="42" customHeight="1" x14ac:dyDescent="0.45">
      <c r="A13" s="35" t="s">
        <v>3</v>
      </c>
      <c r="B13" s="54" t="s">
        <v>195</v>
      </c>
    </row>
    <row r="14" spans="1:2" ht="15" customHeight="1" x14ac:dyDescent="0.45">
      <c r="A14" s="19"/>
    </row>
    <row r="15" spans="1:2" ht="15" customHeight="1" x14ac:dyDescent="0.45">
      <c r="A15" s="19"/>
    </row>
    <row r="16" spans="1:2" ht="15" customHeight="1" x14ac:dyDescent="0.45"/>
    <row r="17" spans="1:2" ht="15" customHeight="1" x14ac:dyDescent="0.45"/>
    <row r="18" spans="1:2" ht="15" customHeight="1" x14ac:dyDescent="0.45">
      <c r="A18" s="19"/>
    </row>
    <row r="19" spans="1:2" x14ac:dyDescent="0.45">
      <c r="A19" s="19"/>
      <c r="B19" s="19"/>
    </row>
    <row r="20" spans="1:2" x14ac:dyDescent="0.45">
      <c r="A20" s="19"/>
      <c r="B20" s="19"/>
    </row>
    <row r="21" spans="1:2" x14ac:dyDescent="0.45">
      <c r="A21" s="19"/>
      <c r="B21" s="19"/>
    </row>
    <row r="22" spans="1:2" x14ac:dyDescent="0.45">
      <c r="A22" s="19"/>
      <c r="B22" s="19"/>
    </row>
    <row r="23" spans="1:2" x14ac:dyDescent="0.45">
      <c r="A23" s="19"/>
      <c r="B23" s="19"/>
    </row>
    <row r="24" spans="1:2" x14ac:dyDescent="0.45">
      <c r="A24" s="19"/>
      <c r="B24" s="19"/>
    </row>
    <row r="25" spans="1:2" x14ac:dyDescent="0.45">
      <c r="A25" s="19"/>
      <c r="B25" s="19"/>
    </row>
    <row r="26" spans="1:2" x14ac:dyDescent="0.45">
      <c r="A26" s="19"/>
      <c r="B26" s="19"/>
    </row>
    <row r="27" spans="1:2" x14ac:dyDescent="0.45">
      <c r="A27" s="19"/>
      <c r="B27" s="1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911C-3077-47A2-A871-39FBBBAA0900}">
  <dimension ref="A1:R169"/>
  <sheetViews>
    <sheetView zoomScaleNormal="100" workbookViewId="0"/>
  </sheetViews>
  <sheetFormatPr defaultRowHeight="14.25" x14ac:dyDescent="0.45"/>
  <cols>
    <col min="2" max="2" width="38.796875" customWidth="1"/>
    <col min="3" max="3" width="13.06640625" customWidth="1"/>
    <col min="4" max="4" width="16.33203125" customWidth="1"/>
    <col min="5" max="5" width="15" customWidth="1"/>
    <col min="6" max="7" width="12.06640625" customWidth="1"/>
    <col min="8" max="9" width="14.33203125" customWidth="1"/>
    <col min="10" max="10" width="13.796875" customWidth="1"/>
    <col min="11" max="11" width="11.265625" customWidth="1"/>
    <col min="12" max="12" width="14.796875" customWidth="1"/>
    <col min="13" max="13" width="14.265625" customWidth="1"/>
    <col min="14" max="14" width="14.06640625" customWidth="1"/>
    <col min="15" max="15" width="12.59765625" customWidth="1"/>
    <col min="16" max="17" width="12" customWidth="1"/>
    <col min="18" max="18" width="14.06640625" customWidth="1"/>
  </cols>
  <sheetData>
    <row r="1" spans="1:18" s="26" customFormat="1" ht="29.25" customHeight="1" x14ac:dyDescent="0.5">
      <c r="A1" s="28" t="s">
        <v>192</v>
      </c>
      <c r="B1" s="27"/>
      <c r="C1" s="29" t="s">
        <v>4</v>
      </c>
      <c r="D1" s="29"/>
      <c r="E1" s="29"/>
      <c r="F1" s="29"/>
      <c r="G1" s="29"/>
      <c r="H1" s="29"/>
      <c r="I1" s="29"/>
      <c r="J1" s="30" t="s">
        <v>5</v>
      </c>
      <c r="K1" s="30"/>
      <c r="L1" s="30"/>
      <c r="M1" s="30"/>
      <c r="N1" s="30"/>
      <c r="O1" s="31" t="s">
        <v>6</v>
      </c>
      <c r="P1" s="32"/>
      <c r="Q1" s="32"/>
      <c r="R1" s="32"/>
    </row>
    <row r="2" spans="1:18" ht="144.4" x14ac:dyDescent="0.45">
      <c r="A2" s="33" t="s">
        <v>191</v>
      </c>
      <c r="B2" s="27"/>
      <c r="C2" s="3" t="s">
        <v>202</v>
      </c>
      <c r="D2" s="4" t="s">
        <v>203</v>
      </c>
      <c r="E2" s="4" t="s">
        <v>204</v>
      </c>
      <c r="F2" s="4" t="s">
        <v>205</v>
      </c>
      <c r="G2" s="1" t="s">
        <v>206</v>
      </c>
      <c r="H2" s="1" t="s">
        <v>207</v>
      </c>
      <c r="I2" s="1" t="s">
        <v>208</v>
      </c>
      <c r="J2" s="5" t="s">
        <v>209</v>
      </c>
      <c r="K2" s="6" t="s">
        <v>210</v>
      </c>
      <c r="L2" s="6" t="s">
        <v>211</v>
      </c>
      <c r="M2" s="6" t="s">
        <v>212</v>
      </c>
      <c r="N2" s="6" t="s">
        <v>213</v>
      </c>
      <c r="O2" s="18" t="s">
        <v>214</v>
      </c>
      <c r="P2" s="18" t="s">
        <v>215</v>
      </c>
      <c r="Q2" s="18" t="s">
        <v>216</v>
      </c>
      <c r="R2" s="18" t="s">
        <v>217</v>
      </c>
    </row>
    <row r="3" spans="1:18" x14ac:dyDescent="0.45">
      <c r="A3" s="7"/>
      <c r="B3" s="7"/>
      <c r="C3" s="4" t="s">
        <v>7</v>
      </c>
      <c r="D3" s="4" t="s">
        <v>8</v>
      </c>
      <c r="E3" s="4" t="s">
        <v>9</v>
      </c>
      <c r="F3" s="4" t="s">
        <v>10</v>
      </c>
      <c r="G3" s="1" t="s">
        <v>11</v>
      </c>
      <c r="H3" s="1" t="s">
        <v>12</v>
      </c>
      <c r="I3" s="23" t="s">
        <v>13</v>
      </c>
      <c r="J3" s="6" t="s">
        <v>14</v>
      </c>
      <c r="K3" s="21" t="s">
        <v>15</v>
      </c>
      <c r="L3" s="22" t="s">
        <v>16</v>
      </c>
      <c r="M3" s="2" t="s">
        <v>17</v>
      </c>
      <c r="N3" s="2" t="s">
        <v>18</v>
      </c>
      <c r="O3" s="18" t="s">
        <v>19</v>
      </c>
      <c r="P3" s="18" t="s">
        <v>20</v>
      </c>
      <c r="Q3" s="18" t="s">
        <v>21</v>
      </c>
      <c r="R3" s="18" t="s">
        <v>22</v>
      </c>
    </row>
    <row r="4" spans="1:18" x14ac:dyDescent="0.45">
      <c r="A4" s="7"/>
      <c r="B4" s="7"/>
      <c r="C4" s="3"/>
      <c r="D4" s="3"/>
      <c r="E4" s="8" t="s">
        <v>23</v>
      </c>
      <c r="F4" s="3"/>
      <c r="G4" s="8" t="s">
        <v>24</v>
      </c>
      <c r="H4" s="8" t="s">
        <v>25</v>
      </c>
      <c r="I4" s="3"/>
      <c r="J4" s="5"/>
      <c r="K4" s="5"/>
      <c r="L4" s="9" t="s">
        <v>26</v>
      </c>
      <c r="M4" s="9"/>
      <c r="N4" s="9" t="s">
        <v>194</v>
      </c>
      <c r="O4" s="24" t="s">
        <v>189</v>
      </c>
      <c r="P4" s="25" t="s">
        <v>190</v>
      </c>
      <c r="Q4" s="18" t="s">
        <v>27</v>
      </c>
      <c r="R4" s="18" t="s">
        <v>28</v>
      </c>
    </row>
    <row r="5" spans="1:18" ht="15" x14ac:dyDescent="0.45">
      <c r="A5" s="10" t="s">
        <v>29</v>
      </c>
      <c r="B5" s="11"/>
      <c r="C5" s="38">
        <f>SUM(C6:C155)</f>
        <v>40538245980</v>
      </c>
      <c r="D5" s="38">
        <f t="shared" ref="D5:G5" si="0">SUM(D6:D155)</f>
        <v>1193809511</v>
      </c>
      <c r="E5" s="38">
        <f t="shared" si="0"/>
        <v>41732055491</v>
      </c>
      <c r="F5" s="38">
        <f t="shared" si="0"/>
        <v>39221823099</v>
      </c>
      <c r="G5" s="38">
        <f t="shared" si="0"/>
        <v>2510232392</v>
      </c>
      <c r="H5" s="45">
        <f>G5/F5</f>
        <v>6.4000910555939983E-2</v>
      </c>
      <c r="I5" s="45">
        <v>5.8000000000000003E-2</v>
      </c>
      <c r="J5" s="38">
        <f>SUM(J6:J155)</f>
        <v>8655643103</v>
      </c>
      <c r="K5" s="38">
        <f>SUM(K6:K155)</f>
        <v>325000078</v>
      </c>
      <c r="L5" s="38">
        <f>SUM(L6:L155)</f>
        <v>8980643181</v>
      </c>
      <c r="M5" s="38">
        <f>SUM(M6:M155)</f>
        <v>7906406127</v>
      </c>
      <c r="N5" s="38">
        <f>SUM(N6:N155)</f>
        <v>1074237054</v>
      </c>
      <c r="O5" s="38">
        <f t="shared" ref="O5:O36" si="1">E5+L5</f>
        <v>50712698672</v>
      </c>
      <c r="P5" s="38">
        <f t="shared" ref="P5:P36" si="2">F5+M5</f>
        <v>47128229226</v>
      </c>
      <c r="Q5" s="38">
        <f t="shared" ref="Q5:Q36" si="3">O5-P5</f>
        <v>3584469446</v>
      </c>
      <c r="R5" s="46">
        <f t="shared" ref="R5:R36" si="4">Q5/P5</f>
        <v>7.6057800279550863E-2</v>
      </c>
    </row>
    <row r="6" spans="1:18" x14ac:dyDescent="0.45">
      <c r="A6" s="12">
        <v>202</v>
      </c>
      <c r="B6" s="13" t="s">
        <v>30</v>
      </c>
      <c r="C6" s="39">
        <v>124327931</v>
      </c>
      <c r="D6" s="39">
        <v>3826801</v>
      </c>
      <c r="E6" s="39">
        <f>C6+D6</f>
        <v>128154732</v>
      </c>
      <c r="F6" s="39">
        <v>123648899</v>
      </c>
      <c r="G6" s="39">
        <f>E6-F6</f>
        <v>4505833</v>
      </c>
      <c r="H6" s="42">
        <f>G6/F6</f>
        <v>3.6440542830874702E-2</v>
      </c>
      <c r="I6" s="42">
        <v>0.05</v>
      </c>
      <c r="J6" s="39">
        <v>48337862</v>
      </c>
      <c r="K6" s="40">
        <v>1676753</v>
      </c>
      <c r="L6" s="40">
        <f>J6+K6</f>
        <v>50014615</v>
      </c>
      <c r="M6" s="40">
        <v>44444891</v>
      </c>
      <c r="N6" s="40">
        <f t="shared" ref="N6:N37" si="5">L6-M6</f>
        <v>5569724</v>
      </c>
      <c r="O6" s="39">
        <f t="shared" si="1"/>
        <v>178169347</v>
      </c>
      <c r="P6" s="39">
        <f t="shared" si="2"/>
        <v>168093790</v>
      </c>
      <c r="Q6" s="39">
        <f t="shared" si="3"/>
        <v>10075557</v>
      </c>
      <c r="R6" s="44">
        <f t="shared" si="4"/>
        <v>5.9940090588712407E-2</v>
      </c>
    </row>
    <row r="7" spans="1:18" x14ac:dyDescent="0.45">
      <c r="A7" s="14">
        <v>203</v>
      </c>
      <c r="B7" s="15" t="s">
        <v>31</v>
      </c>
      <c r="C7" s="39">
        <v>253355829</v>
      </c>
      <c r="D7" s="39">
        <v>7397966</v>
      </c>
      <c r="E7" s="39">
        <f t="shared" ref="E7:E70" si="6">C7+D7</f>
        <v>260753795</v>
      </c>
      <c r="F7" s="39">
        <v>246715443</v>
      </c>
      <c r="G7" s="39">
        <f t="shared" ref="G7:G70" si="7">E7-F7</f>
        <v>14038352</v>
      </c>
      <c r="H7" s="42">
        <f t="shared" ref="H7:H70" si="8">G7/F7</f>
        <v>5.6900986129190138E-2</v>
      </c>
      <c r="I7" s="42">
        <v>6.2E-2</v>
      </c>
      <c r="J7" s="39">
        <v>61924531</v>
      </c>
      <c r="K7" s="40">
        <v>2361270</v>
      </c>
      <c r="L7" s="40">
        <f t="shared" ref="L7:L37" si="9">J7+K7</f>
        <v>64285801</v>
      </c>
      <c r="M7" s="40">
        <v>56882807</v>
      </c>
      <c r="N7" s="40">
        <f t="shared" si="5"/>
        <v>7402994</v>
      </c>
      <c r="O7" s="39">
        <f t="shared" si="1"/>
        <v>325039596</v>
      </c>
      <c r="P7" s="39">
        <f t="shared" si="2"/>
        <v>303598250</v>
      </c>
      <c r="Q7" s="39">
        <f t="shared" si="3"/>
        <v>21441346</v>
      </c>
      <c r="R7" s="44">
        <f t="shared" si="4"/>
        <v>7.0624076390427157E-2</v>
      </c>
    </row>
    <row r="8" spans="1:18" x14ac:dyDescent="0.45">
      <c r="A8" s="14">
        <v>204</v>
      </c>
      <c r="B8" s="15" t="s">
        <v>32</v>
      </c>
      <c r="C8" s="39">
        <v>222760462</v>
      </c>
      <c r="D8" s="39">
        <v>6169278</v>
      </c>
      <c r="E8" s="39">
        <f t="shared" si="6"/>
        <v>228929740</v>
      </c>
      <c r="F8" s="39">
        <v>220304506</v>
      </c>
      <c r="G8" s="39">
        <f t="shared" si="7"/>
        <v>8625234</v>
      </c>
      <c r="H8" s="42">
        <f t="shared" si="8"/>
        <v>3.9151418900165394E-2</v>
      </c>
      <c r="I8" s="42">
        <v>5.0999999999999997E-2</v>
      </c>
      <c r="J8" s="39">
        <v>57403056</v>
      </c>
      <c r="K8" s="40">
        <v>2214703</v>
      </c>
      <c r="L8" s="40">
        <f t="shared" si="9"/>
        <v>59617759</v>
      </c>
      <c r="M8" s="40">
        <v>52612402</v>
      </c>
      <c r="N8" s="40">
        <f t="shared" si="5"/>
        <v>7005357</v>
      </c>
      <c r="O8" s="39">
        <f t="shared" si="1"/>
        <v>288547499</v>
      </c>
      <c r="P8" s="39">
        <f t="shared" si="2"/>
        <v>272916908</v>
      </c>
      <c r="Q8" s="39">
        <f t="shared" si="3"/>
        <v>15630591</v>
      </c>
      <c r="R8" s="44">
        <f t="shared" si="4"/>
        <v>5.7272343859325857E-2</v>
      </c>
    </row>
    <row r="9" spans="1:18" x14ac:dyDescent="0.45">
      <c r="A9" s="14">
        <v>205</v>
      </c>
      <c r="B9" s="15" t="s">
        <v>33</v>
      </c>
      <c r="C9" s="39">
        <v>111107332</v>
      </c>
      <c r="D9" s="39">
        <v>3295045</v>
      </c>
      <c r="E9" s="39">
        <f t="shared" si="6"/>
        <v>114402377</v>
      </c>
      <c r="F9" s="39">
        <v>110060948</v>
      </c>
      <c r="G9" s="39">
        <f t="shared" si="7"/>
        <v>4341429</v>
      </c>
      <c r="H9" s="42">
        <f t="shared" si="8"/>
        <v>3.9445680587813947E-2</v>
      </c>
      <c r="I9" s="42">
        <v>5.5E-2</v>
      </c>
      <c r="J9" s="39">
        <v>32035586</v>
      </c>
      <c r="K9" s="40">
        <v>1121627</v>
      </c>
      <c r="L9" s="40">
        <f t="shared" si="9"/>
        <v>33157213</v>
      </c>
      <c r="M9" s="40">
        <v>29082078</v>
      </c>
      <c r="N9" s="40">
        <f t="shared" si="5"/>
        <v>4075135</v>
      </c>
      <c r="O9" s="39">
        <f t="shared" si="1"/>
        <v>147559590</v>
      </c>
      <c r="P9" s="39">
        <f t="shared" si="2"/>
        <v>139143026</v>
      </c>
      <c r="Q9" s="39">
        <f t="shared" si="3"/>
        <v>8416564</v>
      </c>
      <c r="R9" s="44">
        <f t="shared" si="4"/>
        <v>6.0488579571354152E-2</v>
      </c>
    </row>
    <row r="10" spans="1:18" x14ac:dyDescent="0.45">
      <c r="A10" s="14">
        <v>206</v>
      </c>
      <c r="B10" s="15" t="s">
        <v>34</v>
      </c>
      <c r="C10" s="39">
        <v>139517148</v>
      </c>
      <c r="D10" s="39">
        <v>4240662</v>
      </c>
      <c r="E10" s="39">
        <f t="shared" si="6"/>
        <v>143757810</v>
      </c>
      <c r="F10" s="39">
        <v>136742067</v>
      </c>
      <c r="G10" s="39">
        <f t="shared" si="7"/>
        <v>7015743</v>
      </c>
      <c r="H10" s="42">
        <f t="shared" si="8"/>
        <v>5.1306398637370312E-2</v>
      </c>
      <c r="I10" s="42">
        <v>6.2E-2</v>
      </c>
      <c r="J10" s="39">
        <v>40356771</v>
      </c>
      <c r="K10" s="40">
        <v>1515506</v>
      </c>
      <c r="L10" s="40">
        <f t="shared" si="9"/>
        <v>41872277</v>
      </c>
      <c r="M10" s="40">
        <v>37283750</v>
      </c>
      <c r="N10" s="40">
        <f t="shared" si="5"/>
        <v>4588527</v>
      </c>
      <c r="O10" s="39">
        <f t="shared" si="1"/>
        <v>185630087</v>
      </c>
      <c r="P10" s="39">
        <f t="shared" si="2"/>
        <v>174025817</v>
      </c>
      <c r="Q10" s="39">
        <f t="shared" si="3"/>
        <v>11604270</v>
      </c>
      <c r="R10" s="44">
        <f t="shared" si="4"/>
        <v>6.6681313152519198E-2</v>
      </c>
    </row>
    <row r="11" spans="1:18" x14ac:dyDescent="0.45">
      <c r="A11" s="14">
        <v>207</v>
      </c>
      <c r="B11" s="15" t="s">
        <v>35</v>
      </c>
      <c r="C11" s="39">
        <v>78872512</v>
      </c>
      <c r="D11" s="39">
        <v>2351849</v>
      </c>
      <c r="E11" s="39">
        <f t="shared" si="6"/>
        <v>81224361</v>
      </c>
      <c r="F11" s="39">
        <v>75856091</v>
      </c>
      <c r="G11" s="39">
        <f t="shared" si="7"/>
        <v>5368270</v>
      </c>
      <c r="H11" s="42">
        <f t="shared" si="8"/>
        <v>7.0769135730972474E-2</v>
      </c>
      <c r="I11" s="42">
        <v>5.5E-2</v>
      </c>
      <c r="J11" s="39">
        <v>22801374</v>
      </c>
      <c r="K11" s="40">
        <v>778235</v>
      </c>
      <c r="L11" s="40">
        <f t="shared" si="9"/>
        <v>23579609</v>
      </c>
      <c r="M11" s="40">
        <v>20570797</v>
      </c>
      <c r="N11" s="40">
        <f t="shared" si="5"/>
        <v>3008812</v>
      </c>
      <c r="O11" s="39">
        <f t="shared" si="1"/>
        <v>104803970</v>
      </c>
      <c r="P11" s="39">
        <f t="shared" si="2"/>
        <v>96426888</v>
      </c>
      <c r="Q11" s="39">
        <f t="shared" si="3"/>
        <v>8377082</v>
      </c>
      <c r="R11" s="44">
        <f t="shared" si="4"/>
        <v>8.6874959606702232E-2</v>
      </c>
    </row>
    <row r="12" spans="1:18" x14ac:dyDescent="0.45">
      <c r="A12" s="14">
        <v>208</v>
      </c>
      <c r="B12" s="15" t="s">
        <v>36</v>
      </c>
      <c r="C12" s="39">
        <v>222233575</v>
      </c>
      <c r="D12" s="39">
        <v>6411009</v>
      </c>
      <c r="E12" s="39">
        <f t="shared" si="6"/>
        <v>228644584</v>
      </c>
      <c r="F12" s="39">
        <v>222315341</v>
      </c>
      <c r="G12" s="39">
        <f t="shared" si="7"/>
        <v>6329243</v>
      </c>
      <c r="H12" s="42">
        <f t="shared" si="8"/>
        <v>2.8469663728694278E-2</v>
      </c>
      <c r="I12" s="42">
        <v>5.0999999999999997E-2</v>
      </c>
      <c r="J12" s="39">
        <v>56116256</v>
      </c>
      <c r="K12" s="40">
        <v>2179757</v>
      </c>
      <c r="L12" s="40">
        <f t="shared" si="9"/>
        <v>58296013</v>
      </c>
      <c r="M12" s="40">
        <v>51309249</v>
      </c>
      <c r="N12" s="40">
        <f t="shared" si="5"/>
        <v>6986764</v>
      </c>
      <c r="O12" s="39">
        <f t="shared" si="1"/>
        <v>286940597</v>
      </c>
      <c r="P12" s="39">
        <f t="shared" si="2"/>
        <v>273624590</v>
      </c>
      <c r="Q12" s="39">
        <f t="shared" si="3"/>
        <v>13316007</v>
      </c>
      <c r="R12" s="44">
        <f t="shared" si="4"/>
        <v>4.8665242403835123E-2</v>
      </c>
    </row>
    <row r="13" spans="1:18" x14ac:dyDescent="0.45">
      <c r="A13" s="14">
        <v>209</v>
      </c>
      <c r="B13" s="15" t="s">
        <v>37</v>
      </c>
      <c r="C13" s="39">
        <v>221069111</v>
      </c>
      <c r="D13" s="39">
        <v>6304613</v>
      </c>
      <c r="E13" s="39">
        <f t="shared" si="6"/>
        <v>227373724</v>
      </c>
      <c r="F13" s="39">
        <v>222768952</v>
      </c>
      <c r="G13" s="39">
        <f t="shared" si="7"/>
        <v>4604772</v>
      </c>
      <c r="H13" s="42">
        <f t="shared" si="8"/>
        <v>2.0670618408260052E-2</v>
      </c>
      <c r="I13" s="42">
        <v>0.05</v>
      </c>
      <c r="J13" s="39">
        <v>67608028</v>
      </c>
      <c r="K13" s="40">
        <v>2632908</v>
      </c>
      <c r="L13" s="40">
        <f t="shared" si="9"/>
        <v>70240936</v>
      </c>
      <c r="M13" s="40">
        <v>62072054</v>
      </c>
      <c r="N13" s="40">
        <f t="shared" si="5"/>
        <v>8168882</v>
      </c>
      <c r="O13" s="39">
        <f t="shared" si="1"/>
        <v>297614660</v>
      </c>
      <c r="P13" s="39">
        <f t="shared" si="2"/>
        <v>284841006</v>
      </c>
      <c r="Q13" s="39">
        <f t="shared" si="3"/>
        <v>12773654</v>
      </c>
      <c r="R13" s="44">
        <f t="shared" si="4"/>
        <v>4.4844856361727636E-2</v>
      </c>
    </row>
    <row r="14" spans="1:18" x14ac:dyDescent="0.45">
      <c r="A14" s="14">
        <v>210</v>
      </c>
      <c r="B14" s="15" t="s">
        <v>38</v>
      </c>
      <c r="C14" s="39">
        <v>270051604</v>
      </c>
      <c r="D14" s="39">
        <v>7583824</v>
      </c>
      <c r="E14" s="39">
        <f t="shared" si="6"/>
        <v>277635428</v>
      </c>
      <c r="F14" s="39">
        <v>268664714</v>
      </c>
      <c r="G14" s="39">
        <f t="shared" si="7"/>
        <v>8970714</v>
      </c>
      <c r="H14" s="42">
        <f t="shared" si="8"/>
        <v>3.3389997020598694E-2</v>
      </c>
      <c r="I14" s="42">
        <v>0.05</v>
      </c>
      <c r="J14" s="39">
        <v>61732769</v>
      </c>
      <c r="K14" s="40">
        <v>2409194</v>
      </c>
      <c r="L14" s="40">
        <f t="shared" si="9"/>
        <v>64141963</v>
      </c>
      <c r="M14" s="40">
        <v>55528228</v>
      </c>
      <c r="N14" s="40">
        <f t="shared" si="5"/>
        <v>8613735</v>
      </c>
      <c r="O14" s="39">
        <f t="shared" si="1"/>
        <v>341777391</v>
      </c>
      <c r="P14" s="39">
        <f t="shared" si="2"/>
        <v>324192942</v>
      </c>
      <c r="Q14" s="39">
        <f t="shared" si="3"/>
        <v>17584449</v>
      </c>
      <c r="R14" s="44">
        <f t="shared" si="4"/>
        <v>5.4240690409601826E-2</v>
      </c>
    </row>
    <row r="15" spans="1:18" x14ac:dyDescent="0.45">
      <c r="A15" s="14">
        <v>211</v>
      </c>
      <c r="B15" s="15" t="s">
        <v>39</v>
      </c>
      <c r="C15" s="39">
        <v>289895891</v>
      </c>
      <c r="D15" s="39">
        <v>7974007</v>
      </c>
      <c r="E15" s="39">
        <f t="shared" si="6"/>
        <v>297869898</v>
      </c>
      <c r="F15" s="39">
        <v>278633467</v>
      </c>
      <c r="G15" s="39">
        <f t="shared" si="7"/>
        <v>19236431</v>
      </c>
      <c r="H15" s="42">
        <f t="shared" si="8"/>
        <v>6.9038479860712501E-2</v>
      </c>
      <c r="I15" s="42">
        <v>0.05</v>
      </c>
      <c r="J15" s="39">
        <v>71875397</v>
      </c>
      <c r="K15" s="40">
        <v>2638877</v>
      </c>
      <c r="L15" s="40">
        <f t="shared" si="9"/>
        <v>74514274</v>
      </c>
      <c r="M15" s="40">
        <v>65820299</v>
      </c>
      <c r="N15" s="40">
        <f t="shared" si="5"/>
        <v>8693975</v>
      </c>
      <c r="O15" s="39">
        <f t="shared" si="1"/>
        <v>372384172</v>
      </c>
      <c r="P15" s="39">
        <f t="shared" si="2"/>
        <v>344453766</v>
      </c>
      <c r="Q15" s="39">
        <f t="shared" si="3"/>
        <v>27930406</v>
      </c>
      <c r="R15" s="44">
        <f t="shared" si="4"/>
        <v>8.1086081085262399E-2</v>
      </c>
    </row>
    <row r="16" spans="1:18" x14ac:dyDescent="0.45">
      <c r="A16" s="14">
        <v>212</v>
      </c>
      <c r="B16" s="15" t="s">
        <v>40</v>
      </c>
      <c r="C16" s="39">
        <v>173749362</v>
      </c>
      <c r="D16" s="39">
        <v>5268076</v>
      </c>
      <c r="E16" s="39">
        <f t="shared" si="6"/>
        <v>179017438</v>
      </c>
      <c r="F16" s="39">
        <v>172466188</v>
      </c>
      <c r="G16" s="39">
        <f t="shared" si="7"/>
        <v>6551250</v>
      </c>
      <c r="H16" s="42">
        <f t="shared" si="8"/>
        <v>3.7985706508454863E-2</v>
      </c>
      <c r="I16" s="42">
        <v>5.8000000000000003E-2</v>
      </c>
      <c r="J16" s="39">
        <v>57188467</v>
      </c>
      <c r="K16" s="40">
        <v>2012121</v>
      </c>
      <c r="L16" s="40">
        <f t="shared" si="9"/>
        <v>59200588</v>
      </c>
      <c r="M16" s="40">
        <v>52833946</v>
      </c>
      <c r="N16" s="40">
        <f t="shared" si="5"/>
        <v>6366642</v>
      </c>
      <c r="O16" s="39">
        <f t="shared" si="1"/>
        <v>238218026</v>
      </c>
      <c r="P16" s="39">
        <f t="shared" si="2"/>
        <v>225300134</v>
      </c>
      <c r="Q16" s="39">
        <f t="shared" si="3"/>
        <v>12917892</v>
      </c>
      <c r="R16" s="44">
        <f t="shared" si="4"/>
        <v>5.7336370692083125E-2</v>
      </c>
    </row>
    <row r="17" spans="1:18" x14ac:dyDescent="0.45">
      <c r="A17" s="14">
        <v>213</v>
      </c>
      <c r="B17" s="15" t="s">
        <v>41</v>
      </c>
      <c r="C17" s="39">
        <v>123538210</v>
      </c>
      <c r="D17" s="39">
        <v>3833113</v>
      </c>
      <c r="E17" s="39">
        <f t="shared" si="6"/>
        <v>127371323</v>
      </c>
      <c r="F17" s="39">
        <v>122028096</v>
      </c>
      <c r="G17" s="39">
        <f t="shared" si="7"/>
        <v>5343227</v>
      </c>
      <c r="H17" s="42">
        <f t="shared" si="8"/>
        <v>4.3786858724731724E-2</v>
      </c>
      <c r="I17" s="42">
        <v>5.6000000000000001E-2</v>
      </c>
      <c r="J17" s="39">
        <v>35987481</v>
      </c>
      <c r="K17" s="40">
        <v>1358289</v>
      </c>
      <c r="L17" s="40">
        <f t="shared" si="9"/>
        <v>37345770</v>
      </c>
      <c r="M17" s="40">
        <v>32981581</v>
      </c>
      <c r="N17" s="40">
        <f t="shared" si="5"/>
        <v>4364189</v>
      </c>
      <c r="O17" s="39">
        <f t="shared" si="1"/>
        <v>164717093</v>
      </c>
      <c r="P17" s="39">
        <f t="shared" si="2"/>
        <v>155009677</v>
      </c>
      <c r="Q17" s="39">
        <f t="shared" si="3"/>
        <v>9707416</v>
      </c>
      <c r="R17" s="44">
        <f t="shared" si="4"/>
        <v>6.2624580528607907E-2</v>
      </c>
    </row>
    <row r="18" spans="1:18" x14ac:dyDescent="0.45">
      <c r="A18" s="14">
        <v>301</v>
      </c>
      <c r="B18" s="15" t="s">
        <v>42</v>
      </c>
      <c r="C18" s="39">
        <v>248965383</v>
      </c>
      <c r="D18" s="39">
        <v>6972638</v>
      </c>
      <c r="E18" s="39">
        <f t="shared" si="6"/>
        <v>255938021</v>
      </c>
      <c r="F18" s="39">
        <v>244280770</v>
      </c>
      <c r="G18" s="39">
        <f t="shared" si="7"/>
        <v>11657251</v>
      </c>
      <c r="H18" s="42">
        <f t="shared" si="8"/>
        <v>4.772070679161524E-2</v>
      </c>
      <c r="I18" s="42">
        <v>4.9000000000000002E-2</v>
      </c>
      <c r="J18" s="39">
        <v>46916757</v>
      </c>
      <c r="K18" s="40">
        <v>1860409</v>
      </c>
      <c r="L18" s="40">
        <f t="shared" si="9"/>
        <v>48777166</v>
      </c>
      <c r="M18" s="40">
        <v>42557106</v>
      </c>
      <c r="N18" s="40">
        <f t="shared" si="5"/>
        <v>6220060</v>
      </c>
      <c r="O18" s="39">
        <f t="shared" si="1"/>
        <v>304715187</v>
      </c>
      <c r="P18" s="39">
        <f t="shared" si="2"/>
        <v>286837876</v>
      </c>
      <c r="Q18" s="39">
        <f t="shared" si="3"/>
        <v>17877311</v>
      </c>
      <c r="R18" s="44">
        <f t="shared" si="4"/>
        <v>6.2325489399454342E-2</v>
      </c>
    </row>
    <row r="19" spans="1:18" x14ac:dyDescent="0.45">
      <c r="A19" s="14">
        <v>302</v>
      </c>
      <c r="B19" s="15" t="s">
        <v>43</v>
      </c>
      <c r="C19" s="39">
        <v>297755907</v>
      </c>
      <c r="D19" s="39">
        <v>9024876</v>
      </c>
      <c r="E19" s="39">
        <f t="shared" si="6"/>
        <v>306780783</v>
      </c>
      <c r="F19" s="39">
        <v>286252486</v>
      </c>
      <c r="G19" s="39">
        <f t="shared" si="7"/>
        <v>20528297</v>
      </c>
      <c r="H19" s="42">
        <f t="shared" si="8"/>
        <v>7.1713951857172692E-2</v>
      </c>
      <c r="I19" s="42">
        <v>5.7000000000000002E-2</v>
      </c>
      <c r="J19" s="39">
        <v>65627866</v>
      </c>
      <c r="K19" s="40">
        <v>2453250</v>
      </c>
      <c r="L19" s="40">
        <f t="shared" si="9"/>
        <v>68081116</v>
      </c>
      <c r="M19" s="40">
        <v>60846774</v>
      </c>
      <c r="N19" s="40">
        <f t="shared" si="5"/>
        <v>7234342</v>
      </c>
      <c r="O19" s="39">
        <f t="shared" si="1"/>
        <v>374861899</v>
      </c>
      <c r="P19" s="39">
        <f t="shared" si="2"/>
        <v>347099260</v>
      </c>
      <c r="Q19" s="39">
        <f t="shared" si="3"/>
        <v>27762639</v>
      </c>
      <c r="R19" s="44">
        <f t="shared" si="4"/>
        <v>7.9984725406789983E-2</v>
      </c>
    </row>
    <row r="20" spans="1:18" x14ac:dyDescent="0.45">
      <c r="A20" s="14">
        <v>303</v>
      </c>
      <c r="B20" s="15" t="s">
        <v>44</v>
      </c>
      <c r="C20" s="39">
        <v>204937008</v>
      </c>
      <c r="D20" s="39">
        <v>6213556</v>
      </c>
      <c r="E20" s="39">
        <f t="shared" si="6"/>
        <v>211150564</v>
      </c>
      <c r="F20" s="39">
        <v>201047036</v>
      </c>
      <c r="G20" s="39">
        <f t="shared" si="7"/>
        <v>10103528</v>
      </c>
      <c r="H20" s="42">
        <f t="shared" si="8"/>
        <v>5.025454839334214E-2</v>
      </c>
      <c r="I20" s="42">
        <v>6.4000000000000001E-2</v>
      </c>
      <c r="J20" s="39">
        <v>43584043</v>
      </c>
      <c r="K20" s="40">
        <v>1658457</v>
      </c>
      <c r="L20" s="40">
        <f t="shared" si="9"/>
        <v>45242500</v>
      </c>
      <c r="M20" s="40">
        <v>39973792</v>
      </c>
      <c r="N20" s="40">
        <f t="shared" si="5"/>
        <v>5268708</v>
      </c>
      <c r="O20" s="39">
        <f t="shared" si="1"/>
        <v>256393064</v>
      </c>
      <c r="P20" s="39">
        <f t="shared" si="2"/>
        <v>241020828</v>
      </c>
      <c r="Q20" s="39">
        <f t="shared" si="3"/>
        <v>15372236</v>
      </c>
      <c r="R20" s="44">
        <f t="shared" si="4"/>
        <v>6.3779699570196483E-2</v>
      </c>
    </row>
    <row r="21" spans="1:18" x14ac:dyDescent="0.45">
      <c r="A21" s="14">
        <v>304</v>
      </c>
      <c r="B21" s="15" t="s">
        <v>45</v>
      </c>
      <c r="C21" s="39">
        <v>249727016</v>
      </c>
      <c r="D21" s="39">
        <v>7084329</v>
      </c>
      <c r="E21" s="39">
        <f t="shared" si="6"/>
        <v>256811345</v>
      </c>
      <c r="F21" s="39">
        <v>247701839</v>
      </c>
      <c r="G21" s="39">
        <f t="shared" si="7"/>
        <v>9109506</v>
      </c>
      <c r="H21" s="42">
        <f t="shared" si="8"/>
        <v>3.6776093535583317E-2</v>
      </c>
      <c r="I21" s="42">
        <v>4.8000000000000001E-2</v>
      </c>
      <c r="J21" s="39">
        <v>71925806</v>
      </c>
      <c r="K21" s="40">
        <v>2874102</v>
      </c>
      <c r="L21" s="40">
        <f t="shared" si="9"/>
        <v>74799908</v>
      </c>
      <c r="M21" s="40">
        <v>66396473</v>
      </c>
      <c r="N21" s="40">
        <f t="shared" si="5"/>
        <v>8403435</v>
      </c>
      <c r="O21" s="39">
        <f t="shared" si="1"/>
        <v>331611253</v>
      </c>
      <c r="P21" s="39">
        <f t="shared" si="2"/>
        <v>314098312</v>
      </c>
      <c r="Q21" s="39">
        <f t="shared" si="3"/>
        <v>17512941</v>
      </c>
      <c r="R21" s="44">
        <f t="shared" si="4"/>
        <v>5.5756240421947892E-2</v>
      </c>
    </row>
    <row r="22" spans="1:18" x14ac:dyDescent="0.45">
      <c r="A22" s="14">
        <v>305</v>
      </c>
      <c r="B22" s="15" t="s">
        <v>46</v>
      </c>
      <c r="C22" s="39">
        <v>245142018</v>
      </c>
      <c r="D22" s="39">
        <v>7310620</v>
      </c>
      <c r="E22" s="39">
        <f t="shared" si="6"/>
        <v>252452638</v>
      </c>
      <c r="F22" s="39">
        <v>237832719</v>
      </c>
      <c r="G22" s="39">
        <f t="shared" si="7"/>
        <v>14619919</v>
      </c>
      <c r="H22" s="42">
        <f t="shared" si="8"/>
        <v>6.1471436989289939E-2</v>
      </c>
      <c r="I22" s="42">
        <v>5.7000000000000002E-2</v>
      </c>
      <c r="J22" s="39">
        <v>65019096</v>
      </c>
      <c r="K22" s="40">
        <v>2359818</v>
      </c>
      <c r="L22" s="40">
        <f t="shared" si="9"/>
        <v>67378914</v>
      </c>
      <c r="M22" s="40">
        <v>59922780</v>
      </c>
      <c r="N22" s="40">
        <f t="shared" si="5"/>
        <v>7456134</v>
      </c>
      <c r="O22" s="39">
        <f t="shared" si="1"/>
        <v>319831552</v>
      </c>
      <c r="P22" s="39">
        <f t="shared" si="2"/>
        <v>297755499</v>
      </c>
      <c r="Q22" s="39">
        <f t="shared" si="3"/>
        <v>22076053</v>
      </c>
      <c r="R22" s="44">
        <f t="shared" si="4"/>
        <v>7.414154591314534E-2</v>
      </c>
    </row>
    <row r="23" spans="1:18" x14ac:dyDescent="0.45">
      <c r="A23" s="14">
        <v>306</v>
      </c>
      <c r="B23" s="15" t="s">
        <v>47</v>
      </c>
      <c r="C23" s="39">
        <v>285662392</v>
      </c>
      <c r="D23" s="39">
        <v>8794202</v>
      </c>
      <c r="E23" s="39">
        <f t="shared" si="6"/>
        <v>294456594</v>
      </c>
      <c r="F23" s="39">
        <v>281312962</v>
      </c>
      <c r="G23" s="39">
        <f t="shared" si="7"/>
        <v>13143632</v>
      </c>
      <c r="H23" s="42">
        <f t="shared" si="8"/>
        <v>4.6722454260746081E-2</v>
      </c>
      <c r="I23" s="42">
        <v>0.06</v>
      </c>
      <c r="J23" s="39">
        <v>79261789</v>
      </c>
      <c r="K23" s="40">
        <v>3030941</v>
      </c>
      <c r="L23" s="40">
        <f t="shared" si="9"/>
        <v>82292730</v>
      </c>
      <c r="M23" s="40">
        <v>73279047</v>
      </c>
      <c r="N23" s="40">
        <f t="shared" si="5"/>
        <v>9013683</v>
      </c>
      <c r="O23" s="39">
        <f t="shared" si="1"/>
        <v>376749324</v>
      </c>
      <c r="P23" s="39">
        <f t="shared" si="2"/>
        <v>354592009</v>
      </c>
      <c r="Q23" s="39">
        <f t="shared" si="3"/>
        <v>22157315</v>
      </c>
      <c r="R23" s="44">
        <f t="shared" si="4"/>
        <v>6.2486786045987855E-2</v>
      </c>
    </row>
    <row r="24" spans="1:18" x14ac:dyDescent="0.45">
      <c r="A24" s="14">
        <v>307</v>
      </c>
      <c r="B24" s="15" t="s">
        <v>48</v>
      </c>
      <c r="C24" s="39">
        <v>274247061</v>
      </c>
      <c r="D24" s="39">
        <v>8186899</v>
      </c>
      <c r="E24" s="39">
        <f t="shared" si="6"/>
        <v>282433960</v>
      </c>
      <c r="F24" s="39">
        <v>268188167</v>
      </c>
      <c r="G24" s="39">
        <f t="shared" si="7"/>
        <v>14245793</v>
      </c>
      <c r="H24" s="42">
        <f t="shared" si="8"/>
        <v>5.3118648594216313E-2</v>
      </c>
      <c r="I24" s="42">
        <v>0.06</v>
      </c>
      <c r="J24" s="39">
        <v>68568840</v>
      </c>
      <c r="K24" s="40">
        <v>2664528</v>
      </c>
      <c r="L24" s="40">
        <f t="shared" si="9"/>
        <v>71233368</v>
      </c>
      <c r="M24" s="40">
        <v>63795568</v>
      </c>
      <c r="N24" s="40">
        <f t="shared" si="5"/>
        <v>7437800</v>
      </c>
      <c r="O24" s="39">
        <f t="shared" si="1"/>
        <v>353667328</v>
      </c>
      <c r="P24" s="39">
        <f t="shared" si="2"/>
        <v>331983735</v>
      </c>
      <c r="Q24" s="39">
        <f t="shared" si="3"/>
        <v>21683593</v>
      </c>
      <c r="R24" s="44">
        <f t="shared" si="4"/>
        <v>6.5315226964357154E-2</v>
      </c>
    </row>
    <row r="25" spans="1:18" x14ac:dyDescent="0.45">
      <c r="A25" s="14">
        <v>308</v>
      </c>
      <c r="B25" s="15" t="s">
        <v>49</v>
      </c>
      <c r="C25" s="39">
        <v>285543729</v>
      </c>
      <c r="D25" s="39">
        <v>8454685</v>
      </c>
      <c r="E25" s="39">
        <f t="shared" si="6"/>
        <v>293998414</v>
      </c>
      <c r="F25" s="39">
        <v>283399341</v>
      </c>
      <c r="G25" s="39">
        <f t="shared" si="7"/>
        <v>10599073</v>
      </c>
      <c r="H25" s="42">
        <f t="shared" si="8"/>
        <v>3.7399779980434041E-2</v>
      </c>
      <c r="I25" s="42">
        <v>5.8000000000000003E-2</v>
      </c>
      <c r="J25" s="39">
        <v>65492783</v>
      </c>
      <c r="K25" s="40">
        <v>2497559</v>
      </c>
      <c r="L25" s="40">
        <f t="shared" si="9"/>
        <v>67990342</v>
      </c>
      <c r="M25" s="40">
        <v>60463376</v>
      </c>
      <c r="N25" s="40">
        <f t="shared" si="5"/>
        <v>7526966</v>
      </c>
      <c r="O25" s="39">
        <f t="shared" si="1"/>
        <v>361988756</v>
      </c>
      <c r="P25" s="39">
        <f t="shared" si="2"/>
        <v>343862717</v>
      </c>
      <c r="Q25" s="39">
        <f t="shared" si="3"/>
        <v>18126039</v>
      </c>
      <c r="R25" s="44">
        <f t="shared" si="4"/>
        <v>5.2713010465743511E-2</v>
      </c>
    </row>
    <row r="26" spans="1:18" x14ac:dyDescent="0.45">
      <c r="A26" s="14">
        <v>309</v>
      </c>
      <c r="B26" s="15" t="s">
        <v>50</v>
      </c>
      <c r="C26" s="39">
        <v>212521532</v>
      </c>
      <c r="D26" s="39">
        <v>5979004</v>
      </c>
      <c r="E26" s="39">
        <f t="shared" si="6"/>
        <v>218500536</v>
      </c>
      <c r="F26" s="39">
        <v>211745094</v>
      </c>
      <c r="G26" s="39">
        <f t="shared" si="7"/>
        <v>6755442</v>
      </c>
      <c r="H26" s="42">
        <f t="shared" si="8"/>
        <v>3.1903652983808921E-2</v>
      </c>
      <c r="I26" s="42">
        <v>5.2999999999999999E-2</v>
      </c>
      <c r="J26" s="39">
        <v>50335165</v>
      </c>
      <c r="K26" s="40">
        <v>1876719</v>
      </c>
      <c r="L26" s="40">
        <f t="shared" si="9"/>
        <v>52211884</v>
      </c>
      <c r="M26" s="40">
        <v>45456530</v>
      </c>
      <c r="N26" s="40">
        <f t="shared" si="5"/>
        <v>6755354</v>
      </c>
      <c r="O26" s="39">
        <f t="shared" si="1"/>
        <v>270712420</v>
      </c>
      <c r="P26" s="39">
        <f t="shared" si="2"/>
        <v>257201624</v>
      </c>
      <c r="Q26" s="39">
        <f t="shared" si="3"/>
        <v>13510796</v>
      </c>
      <c r="R26" s="44">
        <f t="shared" si="4"/>
        <v>5.2529979359694869E-2</v>
      </c>
    </row>
    <row r="27" spans="1:18" x14ac:dyDescent="0.45">
      <c r="A27" s="14">
        <v>310</v>
      </c>
      <c r="B27" s="15" t="s">
        <v>51</v>
      </c>
      <c r="C27" s="39">
        <v>185938185</v>
      </c>
      <c r="D27" s="39">
        <v>5392798</v>
      </c>
      <c r="E27" s="39">
        <f t="shared" si="6"/>
        <v>191330983</v>
      </c>
      <c r="F27" s="39">
        <v>181738287</v>
      </c>
      <c r="G27" s="39">
        <f t="shared" si="7"/>
        <v>9592696</v>
      </c>
      <c r="H27" s="42">
        <f t="shared" si="8"/>
        <v>5.2783021994699447E-2</v>
      </c>
      <c r="I27" s="42">
        <v>5.3999999999999999E-2</v>
      </c>
      <c r="J27" s="39">
        <v>41699734</v>
      </c>
      <c r="K27" s="40">
        <v>1634530</v>
      </c>
      <c r="L27" s="40">
        <f t="shared" si="9"/>
        <v>43334264</v>
      </c>
      <c r="M27" s="40">
        <v>38498161</v>
      </c>
      <c r="N27" s="40">
        <f t="shared" si="5"/>
        <v>4836103</v>
      </c>
      <c r="O27" s="39">
        <f t="shared" si="1"/>
        <v>234665247</v>
      </c>
      <c r="P27" s="39">
        <f t="shared" si="2"/>
        <v>220236448</v>
      </c>
      <c r="Q27" s="39">
        <f t="shared" si="3"/>
        <v>14428799</v>
      </c>
      <c r="R27" s="44">
        <f t="shared" si="4"/>
        <v>6.551503682078999E-2</v>
      </c>
    </row>
    <row r="28" spans="1:18" x14ac:dyDescent="0.45">
      <c r="A28" s="14">
        <v>311</v>
      </c>
      <c r="B28" s="15" t="s">
        <v>52</v>
      </c>
      <c r="C28" s="39">
        <v>205735666</v>
      </c>
      <c r="D28" s="39">
        <v>6072320</v>
      </c>
      <c r="E28" s="39">
        <f t="shared" si="6"/>
        <v>211807986</v>
      </c>
      <c r="F28" s="39">
        <v>197433966</v>
      </c>
      <c r="G28" s="39">
        <f t="shared" si="7"/>
        <v>14374020</v>
      </c>
      <c r="H28" s="42">
        <f t="shared" si="8"/>
        <v>7.2804190136159241E-2</v>
      </c>
      <c r="I28" s="42">
        <v>5.7000000000000002E-2</v>
      </c>
      <c r="J28" s="39">
        <v>35173615</v>
      </c>
      <c r="K28" s="40">
        <v>1411237</v>
      </c>
      <c r="L28" s="40">
        <f t="shared" si="9"/>
        <v>36584852</v>
      </c>
      <c r="M28" s="40">
        <v>31838015</v>
      </c>
      <c r="N28" s="40">
        <f t="shared" si="5"/>
        <v>4746837</v>
      </c>
      <c r="O28" s="39">
        <f t="shared" si="1"/>
        <v>248392838</v>
      </c>
      <c r="P28" s="39">
        <f t="shared" si="2"/>
        <v>229271981</v>
      </c>
      <c r="Q28" s="39">
        <f t="shared" si="3"/>
        <v>19120857</v>
      </c>
      <c r="R28" s="44">
        <f t="shared" si="4"/>
        <v>8.3398141005289264E-2</v>
      </c>
    </row>
    <row r="29" spans="1:18" x14ac:dyDescent="0.45">
      <c r="A29" s="14">
        <v>312</v>
      </c>
      <c r="B29" s="15" t="s">
        <v>53</v>
      </c>
      <c r="C29" s="39">
        <v>251897047</v>
      </c>
      <c r="D29" s="39">
        <v>7444112</v>
      </c>
      <c r="E29" s="39">
        <f t="shared" si="6"/>
        <v>259341159</v>
      </c>
      <c r="F29" s="39">
        <v>247505789</v>
      </c>
      <c r="G29" s="39">
        <f t="shared" si="7"/>
        <v>11835370</v>
      </c>
      <c r="H29" s="42">
        <f t="shared" si="8"/>
        <v>4.7818558296428372E-2</v>
      </c>
      <c r="I29" s="42">
        <v>0.06</v>
      </c>
      <c r="J29" s="39">
        <v>54418471</v>
      </c>
      <c r="K29" s="40">
        <v>1961173</v>
      </c>
      <c r="L29" s="40">
        <f t="shared" si="9"/>
        <v>56379644</v>
      </c>
      <c r="M29" s="40">
        <v>50328859</v>
      </c>
      <c r="N29" s="40">
        <f t="shared" si="5"/>
        <v>6050785</v>
      </c>
      <c r="O29" s="39">
        <f t="shared" si="1"/>
        <v>315720803</v>
      </c>
      <c r="P29" s="39">
        <f t="shared" si="2"/>
        <v>297834648</v>
      </c>
      <c r="Q29" s="39">
        <f t="shared" si="3"/>
        <v>17886155</v>
      </c>
      <c r="R29" s="44">
        <f t="shared" si="4"/>
        <v>6.0053976661573638E-2</v>
      </c>
    </row>
    <row r="30" spans="1:18" x14ac:dyDescent="0.45">
      <c r="A30" s="14">
        <v>313</v>
      </c>
      <c r="B30" s="15" t="s">
        <v>54</v>
      </c>
      <c r="C30" s="39">
        <v>218541856</v>
      </c>
      <c r="D30" s="39">
        <v>6509856</v>
      </c>
      <c r="E30" s="39">
        <f t="shared" si="6"/>
        <v>225051712</v>
      </c>
      <c r="F30" s="39">
        <v>212688629</v>
      </c>
      <c r="G30" s="39">
        <f t="shared" si="7"/>
        <v>12363083</v>
      </c>
      <c r="H30" s="42">
        <f t="shared" si="8"/>
        <v>5.8127616215909693E-2</v>
      </c>
      <c r="I30" s="42">
        <v>5.5E-2</v>
      </c>
      <c r="J30" s="39">
        <v>63940352</v>
      </c>
      <c r="K30" s="40">
        <v>2385522</v>
      </c>
      <c r="L30" s="40">
        <f t="shared" si="9"/>
        <v>66325874</v>
      </c>
      <c r="M30" s="40">
        <v>58912212</v>
      </c>
      <c r="N30" s="40">
        <f t="shared" si="5"/>
        <v>7413662</v>
      </c>
      <c r="O30" s="39">
        <f t="shared" si="1"/>
        <v>291377586</v>
      </c>
      <c r="P30" s="39">
        <f t="shared" si="2"/>
        <v>271600841</v>
      </c>
      <c r="Q30" s="39">
        <f t="shared" si="3"/>
        <v>19776745</v>
      </c>
      <c r="R30" s="44">
        <f t="shared" si="4"/>
        <v>7.2815477769452117E-2</v>
      </c>
    </row>
    <row r="31" spans="1:18" x14ac:dyDescent="0.45">
      <c r="A31" s="14">
        <v>314</v>
      </c>
      <c r="B31" s="15" t="s">
        <v>55</v>
      </c>
      <c r="C31" s="39">
        <v>121950311</v>
      </c>
      <c r="D31" s="39">
        <v>3635008</v>
      </c>
      <c r="E31" s="39">
        <f t="shared" si="6"/>
        <v>125585319</v>
      </c>
      <c r="F31" s="39">
        <v>117960879</v>
      </c>
      <c r="G31" s="39">
        <f t="shared" si="7"/>
        <v>7624440</v>
      </c>
      <c r="H31" s="42">
        <f t="shared" si="8"/>
        <v>6.4635327107048765E-2</v>
      </c>
      <c r="I31" s="42">
        <v>5.8999999999999997E-2</v>
      </c>
      <c r="J31" s="39">
        <v>27903611</v>
      </c>
      <c r="K31" s="40">
        <v>1036478</v>
      </c>
      <c r="L31" s="40">
        <f t="shared" si="9"/>
        <v>28940089</v>
      </c>
      <c r="M31" s="40">
        <v>25689882</v>
      </c>
      <c r="N31" s="40">
        <f t="shared" si="5"/>
        <v>3250207</v>
      </c>
      <c r="O31" s="39">
        <f t="shared" si="1"/>
        <v>154525408</v>
      </c>
      <c r="P31" s="39">
        <f t="shared" si="2"/>
        <v>143650761</v>
      </c>
      <c r="Q31" s="39">
        <f t="shared" si="3"/>
        <v>10874647</v>
      </c>
      <c r="R31" s="44">
        <f t="shared" si="4"/>
        <v>7.5701979747952744E-2</v>
      </c>
    </row>
    <row r="32" spans="1:18" x14ac:dyDescent="0.45">
      <c r="A32" s="14">
        <v>315</v>
      </c>
      <c r="B32" s="15" t="s">
        <v>56</v>
      </c>
      <c r="C32" s="39">
        <v>139773976</v>
      </c>
      <c r="D32" s="39">
        <v>4262737</v>
      </c>
      <c r="E32" s="39">
        <f t="shared" si="6"/>
        <v>144036713</v>
      </c>
      <c r="F32" s="39">
        <v>137499090</v>
      </c>
      <c r="G32" s="39">
        <f t="shared" si="7"/>
        <v>6537623</v>
      </c>
      <c r="H32" s="42">
        <f t="shared" si="8"/>
        <v>4.7546663763374727E-2</v>
      </c>
      <c r="I32" s="42">
        <v>6.4000000000000001E-2</v>
      </c>
      <c r="J32" s="39">
        <v>43160823</v>
      </c>
      <c r="K32" s="40">
        <v>1692289</v>
      </c>
      <c r="L32" s="40">
        <f t="shared" si="9"/>
        <v>44853112</v>
      </c>
      <c r="M32" s="40">
        <v>39577088</v>
      </c>
      <c r="N32" s="40">
        <f t="shared" si="5"/>
        <v>5276024</v>
      </c>
      <c r="O32" s="39">
        <f t="shared" si="1"/>
        <v>188889825</v>
      </c>
      <c r="P32" s="39">
        <f t="shared" si="2"/>
        <v>177076178</v>
      </c>
      <c r="Q32" s="39">
        <f t="shared" si="3"/>
        <v>11813647</v>
      </c>
      <c r="R32" s="44">
        <f t="shared" si="4"/>
        <v>6.6715055257178635E-2</v>
      </c>
    </row>
    <row r="33" spans="1:18" x14ac:dyDescent="0.45">
      <c r="A33" s="14">
        <v>316</v>
      </c>
      <c r="B33" s="15" t="s">
        <v>57</v>
      </c>
      <c r="C33" s="39">
        <v>378545974</v>
      </c>
      <c r="D33" s="39">
        <v>10450103</v>
      </c>
      <c r="E33" s="39">
        <f t="shared" si="6"/>
        <v>388996077</v>
      </c>
      <c r="F33" s="39">
        <v>371259187</v>
      </c>
      <c r="G33" s="39">
        <f t="shared" si="7"/>
        <v>17736890</v>
      </c>
      <c r="H33" s="42">
        <f t="shared" si="8"/>
        <v>4.7774952435049103E-2</v>
      </c>
      <c r="I33" s="42">
        <v>5.1999999999999998E-2</v>
      </c>
      <c r="J33" s="39">
        <v>65035114</v>
      </c>
      <c r="K33" s="40">
        <v>2642693</v>
      </c>
      <c r="L33" s="40">
        <f t="shared" si="9"/>
        <v>67677807</v>
      </c>
      <c r="M33" s="40">
        <v>60119767</v>
      </c>
      <c r="N33" s="40">
        <f t="shared" si="5"/>
        <v>7558040</v>
      </c>
      <c r="O33" s="39">
        <f t="shared" si="1"/>
        <v>456673884</v>
      </c>
      <c r="P33" s="39">
        <f t="shared" si="2"/>
        <v>431378954</v>
      </c>
      <c r="Q33" s="39">
        <f t="shared" si="3"/>
        <v>25294930</v>
      </c>
      <c r="R33" s="44">
        <f t="shared" si="4"/>
        <v>5.863737617575103E-2</v>
      </c>
    </row>
    <row r="34" spans="1:18" x14ac:dyDescent="0.45">
      <c r="A34" s="14">
        <v>317</v>
      </c>
      <c r="B34" s="15" t="s">
        <v>58</v>
      </c>
      <c r="C34" s="39">
        <v>265006887</v>
      </c>
      <c r="D34" s="39">
        <v>7787661</v>
      </c>
      <c r="E34" s="39">
        <f t="shared" si="6"/>
        <v>272794548</v>
      </c>
      <c r="F34" s="39">
        <v>259810305</v>
      </c>
      <c r="G34" s="39">
        <f t="shared" si="7"/>
        <v>12984243</v>
      </c>
      <c r="H34" s="42">
        <f t="shared" si="8"/>
        <v>4.997585834788193E-2</v>
      </c>
      <c r="I34" s="42">
        <v>5.5E-2</v>
      </c>
      <c r="J34" s="39">
        <v>54935916</v>
      </c>
      <c r="K34" s="40">
        <v>2190805</v>
      </c>
      <c r="L34" s="40">
        <f t="shared" si="9"/>
        <v>57126721</v>
      </c>
      <c r="M34" s="40">
        <v>51038777</v>
      </c>
      <c r="N34" s="40">
        <f t="shared" si="5"/>
        <v>6087944</v>
      </c>
      <c r="O34" s="39">
        <f t="shared" si="1"/>
        <v>329921269</v>
      </c>
      <c r="P34" s="39">
        <f t="shared" si="2"/>
        <v>310849082</v>
      </c>
      <c r="Q34" s="39">
        <f t="shared" si="3"/>
        <v>19072187</v>
      </c>
      <c r="R34" s="44">
        <f t="shared" si="4"/>
        <v>6.1355133743003942E-2</v>
      </c>
    </row>
    <row r="35" spans="1:18" x14ac:dyDescent="0.45">
      <c r="A35" s="14">
        <v>318</v>
      </c>
      <c r="B35" s="15" t="s">
        <v>59</v>
      </c>
      <c r="C35" s="39">
        <v>134805442</v>
      </c>
      <c r="D35" s="39">
        <v>3970607</v>
      </c>
      <c r="E35" s="39">
        <f t="shared" si="6"/>
        <v>138776049</v>
      </c>
      <c r="F35" s="39">
        <v>131335080</v>
      </c>
      <c r="G35" s="39">
        <f t="shared" si="7"/>
        <v>7440969</v>
      </c>
      <c r="H35" s="42">
        <f t="shared" si="8"/>
        <v>5.6656370864509316E-2</v>
      </c>
      <c r="I35" s="42">
        <v>0.06</v>
      </c>
      <c r="J35" s="39">
        <v>33015775</v>
      </c>
      <c r="K35" s="40">
        <v>1246473</v>
      </c>
      <c r="L35" s="40">
        <f t="shared" si="9"/>
        <v>34262248</v>
      </c>
      <c r="M35" s="40">
        <v>30656643</v>
      </c>
      <c r="N35" s="40">
        <f t="shared" si="5"/>
        <v>3605605</v>
      </c>
      <c r="O35" s="39">
        <f t="shared" si="1"/>
        <v>173038297</v>
      </c>
      <c r="P35" s="39">
        <f t="shared" si="2"/>
        <v>161991723</v>
      </c>
      <c r="Q35" s="39">
        <f t="shared" si="3"/>
        <v>11046574</v>
      </c>
      <c r="R35" s="44">
        <f t="shared" si="4"/>
        <v>6.8192212511993588E-2</v>
      </c>
    </row>
    <row r="36" spans="1:18" x14ac:dyDescent="0.45">
      <c r="A36" s="14">
        <v>319</v>
      </c>
      <c r="B36" s="15" t="s">
        <v>60</v>
      </c>
      <c r="C36" s="39">
        <v>185223163</v>
      </c>
      <c r="D36" s="39">
        <v>5666274</v>
      </c>
      <c r="E36" s="39">
        <f t="shared" si="6"/>
        <v>190889437</v>
      </c>
      <c r="F36" s="39">
        <v>177787532</v>
      </c>
      <c r="G36" s="39">
        <f t="shared" si="7"/>
        <v>13101905</v>
      </c>
      <c r="H36" s="42">
        <f t="shared" si="8"/>
        <v>7.3694172210006265E-2</v>
      </c>
      <c r="I36" s="42">
        <v>6.2E-2</v>
      </c>
      <c r="J36" s="39">
        <v>50628459</v>
      </c>
      <c r="K36" s="40">
        <v>1923401</v>
      </c>
      <c r="L36" s="40">
        <f t="shared" si="9"/>
        <v>52551860</v>
      </c>
      <c r="M36" s="40">
        <v>46741795</v>
      </c>
      <c r="N36" s="40">
        <f t="shared" si="5"/>
        <v>5810065</v>
      </c>
      <c r="O36" s="39">
        <f t="shared" si="1"/>
        <v>243441297</v>
      </c>
      <c r="P36" s="39">
        <f t="shared" si="2"/>
        <v>224529327</v>
      </c>
      <c r="Q36" s="39">
        <f t="shared" si="3"/>
        <v>18911970</v>
      </c>
      <c r="R36" s="44">
        <f t="shared" si="4"/>
        <v>8.4229397792654495E-2</v>
      </c>
    </row>
    <row r="37" spans="1:18" x14ac:dyDescent="0.45">
      <c r="A37" s="14">
        <v>320</v>
      </c>
      <c r="B37" s="15" t="s">
        <v>61</v>
      </c>
      <c r="C37" s="39">
        <v>218426654</v>
      </c>
      <c r="D37" s="39">
        <v>6245822</v>
      </c>
      <c r="E37" s="39">
        <f t="shared" si="6"/>
        <v>224672476</v>
      </c>
      <c r="F37" s="39">
        <v>216035995</v>
      </c>
      <c r="G37" s="39">
        <f t="shared" si="7"/>
        <v>8636481</v>
      </c>
      <c r="H37" s="42">
        <f t="shared" si="8"/>
        <v>3.997704641765832E-2</v>
      </c>
      <c r="I37" s="42">
        <v>0.05</v>
      </c>
      <c r="J37" s="39">
        <v>49942160</v>
      </c>
      <c r="K37" s="40">
        <v>1839321</v>
      </c>
      <c r="L37" s="40">
        <f t="shared" si="9"/>
        <v>51781481</v>
      </c>
      <c r="M37" s="40">
        <v>46589786</v>
      </c>
      <c r="N37" s="40">
        <f t="shared" si="5"/>
        <v>5191695</v>
      </c>
      <c r="O37" s="39">
        <f t="shared" ref="O37:O68" si="10">E37+L37</f>
        <v>276453957</v>
      </c>
      <c r="P37" s="39">
        <f t="shared" ref="P37:P68" si="11">F37+M37</f>
        <v>262625781</v>
      </c>
      <c r="Q37" s="39">
        <f t="shared" ref="Q37:Q68" si="12">O37-P37</f>
        <v>13828176</v>
      </c>
      <c r="R37" s="44">
        <f t="shared" ref="R37:R68" si="13">Q37/P37</f>
        <v>5.2653535945124903E-2</v>
      </c>
    </row>
    <row r="38" spans="1:18" x14ac:dyDescent="0.45">
      <c r="A38" s="14">
        <v>330</v>
      </c>
      <c r="B38" s="15" t="s">
        <v>62</v>
      </c>
      <c r="C38" s="39">
        <v>1031442395</v>
      </c>
      <c r="D38" s="39">
        <v>31112189</v>
      </c>
      <c r="E38" s="39">
        <f t="shared" si="6"/>
        <v>1062554584</v>
      </c>
      <c r="F38" s="39">
        <v>1002106573</v>
      </c>
      <c r="G38" s="39">
        <f t="shared" si="7"/>
        <v>60448011</v>
      </c>
      <c r="H38" s="42">
        <f t="shared" si="8"/>
        <v>6.0320940535333663E-2</v>
      </c>
      <c r="I38" s="42">
        <v>5.7000000000000002E-2</v>
      </c>
      <c r="J38" s="39">
        <v>234722534</v>
      </c>
      <c r="K38" s="40">
        <v>8730410</v>
      </c>
      <c r="L38" s="40">
        <f t="shared" ref="L38:L69" si="14">J38+K38</f>
        <v>243452944</v>
      </c>
      <c r="M38" s="40">
        <v>212317811</v>
      </c>
      <c r="N38" s="40">
        <f t="shared" ref="N38:N69" si="15">L38-M38</f>
        <v>31135133</v>
      </c>
      <c r="O38" s="39">
        <f t="shared" si="10"/>
        <v>1306007528</v>
      </c>
      <c r="P38" s="39">
        <f t="shared" si="11"/>
        <v>1214424384</v>
      </c>
      <c r="Q38" s="39">
        <f t="shared" si="12"/>
        <v>91583144</v>
      </c>
      <c r="R38" s="44">
        <f t="shared" si="13"/>
        <v>7.5412800670510913E-2</v>
      </c>
    </row>
    <row r="39" spans="1:18" x14ac:dyDescent="0.45">
      <c r="A39" s="14">
        <v>331</v>
      </c>
      <c r="B39" s="15" t="s">
        <v>63</v>
      </c>
      <c r="C39" s="39">
        <v>273337338</v>
      </c>
      <c r="D39" s="39">
        <v>7933762</v>
      </c>
      <c r="E39" s="39">
        <f t="shared" si="6"/>
        <v>281271100</v>
      </c>
      <c r="F39" s="39">
        <v>263757925</v>
      </c>
      <c r="G39" s="39">
        <f t="shared" si="7"/>
        <v>17513175</v>
      </c>
      <c r="H39" s="42">
        <f t="shared" si="8"/>
        <v>6.6398668400200672E-2</v>
      </c>
      <c r="I39" s="42">
        <v>5.6000000000000001E-2</v>
      </c>
      <c r="J39" s="39">
        <v>57858598</v>
      </c>
      <c r="K39" s="40">
        <v>2090927</v>
      </c>
      <c r="L39" s="40">
        <f t="shared" si="14"/>
        <v>59949525</v>
      </c>
      <c r="M39" s="40">
        <v>53033121</v>
      </c>
      <c r="N39" s="40">
        <f t="shared" si="15"/>
        <v>6916404</v>
      </c>
      <c r="O39" s="39">
        <f t="shared" si="10"/>
        <v>341220625</v>
      </c>
      <c r="P39" s="39">
        <f t="shared" si="11"/>
        <v>316791046</v>
      </c>
      <c r="Q39" s="39">
        <f t="shared" si="12"/>
        <v>24429579</v>
      </c>
      <c r="R39" s="44">
        <f t="shared" si="13"/>
        <v>7.7115749666737746E-2</v>
      </c>
    </row>
    <row r="40" spans="1:18" x14ac:dyDescent="0.45">
      <c r="A40" s="14">
        <v>332</v>
      </c>
      <c r="B40" s="15" t="s">
        <v>64</v>
      </c>
      <c r="C40" s="39">
        <v>234064580</v>
      </c>
      <c r="D40" s="39">
        <v>6852987</v>
      </c>
      <c r="E40" s="39">
        <f t="shared" si="6"/>
        <v>240917567</v>
      </c>
      <c r="F40" s="39">
        <v>226535499</v>
      </c>
      <c r="G40" s="39">
        <f t="shared" si="7"/>
        <v>14382068</v>
      </c>
      <c r="H40" s="42">
        <f t="shared" si="8"/>
        <v>6.3487038735593485E-2</v>
      </c>
      <c r="I40" s="42">
        <v>0.06</v>
      </c>
      <c r="J40" s="39">
        <v>47341038</v>
      </c>
      <c r="K40" s="40">
        <v>1758993</v>
      </c>
      <c r="L40" s="40">
        <f t="shared" si="14"/>
        <v>49100031</v>
      </c>
      <c r="M40" s="40">
        <v>42642714</v>
      </c>
      <c r="N40" s="40">
        <f t="shared" si="15"/>
        <v>6457317</v>
      </c>
      <c r="O40" s="39">
        <f t="shared" si="10"/>
        <v>290017598</v>
      </c>
      <c r="P40" s="39">
        <f t="shared" si="11"/>
        <v>269178213</v>
      </c>
      <c r="Q40" s="39">
        <f t="shared" si="12"/>
        <v>20839385</v>
      </c>
      <c r="R40" s="44">
        <f t="shared" si="13"/>
        <v>7.7418542785258782E-2</v>
      </c>
    </row>
    <row r="41" spans="1:18" x14ac:dyDescent="0.45">
      <c r="A41" s="14">
        <v>333</v>
      </c>
      <c r="B41" s="15" t="s">
        <v>65</v>
      </c>
      <c r="C41" s="39">
        <v>308463025</v>
      </c>
      <c r="D41" s="39">
        <v>9052928</v>
      </c>
      <c r="E41" s="39">
        <f t="shared" si="6"/>
        <v>317515953</v>
      </c>
      <c r="F41" s="39">
        <v>297545210</v>
      </c>
      <c r="G41" s="39">
        <f t="shared" si="7"/>
        <v>19970743</v>
      </c>
      <c r="H41" s="42">
        <f t="shared" si="8"/>
        <v>6.7118348166317315E-2</v>
      </c>
      <c r="I41" s="42">
        <v>0.06</v>
      </c>
      <c r="J41" s="39">
        <v>61267485</v>
      </c>
      <c r="K41" s="40">
        <v>2300544</v>
      </c>
      <c r="L41" s="40">
        <f t="shared" si="14"/>
        <v>63568029</v>
      </c>
      <c r="M41" s="40">
        <v>56076931</v>
      </c>
      <c r="N41" s="40">
        <f t="shared" si="15"/>
        <v>7491098</v>
      </c>
      <c r="O41" s="39">
        <f t="shared" si="10"/>
        <v>381083982</v>
      </c>
      <c r="P41" s="39">
        <f t="shared" si="11"/>
        <v>353622141</v>
      </c>
      <c r="Q41" s="39">
        <f t="shared" si="12"/>
        <v>27461841</v>
      </c>
      <c r="R41" s="44">
        <f t="shared" si="13"/>
        <v>7.7658714814466331E-2</v>
      </c>
    </row>
    <row r="42" spans="1:18" x14ac:dyDescent="0.45">
      <c r="A42" s="14">
        <v>334</v>
      </c>
      <c r="B42" s="15" t="s">
        <v>66</v>
      </c>
      <c r="C42" s="39">
        <v>185569345</v>
      </c>
      <c r="D42" s="39">
        <v>5648678</v>
      </c>
      <c r="E42" s="39">
        <f t="shared" si="6"/>
        <v>191218023</v>
      </c>
      <c r="F42" s="39">
        <v>179352437</v>
      </c>
      <c r="G42" s="39">
        <f t="shared" si="7"/>
        <v>11865586</v>
      </c>
      <c r="H42" s="42">
        <f t="shared" si="8"/>
        <v>6.6157930154024061E-2</v>
      </c>
      <c r="I42" s="42">
        <v>5.8999999999999997E-2</v>
      </c>
      <c r="J42" s="39">
        <v>36540703</v>
      </c>
      <c r="K42" s="40">
        <v>1318633</v>
      </c>
      <c r="L42" s="40">
        <f t="shared" si="14"/>
        <v>37859336</v>
      </c>
      <c r="M42" s="40">
        <v>33473420</v>
      </c>
      <c r="N42" s="40">
        <f t="shared" si="15"/>
        <v>4385916</v>
      </c>
      <c r="O42" s="39">
        <f t="shared" si="10"/>
        <v>229077359</v>
      </c>
      <c r="P42" s="39">
        <f t="shared" si="11"/>
        <v>212825857</v>
      </c>
      <c r="Q42" s="39">
        <f t="shared" si="12"/>
        <v>16251502</v>
      </c>
      <c r="R42" s="44">
        <f t="shared" si="13"/>
        <v>7.6360561771401672E-2</v>
      </c>
    </row>
    <row r="43" spans="1:18" x14ac:dyDescent="0.45">
      <c r="A43" s="14">
        <v>335</v>
      </c>
      <c r="B43" s="15" t="s">
        <v>67</v>
      </c>
      <c r="C43" s="39">
        <v>249278346</v>
      </c>
      <c r="D43" s="39">
        <v>7601337</v>
      </c>
      <c r="E43" s="39">
        <f t="shared" si="6"/>
        <v>256879683</v>
      </c>
      <c r="F43" s="39">
        <v>238954451</v>
      </c>
      <c r="G43" s="39">
        <f t="shared" si="7"/>
        <v>17925232</v>
      </c>
      <c r="H43" s="42">
        <f t="shared" si="8"/>
        <v>7.5015267240198844E-2</v>
      </c>
      <c r="I43" s="42">
        <v>0.06</v>
      </c>
      <c r="J43" s="39">
        <v>49177291</v>
      </c>
      <c r="K43" s="40">
        <v>1910730</v>
      </c>
      <c r="L43" s="40">
        <f t="shared" si="14"/>
        <v>51088021</v>
      </c>
      <c r="M43" s="40">
        <v>43841891</v>
      </c>
      <c r="N43" s="40">
        <f t="shared" si="15"/>
        <v>7246130</v>
      </c>
      <c r="O43" s="39">
        <f t="shared" si="10"/>
        <v>307967704</v>
      </c>
      <c r="P43" s="39">
        <f t="shared" si="11"/>
        <v>282796342</v>
      </c>
      <c r="Q43" s="39">
        <f t="shared" si="12"/>
        <v>25171362</v>
      </c>
      <c r="R43" s="44">
        <f t="shared" si="13"/>
        <v>8.900879630189841E-2</v>
      </c>
    </row>
    <row r="44" spans="1:18" x14ac:dyDescent="0.45">
      <c r="A44" s="14">
        <v>336</v>
      </c>
      <c r="B44" s="15" t="s">
        <v>68</v>
      </c>
      <c r="C44" s="39">
        <v>235993665</v>
      </c>
      <c r="D44" s="39">
        <v>7152057</v>
      </c>
      <c r="E44" s="39">
        <f t="shared" si="6"/>
        <v>243145722</v>
      </c>
      <c r="F44" s="39">
        <v>223895056</v>
      </c>
      <c r="G44" s="39">
        <f t="shared" si="7"/>
        <v>19250666</v>
      </c>
      <c r="H44" s="42">
        <f t="shared" si="8"/>
        <v>8.5980755198096018E-2</v>
      </c>
      <c r="I44" s="42">
        <v>6.5000000000000002E-2</v>
      </c>
      <c r="J44" s="39">
        <v>50340039</v>
      </c>
      <c r="K44" s="40">
        <v>1861259</v>
      </c>
      <c r="L44" s="40">
        <f t="shared" si="14"/>
        <v>52201298</v>
      </c>
      <c r="M44" s="40">
        <v>46532322</v>
      </c>
      <c r="N44" s="40">
        <f t="shared" si="15"/>
        <v>5668976</v>
      </c>
      <c r="O44" s="39">
        <f t="shared" si="10"/>
        <v>295347020</v>
      </c>
      <c r="P44" s="39">
        <f t="shared" si="11"/>
        <v>270427378</v>
      </c>
      <c r="Q44" s="39">
        <f t="shared" si="12"/>
        <v>24919642</v>
      </c>
      <c r="R44" s="44">
        <f t="shared" si="13"/>
        <v>9.2149109251800684E-2</v>
      </c>
    </row>
    <row r="45" spans="1:18" x14ac:dyDescent="0.45">
      <c r="A45" s="14">
        <v>340</v>
      </c>
      <c r="B45" s="15" t="s">
        <v>69</v>
      </c>
      <c r="C45" s="39">
        <v>112544077</v>
      </c>
      <c r="D45" s="39">
        <v>3148759</v>
      </c>
      <c r="E45" s="39">
        <f t="shared" si="6"/>
        <v>115692836</v>
      </c>
      <c r="F45" s="39">
        <v>107727302</v>
      </c>
      <c r="G45" s="39">
        <f t="shared" si="7"/>
        <v>7965534</v>
      </c>
      <c r="H45" s="42">
        <f t="shared" si="8"/>
        <v>7.3941645730624533E-2</v>
      </c>
      <c r="I45" s="42">
        <v>5.7000000000000002E-2</v>
      </c>
      <c r="J45" s="39">
        <v>29699984</v>
      </c>
      <c r="K45" s="40">
        <v>1120163</v>
      </c>
      <c r="L45" s="40">
        <f t="shared" si="14"/>
        <v>30820147</v>
      </c>
      <c r="M45" s="40">
        <v>26347029</v>
      </c>
      <c r="N45" s="40">
        <f t="shared" si="15"/>
        <v>4473118</v>
      </c>
      <c r="O45" s="39">
        <f t="shared" si="10"/>
        <v>146512983</v>
      </c>
      <c r="P45" s="39">
        <f t="shared" si="11"/>
        <v>134074331</v>
      </c>
      <c r="Q45" s="39">
        <f t="shared" si="12"/>
        <v>12438652</v>
      </c>
      <c r="R45" s="44">
        <f t="shared" si="13"/>
        <v>9.2774298459859558E-2</v>
      </c>
    </row>
    <row r="46" spans="1:18" x14ac:dyDescent="0.45">
      <c r="A46" s="14">
        <v>341</v>
      </c>
      <c r="B46" s="15" t="s">
        <v>70</v>
      </c>
      <c r="C46" s="39">
        <v>368120450</v>
      </c>
      <c r="D46" s="39">
        <v>10791794</v>
      </c>
      <c r="E46" s="39">
        <f t="shared" si="6"/>
        <v>378912244</v>
      </c>
      <c r="F46" s="39">
        <v>352727202</v>
      </c>
      <c r="G46" s="39">
        <f t="shared" si="7"/>
        <v>26185042</v>
      </c>
      <c r="H46" s="42">
        <f t="shared" si="8"/>
        <v>7.4235958699890692E-2</v>
      </c>
      <c r="I46" s="42">
        <v>5.7000000000000002E-2</v>
      </c>
      <c r="J46" s="39">
        <v>74306652</v>
      </c>
      <c r="K46" s="40">
        <v>2947534</v>
      </c>
      <c r="L46" s="40">
        <f t="shared" si="14"/>
        <v>77254186</v>
      </c>
      <c r="M46" s="40">
        <v>66611799</v>
      </c>
      <c r="N46" s="40">
        <f t="shared" si="15"/>
        <v>10642387</v>
      </c>
      <c r="O46" s="39">
        <f t="shared" si="10"/>
        <v>456166430</v>
      </c>
      <c r="P46" s="39">
        <f t="shared" si="11"/>
        <v>419339001</v>
      </c>
      <c r="Q46" s="39">
        <f t="shared" si="12"/>
        <v>36827429</v>
      </c>
      <c r="R46" s="44">
        <f t="shared" si="13"/>
        <v>8.7822570550741594E-2</v>
      </c>
    </row>
    <row r="47" spans="1:18" x14ac:dyDescent="0.45">
      <c r="A47" s="14">
        <v>342</v>
      </c>
      <c r="B47" s="15" t="s">
        <v>71</v>
      </c>
      <c r="C47" s="39">
        <v>130588333</v>
      </c>
      <c r="D47" s="39">
        <v>3887299</v>
      </c>
      <c r="E47" s="39">
        <f t="shared" si="6"/>
        <v>134475632</v>
      </c>
      <c r="F47" s="39">
        <v>125927283</v>
      </c>
      <c r="G47" s="39">
        <f t="shared" si="7"/>
        <v>8548349</v>
      </c>
      <c r="H47" s="42">
        <f t="shared" si="8"/>
        <v>6.7883216379726066E-2</v>
      </c>
      <c r="I47" s="42">
        <v>6.0999999999999999E-2</v>
      </c>
      <c r="J47" s="39">
        <v>29042603</v>
      </c>
      <c r="K47" s="40">
        <v>1101397</v>
      </c>
      <c r="L47" s="40">
        <f t="shared" si="14"/>
        <v>30144000</v>
      </c>
      <c r="M47" s="40">
        <v>26816877</v>
      </c>
      <c r="N47" s="40">
        <f t="shared" si="15"/>
        <v>3327123</v>
      </c>
      <c r="O47" s="39">
        <f t="shared" si="10"/>
        <v>164619632</v>
      </c>
      <c r="P47" s="39">
        <f t="shared" si="11"/>
        <v>152744160</v>
      </c>
      <c r="Q47" s="39">
        <f t="shared" si="12"/>
        <v>11875472</v>
      </c>
      <c r="R47" s="44">
        <f t="shared" si="13"/>
        <v>7.7747470017838979E-2</v>
      </c>
    </row>
    <row r="48" spans="1:18" x14ac:dyDescent="0.45">
      <c r="A48" s="14">
        <v>343</v>
      </c>
      <c r="B48" s="15" t="s">
        <v>72</v>
      </c>
      <c r="C48" s="39">
        <v>186935091</v>
      </c>
      <c r="D48" s="39">
        <v>5554482</v>
      </c>
      <c r="E48" s="39">
        <f t="shared" si="6"/>
        <v>192489573</v>
      </c>
      <c r="F48" s="39">
        <v>179785375</v>
      </c>
      <c r="G48" s="39">
        <f t="shared" si="7"/>
        <v>12704198</v>
      </c>
      <c r="H48" s="42">
        <f t="shared" si="8"/>
        <v>7.0663133750451065E-2</v>
      </c>
      <c r="I48" s="42">
        <v>0.06</v>
      </c>
      <c r="J48" s="39">
        <v>39459302</v>
      </c>
      <c r="K48" s="40">
        <v>1478381</v>
      </c>
      <c r="L48" s="40">
        <f t="shared" si="14"/>
        <v>40937683</v>
      </c>
      <c r="M48" s="40">
        <v>35964109</v>
      </c>
      <c r="N48" s="40">
        <f t="shared" si="15"/>
        <v>4973574</v>
      </c>
      <c r="O48" s="39">
        <f t="shared" si="10"/>
        <v>233427256</v>
      </c>
      <c r="P48" s="39">
        <f t="shared" si="11"/>
        <v>215749484</v>
      </c>
      <c r="Q48" s="39">
        <f t="shared" si="12"/>
        <v>17677772</v>
      </c>
      <c r="R48" s="44">
        <f t="shared" si="13"/>
        <v>8.1936566763700813E-2</v>
      </c>
    </row>
    <row r="49" spans="1:18" x14ac:dyDescent="0.45">
      <c r="A49" s="14">
        <v>344</v>
      </c>
      <c r="B49" s="15" t="s">
        <v>73</v>
      </c>
      <c r="C49" s="39">
        <v>237825032</v>
      </c>
      <c r="D49" s="39">
        <v>7115916</v>
      </c>
      <c r="E49" s="39">
        <f t="shared" si="6"/>
        <v>244940948</v>
      </c>
      <c r="F49" s="39">
        <v>230289791</v>
      </c>
      <c r="G49" s="39">
        <f t="shared" si="7"/>
        <v>14651157</v>
      </c>
      <c r="H49" s="42">
        <f t="shared" si="8"/>
        <v>6.362052323891336E-2</v>
      </c>
      <c r="I49" s="42">
        <v>6.2E-2</v>
      </c>
      <c r="J49" s="39">
        <v>52410818</v>
      </c>
      <c r="K49" s="40">
        <v>1867888</v>
      </c>
      <c r="L49" s="40">
        <f t="shared" si="14"/>
        <v>54278706</v>
      </c>
      <c r="M49" s="40">
        <v>48521200</v>
      </c>
      <c r="N49" s="40">
        <f t="shared" si="15"/>
        <v>5757506</v>
      </c>
      <c r="O49" s="39">
        <f t="shared" si="10"/>
        <v>299219654</v>
      </c>
      <c r="P49" s="39">
        <f t="shared" si="11"/>
        <v>278810991</v>
      </c>
      <c r="Q49" s="39">
        <f t="shared" si="12"/>
        <v>20408663</v>
      </c>
      <c r="R49" s="44">
        <f t="shared" si="13"/>
        <v>7.3198918474487257E-2</v>
      </c>
    </row>
    <row r="50" spans="1:18" x14ac:dyDescent="0.45">
      <c r="A50" s="14">
        <v>350</v>
      </c>
      <c r="B50" s="15" t="s">
        <v>74</v>
      </c>
      <c r="C50" s="39">
        <v>257967270</v>
      </c>
      <c r="D50" s="39">
        <v>7568808</v>
      </c>
      <c r="E50" s="39">
        <f t="shared" si="6"/>
        <v>265536078</v>
      </c>
      <c r="F50" s="39">
        <v>247102958</v>
      </c>
      <c r="G50" s="39">
        <f t="shared" si="7"/>
        <v>18433120</v>
      </c>
      <c r="H50" s="42">
        <f t="shared" si="8"/>
        <v>7.4596921660484539E-2</v>
      </c>
      <c r="I50" s="42">
        <v>5.8000000000000003E-2</v>
      </c>
      <c r="J50" s="39">
        <v>51371177</v>
      </c>
      <c r="K50" s="40">
        <v>1921309</v>
      </c>
      <c r="L50" s="40">
        <f t="shared" si="14"/>
        <v>53292486</v>
      </c>
      <c r="M50" s="40">
        <v>46110887</v>
      </c>
      <c r="N50" s="40">
        <f t="shared" si="15"/>
        <v>7181599</v>
      </c>
      <c r="O50" s="39">
        <f t="shared" si="10"/>
        <v>318828564</v>
      </c>
      <c r="P50" s="39">
        <f t="shared" si="11"/>
        <v>293213845</v>
      </c>
      <c r="Q50" s="39">
        <f t="shared" si="12"/>
        <v>25614719</v>
      </c>
      <c r="R50" s="44">
        <f t="shared" si="13"/>
        <v>8.7358490865259111E-2</v>
      </c>
    </row>
    <row r="51" spans="1:18" x14ac:dyDescent="0.45">
      <c r="A51" s="14">
        <v>351</v>
      </c>
      <c r="B51" s="15" t="s">
        <v>75</v>
      </c>
      <c r="C51" s="39">
        <v>143041316</v>
      </c>
      <c r="D51" s="39">
        <v>4192114</v>
      </c>
      <c r="E51" s="39">
        <f t="shared" si="6"/>
        <v>147233430</v>
      </c>
      <c r="F51" s="39">
        <v>139599047</v>
      </c>
      <c r="G51" s="39">
        <f t="shared" si="7"/>
        <v>7634383</v>
      </c>
      <c r="H51" s="42">
        <f t="shared" si="8"/>
        <v>5.4687930641818781E-2</v>
      </c>
      <c r="I51" s="42">
        <v>0.06</v>
      </c>
      <c r="J51" s="39">
        <v>39427317</v>
      </c>
      <c r="K51" s="40">
        <v>1502604</v>
      </c>
      <c r="L51" s="40">
        <f t="shared" si="14"/>
        <v>40929921</v>
      </c>
      <c r="M51" s="40">
        <v>36398286</v>
      </c>
      <c r="N51" s="40">
        <f t="shared" si="15"/>
        <v>4531635</v>
      </c>
      <c r="O51" s="39">
        <f t="shared" si="10"/>
        <v>188163351</v>
      </c>
      <c r="P51" s="39">
        <f t="shared" si="11"/>
        <v>175997333</v>
      </c>
      <c r="Q51" s="39">
        <f t="shared" si="12"/>
        <v>12166018</v>
      </c>
      <c r="R51" s="44">
        <f t="shared" si="13"/>
        <v>6.9126149769553613E-2</v>
      </c>
    </row>
    <row r="52" spans="1:18" x14ac:dyDescent="0.45">
      <c r="A52" s="14">
        <v>352</v>
      </c>
      <c r="B52" s="15" t="s">
        <v>76</v>
      </c>
      <c r="C52" s="39">
        <v>475053544</v>
      </c>
      <c r="D52" s="39">
        <v>14024181</v>
      </c>
      <c r="E52" s="39">
        <f t="shared" si="6"/>
        <v>489077725</v>
      </c>
      <c r="F52" s="39">
        <v>456200384</v>
      </c>
      <c r="G52" s="39">
        <f t="shared" si="7"/>
        <v>32877341</v>
      </c>
      <c r="H52" s="42">
        <f t="shared" si="8"/>
        <v>7.2067762661067819E-2</v>
      </c>
      <c r="I52" s="42">
        <v>5.5E-2</v>
      </c>
      <c r="J52" s="39">
        <v>110024402</v>
      </c>
      <c r="K52" s="40">
        <v>4034195</v>
      </c>
      <c r="L52" s="40">
        <f t="shared" si="14"/>
        <v>114058597</v>
      </c>
      <c r="M52" s="40">
        <v>100973945</v>
      </c>
      <c r="N52" s="40">
        <f t="shared" si="15"/>
        <v>13084652</v>
      </c>
      <c r="O52" s="39">
        <f t="shared" si="10"/>
        <v>603136322</v>
      </c>
      <c r="P52" s="39">
        <f t="shared" si="11"/>
        <v>557174329</v>
      </c>
      <c r="Q52" s="39">
        <f t="shared" si="12"/>
        <v>45961993</v>
      </c>
      <c r="R52" s="44">
        <f t="shared" si="13"/>
        <v>8.249122511170108E-2</v>
      </c>
    </row>
    <row r="53" spans="1:18" x14ac:dyDescent="0.45">
      <c r="A53" s="14">
        <v>353</v>
      </c>
      <c r="B53" s="15" t="s">
        <v>77</v>
      </c>
      <c r="C53" s="39">
        <v>227078858</v>
      </c>
      <c r="D53" s="39">
        <v>6753732</v>
      </c>
      <c r="E53" s="39">
        <f t="shared" si="6"/>
        <v>233832590</v>
      </c>
      <c r="F53" s="39">
        <v>218648328</v>
      </c>
      <c r="G53" s="39">
        <f t="shared" si="7"/>
        <v>15184262</v>
      </c>
      <c r="H53" s="42">
        <f t="shared" si="8"/>
        <v>6.9446046712966406E-2</v>
      </c>
      <c r="I53" s="42">
        <v>6.0999999999999999E-2</v>
      </c>
      <c r="J53" s="39">
        <v>49402559</v>
      </c>
      <c r="K53" s="40">
        <v>1755815</v>
      </c>
      <c r="L53" s="40">
        <f t="shared" si="14"/>
        <v>51158374</v>
      </c>
      <c r="M53" s="40">
        <v>44550496</v>
      </c>
      <c r="N53" s="40">
        <f t="shared" si="15"/>
        <v>6607878</v>
      </c>
      <c r="O53" s="39">
        <f t="shared" si="10"/>
        <v>284990964</v>
      </c>
      <c r="P53" s="39">
        <f t="shared" si="11"/>
        <v>263198824</v>
      </c>
      <c r="Q53" s="39">
        <f t="shared" si="12"/>
        <v>21792140</v>
      </c>
      <c r="R53" s="44">
        <f t="shared" si="13"/>
        <v>8.2797254443659679E-2</v>
      </c>
    </row>
    <row r="54" spans="1:18" x14ac:dyDescent="0.45">
      <c r="A54" s="14">
        <v>354</v>
      </c>
      <c r="B54" s="15" t="s">
        <v>78</v>
      </c>
      <c r="C54" s="39">
        <v>193557119</v>
      </c>
      <c r="D54" s="39">
        <v>5669336</v>
      </c>
      <c r="E54" s="39">
        <f t="shared" si="6"/>
        <v>199226455</v>
      </c>
      <c r="F54" s="39">
        <v>185564560</v>
      </c>
      <c r="G54" s="39">
        <f t="shared" si="7"/>
        <v>13661895</v>
      </c>
      <c r="H54" s="42">
        <f t="shared" si="8"/>
        <v>7.3623406322845267E-2</v>
      </c>
      <c r="I54" s="42">
        <v>5.5E-2</v>
      </c>
      <c r="J54" s="39">
        <v>35432335</v>
      </c>
      <c r="K54" s="40">
        <v>1438470</v>
      </c>
      <c r="L54" s="40">
        <f t="shared" si="14"/>
        <v>36870805</v>
      </c>
      <c r="M54" s="40">
        <v>31888207</v>
      </c>
      <c r="N54" s="40">
        <f t="shared" si="15"/>
        <v>4982598</v>
      </c>
      <c r="O54" s="39">
        <f t="shared" si="10"/>
        <v>236097260</v>
      </c>
      <c r="P54" s="39">
        <f t="shared" si="11"/>
        <v>217452767</v>
      </c>
      <c r="Q54" s="39">
        <f t="shared" si="12"/>
        <v>18644493</v>
      </c>
      <c r="R54" s="44">
        <f t="shared" si="13"/>
        <v>8.5740426563530467E-2</v>
      </c>
    </row>
    <row r="55" spans="1:18" x14ac:dyDescent="0.45">
      <c r="A55" s="14">
        <v>355</v>
      </c>
      <c r="B55" s="15" t="s">
        <v>79</v>
      </c>
      <c r="C55" s="39">
        <v>193707221</v>
      </c>
      <c r="D55" s="39">
        <v>5535647</v>
      </c>
      <c r="E55" s="39">
        <f t="shared" si="6"/>
        <v>199242868</v>
      </c>
      <c r="F55" s="39">
        <v>185100382</v>
      </c>
      <c r="G55" s="39">
        <f t="shared" si="7"/>
        <v>14142486</v>
      </c>
      <c r="H55" s="42">
        <f t="shared" si="8"/>
        <v>7.6404412822875759E-2</v>
      </c>
      <c r="I55" s="42">
        <v>0.06</v>
      </c>
      <c r="J55" s="39">
        <v>46788067</v>
      </c>
      <c r="K55" s="40">
        <v>1792821</v>
      </c>
      <c r="L55" s="40">
        <f t="shared" si="14"/>
        <v>48580888</v>
      </c>
      <c r="M55" s="40">
        <v>41652154</v>
      </c>
      <c r="N55" s="40">
        <f t="shared" si="15"/>
        <v>6928734</v>
      </c>
      <c r="O55" s="39">
        <f t="shared" si="10"/>
        <v>247823756</v>
      </c>
      <c r="P55" s="39">
        <f t="shared" si="11"/>
        <v>226752536</v>
      </c>
      <c r="Q55" s="39">
        <f t="shared" si="12"/>
        <v>21071220</v>
      </c>
      <c r="R55" s="44">
        <f t="shared" si="13"/>
        <v>9.2926061034219257E-2</v>
      </c>
    </row>
    <row r="56" spans="1:18" x14ac:dyDescent="0.45">
      <c r="A56" s="14">
        <v>356</v>
      </c>
      <c r="B56" s="15" t="s">
        <v>80</v>
      </c>
      <c r="C56" s="39">
        <v>204639186</v>
      </c>
      <c r="D56" s="39">
        <v>5942769</v>
      </c>
      <c r="E56" s="39">
        <f t="shared" si="6"/>
        <v>210581955</v>
      </c>
      <c r="F56" s="39">
        <v>197347343</v>
      </c>
      <c r="G56" s="39">
        <f t="shared" si="7"/>
        <v>13234612</v>
      </c>
      <c r="H56" s="42">
        <f t="shared" si="8"/>
        <v>6.7062529440794147E-2</v>
      </c>
      <c r="I56" s="42">
        <v>5.7000000000000002E-2</v>
      </c>
      <c r="J56" s="39">
        <v>41250792</v>
      </c>
      <c r="K56" s="40">
        <v>1565747</v>
      </c>
      <c r="L56" s="40">
        <f t="shared" si="14"/>
        <v>42816539</v>
      </c>
      <c r="M56" s="40">
        <v>37738104</v>
      </c>
      <c r="N56" s="40">
        <f t="shared" si="15"/>
        <v>5078435</v>
      </c>
      <c r="O56" s="39">
        <f t="shared" si="10"/>
        <v>253398494</v>
      </c>
      <c r="P56" s="39">
        <f t="shared" si="11"/>
        <v>235085447</v>
      </c>
      <c r="Q56" s="39">
        <f t="shared" si="12"/>
        <v>18313047</v>
      </c>
      <c r="R56" s="44">
        <f t="shared" si="13"/>
        <v>7.7899534972064866E-2</v>
      </c>
    </row>
    <row r="57" spans="1:18" x14ac:dyDescent="0.45">
      <c r="A57" s="14">
        <v>357</v>
      </c>
      <c r="B57" s="15" t="s">
        <v>81</v>
      </c>
      <c r="C57" s="39">
        <v>190742691</v>
      </c>
      <c r="D57" s="39">
        <v>5721098</v>
      </c>
      <c r="E57" s="39">
        <f t="shared" si="6"/>
        <v>196463789</v>
      </c>
      <c r="F57" s="39">
        <v>183080966</v>
      </c>
      <c r="G57" s="39">
        <f t="shared" si="7"/>
        <v>13382823</v>
      </c>
      <c r="H57" s="42">
        <f t="shared" si="8"/>
        <v>7.3097839127634928E-2</v>
      </c>
      <c r="I57" s="42">
        <v>6.5000000000000002E-2</v>
      </c>
      <c r="J57" s="39">
        <v>31617415</v>
      </c>
      <c r="K57" s="40">
        <v>1300087</v>
      </c>
      <c r="L57" s="40">
        <f t="shared" si="14"/>
        <v>32917502</v>
      </c>
      <c r="M57" s="40">
        <v>28195571</v>
      </c>
      <c r="N57" s="40">
        <f t="shared" si="15"/>
        <v>4721931</v>
      </c>
      <c r="O57" s="39">
        <f t="shared" si="10"/>
        <v>229381291</v>
      </c>
      <c r="P57" s="39">
        <f t="shared" si="11"/>
        <v>211276537</v>
      </c>
      <c r="Q57" s="39">
        <f t="shared" si="12"/>
        <v>18104754</v>
      </c>
      <c r="R57" s="44">
        <f t="shared" si="13"/>
        <v>8.5692212950271893E-2</v>
      </c>
    </row>
    <row r="58" spans="1:18" x14ac:dyDescent="0.45">
      <c r="A58" s="14">
        <v>358</v>
      </c>
      <c r="B58" s="15" t="s">
        <v>82</v>
      </c>
      <c r="C58" s="39">
        <v>194343514</v>
      </c>
      <c r="D58" s="39">
        <v>5543229</v>
      </c>
      <c r="E58" s="39">
        <f t="shared" si="6"/>
        <v>199886743</v>
      </c>
      <c r="F58" s="39">
        <v>187120019</v>
      </c>
      <c r="G58" s="39">
        <f t="shared" si="7"/>
        <v>12766724</v>
      </c>
      <c r="H58" s="42">
        <f t="shared" si="8"/>
        <v>6.8227462076091386E-2</v>
      </c>
      <c r="I58" s="42">
        <v>5.0999999999999997E-2</v>
      </c>
      <c r="J58" s="39">
        <v>35354559</v>
      </c>
      <c r="K58" s="40">
        <v>1313268</v>
      </c>
      <c r="L58" s="40">
        <f t="shared" si="14"/>
        <v>36667827</v>
      </c>
      <c r="M58" s="40">
        <v>32618983</v>
      </c>
      <c r="N58" s="40">
        <f t="shared" si="15"/>
        <v>4048844</v>
      </c>
      <c r="O58" s="39">
        <f t="shared" si="10"/>
        <v>236554570</v>
      </c>
      <c r="P58" s="39">
        <f t="shared" si="11"/>
        <v>219739002</v>
      </c>
      <c r="Q58" s="39">
        <f t="shared" si="12"/>
        <v>16815568</v>
      </c>
      <c r="R58" s="44">
        <f t="shared" si="13"/>
        <v>7.6525186002255524E-2</v>
      </c>
    </row>
    <row r="59" spans="1:18" x14ac:dyDescent="0.45">
      <c r="A59" s="14">
        <v>359</v>
      </c>
      <c r="B59" s="15" t="s">
        <v>83</v>
      </c>
      <c r="C59" s="39">
        <v>234866958</v>
      </c>
      <c r="D59" s="39">
        <v>6991929</v>
      </c>
      <c r="E59" s="39">
        <f t="shared" si="6"/>
        <v>241858887</v>
      </c>
      <c r="F59" s="39">
        <v>228766725</v>
      </c>
      <c r="G59" s="39">
        <f t="shared" si="7"/>
        <v>13092162</v>
      </c>
      <c r="H59" s="42">
        <f t="shared" si="8"/>
        <v>5.7229310774982681E-2</v>
      </c>
      <c r="I59" s="42">
        <v>5.6000000000000001E-2</v>
      </c>
      <c r="J59" s="39">
        <v>43953745</v>
      </c>
      <c r="K59" s="40">
        <v>1666973</v>
      </c>
      <c r="L59" s="40">
        <f t="shared" si="14"/>
        <v>45620718</v>
      </c>
      <c r="M59" s="40">
        <v>39687275</v>
      </c>
      <c r="N59" s="40">
        <f t="shared" si="15"/>
        <v>5933443</v>
      </c>
      <c r="O59" s="39">
        <f t="shared" si="10"/>
        <v>287479605</v>
      </c>
      <c r="P59" s="39">
        <f t="shared" si="11"/>
        <v>268454000</v>
      </c>
      <c r="Q59" s="39">
        <f t="shared" si="12"/>
        <v>19025605</v>
      </c>
      <c r="R59" s="44">
        <f t="shared" si="13"/>
        <v>7.0871005833401626E-2</v>
      </c>
    </row>
    <row r="60" spans="1:18" x14ac:dyDescent="0.45">
      <c r="A60" s="14">
        <v>370</v>
      </c>
      <c r="B60" s="15" t="s">
        <v>84</v>
      </c>
      <c r="C60" s="39">
        <v>180249320</v>
      </c>
      <c r="D60" s="39">
        <v>5148486</v>
      </c>
      <c r="E60" s="39">
        <f t="shared" si="6"/>
        <v>185397806</v>
      </c>
      <c r="F60" s="39">
        <v>173071895</v>
      </c>
      <c r="G60" s="39">
        <f t="shared" si="7"/>
        <v>12325911</v>
      </c>
      <c r="H60" s="42">
        <f t="shared" si="8"/>
        <v>7.1218443641586054E-2</v>
      </c>
      <c r="I60" s="42">
        <v>5.8000000000000003E-2</v>
      </c>
      <c r="J60" s="39">
        <v>34892446</v>
      </c>
      <c r="K60" s="40">
        <v>1439137</v>
      </c>
      <c r="L60" s="40">
        <f t="shared" si="14"/>
        <v>36331583</v>
      </c>
      <c r="M60" s="40">
        <v>31252129</v>
      </c>
      <c r="N60" s="40">
        <f t="shared" si="15"/>
        <v>5079454</v>
      </c>
      <c r="O60" s="39">
        <f t="shared" si="10"/>
        <v>221729389</v>
      </c>
      <c r="P60" s="39">
        <f t="shared" si="11"/>
        <v>204324024</v>
      </c>
      <c r="Q60" s="39">
        <f t="shared" si="12"/>
        <v>17405365</v>
      </c>
      <c r="R60" s="44">
        <f t="shared" si="13"/>
        <v>8.5185112642456567E-2</v>
      </c>
    </row>
    <row r="61" spans="1:18" x14ac:dyDescent="0.45">
      <c r="A61" s="14">
        <v>371</v>
      </c>
      <c r="B61" s="15" t="s">
        <v>85</v>
      </c>
      <c r="C61" s="39">
        <v>229470610</v>
      </c>
      <c r="D61" s="39">
        <v>6852080</v>
      </c>
      <c r="E61" s="39">
        <f t="shared" si="6"/>
        <v>236322690</v>
      </c>
      <c r="F61" s="39">
        <v>221726922</v>
      </c>
      <c r="G61" s="39">
        <f t="shared" si="7"/>
        <v>14595768</v>
      </c>
      <c r="H61" s="42">
        <f t="shared" si="8"/>
        <v>6.582767608166229E-2</v>
      </c>
      <c r="I61" s="42">
        <v>5.8000000000000003E-2</v>
      </c>
      <c r="J61" s="39">
        <v>46700898</v>
      </c>
      <c r="K61" s="40">
        <v>1754446</v>
      </c>
      <c r="L61" s="40">
        <f t="shared" si="14"/>
        <v>48455344</v>
      </c>
      <c r="M61" s="40">
        <v>42747785</v>
      </c>
      <c r="N61" s="40">
        <f t="shared" si="15"/>
        <v>5707559</v>
      </c>
      <c r="O61" s="39">
        <f t="shared" si="10"/>
        <v>284778034</v>
      </c>
      <c r="P61" s="39">
        <f t="shared" si="11"/>
        <v>264474707</v>
      </c>
      <c r="Q61" s="39">
        <f t="shared" si="12"/>
        <v>20303327</v>
      </c>
      <c r="R61" s="44">
        <f t="shared" si="13"/>
        <v>7.6768501722926569E-2</v>
      </c>
    </row>
    <row r="62" spans="1:18" x14ac:dyDescent="0.45">
      <c r="A62" s="14">
        <v>372</v>
      </c>
      <c r="B62" s="15" t="s">
        <v>86</v>
      </c>
      <c r="C62" s="39">
        <v>218361159</v>
      </c>
      <c r="D62" s="39">
        <v>6434397</v>
      </c>
      <c r="E62" s="39">
        <f t="shared" si="6"/>
        <v>224795556</v>
      </c>
      <c r="F62" s="39">
        <v>211309658</v>
      </c>
      <c r="G62" s="39">
        <f t="shared" si="7"/>
        <v>13485898</v>
      </c>
      <c r="H62" s="42">
        <f t="shared" si="8"/>
        <v>6.3820547189565757E-2</v>
      </c>
      <c r="I62" s="42">
        <v>5.8000000000000003E-2</v>
      </c>
      <c r="J62" s="39">
        <v>46605057</v>
      </c>
      <c r="K62" s="40">
        <v>1717667</v>
      </c>
      <c r="L62" s="40">
        <f t="shared" si="14"/>
        <v>48322724</v>
      </c>
      <c r="M62" s="40">
        <v>42191902</v>
      </c>
      <c r="N62" s="40">
        <f t="shared" si="15"/>
        <v>6130822</v>
      </c>
      <c r="O62" s="39">
        <f t="shared" si="10"/>
        <v>273118280</v>
      </c>
      <c r="P62" s="39">
        <f t="shared" si="11"/>
        <v>253501560</v>
      </c>
      <c r="Q62" s="39">
        <f t="shared" si="12"/>
        <v>19616720</v>
      </c>
      <c r="R62" s="44">
        <f t="shared" si="13"/>
        <v>7.7383034644836104E-2</v>
      </c>
    </row>
    <row r="63" spans="1:18" x14ac:dyDescent="0.45">
      <c r="A63" s="14">
        <v>373</v>
      </c>
      <c r="B63" s="15" t="s">
        <v>87</v>
      </c>
      <c r="C63" s="39">
        <v>398990810</v>
      </c>
      <c r="D63" s="39">
        <v>11959750</v>
      </c>
      <c r="E63" s="39">
        <f t="shared" si="6"/>
        <v>410950560</v>
      </c>
      <c r="F63" s="39">
        <v>385761383</v>
      </c>
      <c r="G63" s="39">
        <f t="shared" si="7"/>
        <v>25189177</v>
      </c>
      <c r="H63" s="42">
        <f t="shared" si="8"/>
        <v>6.5297300637269851E-2</v>
      </c>
      <c r="I63" s="42">
        <v>5.8999999999999997E-2</v>
      </c>
      <c r="J63" s="39">
        <v>84600023</v>
      </c>
      <c r="K63" s="40">
        <v>3290616</v>
      </c>
      <c r="L63" s="40">
        <f t="shared" si="14"/>
        <v>87890639</v>
      </c>
      <c r="M63" s="40">
        <v>75407246</v>
      </c>
      <c r="N63" s="40">
        <f t="shared" si="15"/>
        <v>12483393</v>
      </c>
      <c r="O63" s="39">
        <f t="shared" si="10"/>
        <v>498841199</v>
      </c>
      <c r="P63" s="39">
        <f t="shared" si="11"/>
        <v>461168629</v>
      </c>
      <c r="Q63" s="39">
        <f t="shared" si="12"/>
        <v>37672570</v>
      </c>
      <c r="R63" s="44">
        <f t="shared" si="13"/>
        <v>8.1689359663707745E-2</v>
      </c>
    </row>
    <row r="64" spans="1:18" x14ac:dyDescent="0.45">
      <c r="A64" s="14">
        <v>380</v>
      </c>
      <c r="B64" s="15" t="s">
        <v>88</v>
      </c>
      <c r="C64" s="39">
        <v>484375281</v>
      </c>
      <c r="D64" s="39">
        <v>14155264</v>
      </c>
      <c r="E64" s="39">
        <f t="shared" si="6"/>
        <v>498530545</v>
      </c>
      <c r="F64" s="39">
        <v>470037939</v>
      </c>
      <c r="G64" s="39">
        <f t="shared" si="7"/>
        <v>28492606</v>
      </c>
      <c r="H64" s="42">
        <f t="shared" si="8"/>
        <v>6.061767282151239E-2</v>
      </c>
      <c r="I64" s="42">
        <v>5.7000000000000002E-2</v>
      </c>
      <c r="J64" s="39">
        <v>101439826</v>
      </c>
      <c r="K64" s="40">
        <v>3848101</v>
      </c>
      <c r="L64" s="40">
        <f t="shared" si="14"/>
        <v>105287927</v>
      </c>
      <c r="M64" s="40">
        <v>92330794</v>
      </c>
      <c r="N64" s="40">
        <f t="shared" si="15"/>
        <v>12957133</v>
      </c>
      <c r="O64" s="39">
        <f t="shared" si="10"/>
        <v>603818472</v>
      </c>
      <c r="P64" s="39">
        <f t="shared" si="11"/>
        <v>562368733</v>
      </c>
      <c r="Q64" s="39">
        <f t="shared" si="12"/>
        <v>41449739</v>
      </c>
      <c r="R64" s="44">
        <f t="shared" si="13"/>
        <v>7.3705625095625643E-2</v>
      </c>
    </row>
    <row r="65" spans="1:18" x14ac:dyDescent="0.45">
      <c r="A65" s="14">
        <v>381</v>
      </c>
      <c r="B65" s="15" t="s">
        <v>89</v>
      </c>
      <c r="C65" s="39">
        <v>176949122</v>
      </c>
      <c r="D65" s="39">
        <v>5196980</v>
      </c>
      <c r="E65" s="39">
        <f t="shared" si="6"/>
        <v>182146102</v>
      </c>
      <c r="F65" s="39">
        <v>172429966</v>
      </c>
      <c r="G65" s="39">
        <f t="shared" si="7"/>
        <v>9716136</v>
      </c>
      <c r="H65" s="42">
        <f t="shared" si="8"/>
        <v>5.6348303171387275E-2</v>
      </c>
      <c r="I65" s="42">
        <v>6.0999999999999999E-2</v>
      </c>
      <c r="J65" s="39">
        <v>28740900</v>
      </c>
      <c r="K65" s="40">
        <v>1101359</v>
      </c>
      <c r="L65" s="40">
        <f t="shared" si="14"/>
        <v>29842259</v>
      </c>
      <c r="M65" s="40">
        <v>25847474</v>
      </c>
      <c r="N65" s="40">
        <f t="shared" si="15"/>
        <v>3994785</v>
      </c>
      <c r="O65" s="39">
        <f t="shared" si="10"/>
        <v>211988361</v>
      </c>
      <c r="P65" s="39">
        <f t="shared" si="11"/>
        <v>198277440</v>
      </c>
      <c r="Q65" s="39">
        <f t="shared" si="12"/>
        <v>13710921</v>
      </c>
      <c r="R65" s="44">
        <f t="shared" si="13"/>
        <v>6.9150181684814974E-2</v>
      </c>
    </row>
    <row r="66" spans="1:18" x14ac:dyDescent="0.45">
      <c r="A66" s="14">
        <v>382</v>
      </c>
      <c r="B66" s="15" t="s">
        <v>90</v>
      </c>
      <c r="C66" s="39">
        <v>335284785</v>
      </c>
      <c r="D66" s="39">
        <v>9727346</v>
      </c>
      <c r="E66" s="39">
        <f t="shared" si="6"/>
        <v>345012131</v>
      </c>
      <c r="F66" s="39">
        <v>326136519</v>
      </c>
      <c r="G66" s="39">
        <f t="shared" si="7"/>
        <v>18875612</v>
      </c>
      <c r="H66" s="42">
        <f t="shared" si="8"/>
        <v>5.7876413404657698E-2</v>
      </c>
      <c r="I66" s="42">
        <v>5.6000000000000001E-2</v>
      </c>
      <c r="J66" s="39">
        <v>53849152</v>
      </c>
      <c r="K66" s="40">
        <v>2408307</v>
      </c>
      <c r="L66" s="40">
        <f t="shared" si="14"/>
        <v>56257459</v>
      </c>
      <c r="M66" s="40">
        <v>48630996</v>
      </c>
      <c r="N66" s="40">
        <f t="shared" si="15"/>
        <v>7626463</v>
      </c>
      <c r="O66" s="39">
        <f t="shared" si="10"/>
        <v>401269590</v>
      </c>
      <c r="P66" s="39">
        <f t="shared" si="11"/>
        <v>374767515</v>
      </c>
      <c r="Q66" s="39">
        <f t="shared" si="12"/>
        <v>26502075</v>
      </c>
      <c r="R66" s="44">
        <f t="shared" si="13"/>
        <v>7.07160411168508E-2</v>
      </c>
    </row>
    <row r="67" spans="1:18" x14ac:dyDescent="0.45">
      <c r="A67" s="14">
        <v>383</v>
      </c>
      <c r="B67" s="15" t="s">
        <v>91</v>
      </c>
      <c r="C67" s="39">
        <v>625480503</v>
      </c>
      <c r="D67" s="39">
        <v>18130572</v>
      </c>
      <c r="E67" s="39">
        <f t="shared" si="6"/>
        <v>643611075</v>
      </c>
      <c r="F67" s="39">
        <v>601901773</v>
      </c>
      <c r="G67" s="39">
        <f t="shared" si="7"/>
        <v>41709302</v>
      </c>
      <c r="H67" s="42">
        <f t="shared" si="8"/>
        <v>6.9295861668777645E-2</v>
      </c>
      <c r="I67" s="42">
        <v>0.06</v>
      </c>
      <c r="J67" s="39">
        <v>109725128</v>
      </c>
      <c r="K67" s="40">
        <v>4147256</v>
      </c>
      <c r="L67" s="40">
        <f t="shared" si="14"/>
        <v>113872384</v>
      </c>
      <c r="M67" s="40">
        <v>97997394</v>
      </c>
      <c r="N67" s="40">
        <f t="shared" si="15"/>
        <v>15874990</v>
      </c>
      <c r="O67" s="39">
        <f t="shared" si="10"/>
        <v>757483459</v>
      </c>
      <c r="P67" s="39">
        <f t="shared" si="11"/>
        <v>699899167</v>
      </c>
      <c r="Q67" s="39">
        <f t="shared" si="12"/>
        <v>57584292</v>
      </c>
      <c r="R67" s="44">
        <f t="shared" si="13"/>
        <v>8.2275125782511463E-2</v>
      </c>
    </row>
    <row r="68" spans="1:18" x14ac:dyDescent="0.45">
      <c r="A68" s="14">
        <v>384</v>
      </c>
      <c r="B68" s="15" t="s">
        <v>92</v>
      </c>
      <c r="C68" s="39">
        <v>254701640</v>
      </c>
      <c r="D68" s="39">
        <v>7625614</v>
      </c>
      <c r="E68" s="39">
        <f t="shared" si="6"/>
        <v>262327254</v>
      </c>
      <c r="F68" s="39">
        <v>244841206</v>
      </c>
      <c r="G68" s="39">
        <f t="shared" si="7"/>
        <v>17486048</v>
      </c>
      <c r="H68" s="42">
        <f t="shared" si="8"/>
        <v>7.1417913208612446E-2</v>
      </c>
      <c r="I68" s="42">
        <v>5.8000000000000003E-2</v>
      </c>
      <c r="J68" s="39">
        <v>46451491</v>
      </c>
      <c r="K68" s="40">
        <v>1872244</v>
      </c>
      <c r="L68" s="40">
        <f t="shared" si="14"/>
        <v>48323735</v>
      </c>
      <c r="M68" s="40">
        <v>41318632</v>
      </c>
      <c r="N68" s="40">
        <f t="shared" si="15"/>
        <v>7005103</v>
      </c>
      <c r="O68" s="39">
        <f t="shared" si="10"/>
        <v>310650989</v>
      </c>
      <c r="P68" s="39">
        <f t="shared" si="11"/>
        <v>286159838</v>
      </c>
      <c r="Q68" s="39">
        <f t="shared" si="12"/>
        <v>24491151</v>
      </c>
      <c r="R68" s="44">
        <f t="shared" si="13"/>
        <v>8.5585563547879842E-2</v>
      </c>
    </row>
    <row r="69" spans="1:18" x14ac:dyDescent="0.45">
      <c r="A69" s="14">
        <v>390</v>
      </c>
      <c r="B69" s="15" t="s">
        <v>93</v>
      </c>
      <c r="C69" s="39">
        <v>128557965</v>
      </c>
      <c r="D69" s="39">
        <v>4049210</v>
      </c>
      <c r="E69" s="39">
        <f t="shared" si="6"/>
        <v>132607175</v>
      </c>
      <c r="F69" s="39">
        <v>124515496</v>
      </c>
      <c r="G69" s="39">
        <f t="shared" si="7"/>
        <v>8091679</v>
      </c>
      <c r="H69" s="42">
        <f t="shared" si="8"/>
        <v>6.4985317168876719E-2</v>
      </c>
      <c r="I69" s="42">
        <v>6.4000000000000001E-2</v>
      </c>
      <c r="J69" s="39">
        <v>30839032</v>
      </c>
      <c r="K69" s="40">
        <v>1122531</v>
      </c>
      <c r="L69" s="40">
        <f t="shared" si="14"/>
        <v>31961563</v>
      </c>
      <c r="M69" s="40">
        <v>28235290</v>
      </c>
      <c r="N69" s="40">
        <f t="shared" si="15"/>
        <v>3726273</v>
      </c>
      <c r="O69" s="39">
        <f t="shared" ref="O69:O100" si="16">E69+L69</f>
        <v>164568738</v>
      </c>
      <c r="P69" s="39">
        <f t="shared" ref="P69:P100" si="17">F69+M69</f>
        <v>152750786</v>
      </c>
      <c r="Q69" s="39">
        <f t="shared" ref="Q69:Q100" si="18">O69-P69</f>
        <v>11817952</v>
      </c>
      <c r="R69" s="44">
        <f t="shared" ref="R69:R100" si="19">Q69/P69</f>
        <v>7.7367536426293737E-2</v>
      </c>
    </row>
    <row r="70" spans="1:18" x14ac:dyDescent="0.45">
      <c r="A70" s="14">
        <v>391</v>
      </c>
      <c r="B70" s="15" t="s">
        <v>94</v>
      </c>
      <c r="C70" s="39">
        <v>200501929</v>
      </c>
      <c r="D70" s="39">
        <v>6150926</v>
      </c>
      <c r="E70" s="39">
        <f t="shared" si="6"/>
        <v>206652855</v>
      </c>
      <c r="F70" s="39">
        <v>191153988</v>
      </c>
      <c r="G70" s="39">
        <f t="shared" si="7"/>
        <v>15498867</v>
      </c>
      <c r="H70" s="42">
        <f t="shared" si="8"/>
        <v>8.1080531785714033E-2</v>
      </c>
      <c r="I70" s="42">
        <v>6.4000000000000001E-2</v>
      </c>
      <c r="J70" s="39">
        <v>49320696</v>
      </c>
      <c r="K70" s="40">
        <v>1813418</v>
      </c>
      <c r="L70" s="40">
        <f t="shared" ref="L70:L101" si="20">J70+K70</f>
        <v>51134114</v>
      </c>
      <c r="M70" s="40">
        <v>45326883</v>
      </c>
      <c r="N70" s="40">
        <f t="shared" ref="N70:N101" si="21">L70-M70</f>
        <v>5807231</v>
      </c>
      <c r="O70" s="39">
        <f t="shared" si="16"/>
        <v>257786969</v>
      </c>
      <c r="P70" s="39">
        <f t="shared" si="17"/>
        <v>236480871</v>
      </c>
      <c r="Q70" s="39">
        <f t="shared" si="18"/>
        <v>21306098</v>
      </c>
      <c r="R70" s="44">
        <f t="shared" si="19"/>
        <v>9.0096496642216778E-2</v>
      </c>
    </row>
    <row r="71" spans="1:18" x14ac:dyDescent="0.45">
      <c r="A71" s="14">
        <v>392</v>
      </c>
      <c r="B71" s="15" t="s">
        <v>95</v>
      </c>
      <c r="C71" s="39">
        <v>140373078</v>
      </c>
      <c r="D71" s="39">
        <v>4204352</v>
      </c>
      <c r="E71" s="39">
        <f t="shared" ref="E71:E134" si="22">C71+D71</f>
        <v>144577430</v>
      </c>
      <c r="F71" s="39">
        <v>137231440</v>
      </c>
      <c r="G71" s="39">
        <f t="shared" ref="G71:G134" si="23">E71-F71</f>
        <v>7345990</v>
      </c>
      <c r="H71" s="42">
        <f t="shared" ref="H71:H134" si="24">G71/F71</f>
        <v>5.3529934539781845E-2</v>
      </c>
      <c r="I71" s="42">
        <v>5.8000000000000003E-2</v>
      </c>
      <c r="J71" s="39">
        <v>29007129</v>
      </c>
      <c r="K71" s="40">
        <v>1073017</v>
      </c>
      <c r="L71" s="40">
        <f t="shared" si="20"/>
        <v>30080146</v>
      </c>
      <c r="M71" s="40">
        <v>26709194</v>
      </c>
      <c r="N71" s="40">
        <f t="shared" si="21"/>
        <v>3370952</v>
      </c>
      <c r="O71" s="39">
        <f t="shared" si="16"/>
        <v>174657576</v>
      </c>
      <c r="P71" s="39">
        <f t="shared" si="17"/>
        <v>163940634</v>
      </c>
      <c r="Q71" s="39">
        <f t="shared" si="18"/>
        <v>10716942</v>
      </c>
      <c r="R71" s="44">
        <f t="shared" si="19"/>
        <v>6.5370870775088005E-2</v>
      </c>
    </row>
    <row r="72" spans="1:18" x14ac:dyDescent="0.45">
      <c r="A72" s="14">
        <v>393</v>
      </c>
      <c r="B72" s="15" t="s">
        <v>96</v>
      </c>
      <c r="C72" s="39">
        <v>109090108</v>
      </c>
      <c r="D72" s="39">
        <v>3296189</v>
      </c>
      <c r="E72" s="39">
        <f t="shared" si="22"/>
        <v>112386297</v>
      </c>
      <c r="F72" s="39">
        <v>105830467</v>
      </c>
      <c r="G72" s="39">
        <f t="shared" si="23"/>
        <v>6555830</v>
      </c>
      <c r="H72" s="42">
        <f t="shared" si="24"/>
        <v>6.194652812030018E-2</v>
      </c>
      <c r="I72" s="42">
        <v>5.3999999999999999E-2</v>
      </c>
      <c r="J72" s="39">
        <v>24821297</v>
      </c>
      <c r="K72" s="40">
        <v>908017</v>
      </c>
      <c r="L72" s="40">
        <f t="shared" si="20"/>
        <v>25729314</v>
      </c>
      <c r="M72" s="40">
        <v>22758509</v>
      </c>
      <c r="N72" s="40">
        <f t="shared" si="21"/>
        <v>2970805</v>
      </c>
      <c r="O72" s="39">
        <f t="shared" si="16"/>
        <v>138115611</v>
      </c>
      <c r="P72" s="39">
        <f t="shared" si="17"/>
        <v>128588976</v>
      </c>
      <c r="Q72" s="39">
        <f t="shared" si="18"/>
        <v>9526635</v>
      </c>
      <c r="R72" s="44">
        <f t="shared" si="19"/>
        <v>7.4085938751079258E-2</v>
      </c>
    </row>
    <row r="73" spans="1:18" x14ac:dyDescent="0.45">
      <c r="A73" s="14">
        <v>394</v>
      </c>
      <c r="B73" s="15" t="s">
        <v>97</v>
      </c>
      <c r="C73" s="39">
        <v>191962296</v>
      </c>
      <c r="D73" s="39">
        <v>5811164</v>
      </c>
      <c r="E73" s="39">
        <f t="shared" si="22"/>
        <v>197773460</v>
      </c>
      <c r="F73" s="39">
        <v>186020704</v>
      </c>
      <c r="G73" s="39">
        <f t="shared" si="23"/>
        <v>11752756</v>
      </c>
      <c r="H73" s="42">
        <f t="shared" si="24"/>
        <v>6.3179827552958839E-2</v>
      </c>
      <c r="I73" s="42">
        <v>6.2E-2</v>
      </c>
      <c r="J73" s="39">
        <v>36507945</v>
      </c>
      <c r="K73" s="40">
        <v>1478492</v>
      </c>
      <c r="L73" s="40">
        <f t="shared" si="20"/>
        <v>37986437</v>
      </c>
      <c r="M73" s="40">
        <v>32764273</v>
      </c>
      <c r="N73" s="40">
        <f t="shared" si="21"/>
        <v>5222164</v>
      </c>
      <c r="O73" s="39">
        <f t="shared" si="16"/>
        <v>235759897</v>
      </c>
      <c r="P73" s="39">
        <f t="shared" si="17"/>
        <v>218784977</v>
      </c>
      <c r="Q73" s="39">
        <f t="shared" si="18"/>
        <v>16974920</v>
      </c>
      <c r="R73" s="44">
        <f t="shared" si="19"/>
        <v>7.7587228486899265E-2</v>
      </c>
    </row>
    <row r="74" spans="1:18" x14ac:dyDescent="0.45">
      <c r="A74" s="14">
        <v>800</v>
      </c>
      <c r="B74" s="15" t="s">
        <v>98</v>
      </c>
      <c r="C74" s="39">
        <v>123782344</v>
      </c>
      <c r="D74" s="39">
        <v>3737182</v>
      </c>
      <c r="E74" s="39">
        <f t="shared" si="22"/>
        <v>127519526</v>
      </c>
      <c r="F74" s="39">
        <v>120962812</v>
      </c>
      <c r="G74" s="39">
        <f t="shared" si="23"/>
        <v>6556714</v>
      </c>
      <c r="H74" s="42">
        <f t="shared" si="24"/>
        <v>5.4204378119119781E-2</v>
      </c>
      <c r="I74" s="42">
        <v>5.8999999999999997E-2</v>
      </c>
      <c r="J74" s="39">
        <v>31298139</v>
      </c>
      <c r="K74" s="40">
        <v>1155373</v>
      </c>
      <c r="L74" s="40">
        <f t="shared" si="20"/>
        <v>32453512</v>
      </c>
      <c r="M74" s="40">
        <v>28798240</v>
      </c>
      <c r="N74" s="40">
        <f t="shared" si="21"/>
        <v>3655272</v>
      </c>
      <c r="O74" s="39">
        <f t="shared" si="16"/>
        <v>159973038</v>
      </c>
      <c r="P74" s="39">
        <f t="shared" si="17"/>
        <v>149761052</v>
      </c>
      <c r="Q74" s="39">
        <f t="shared" si="18"/>
        <v>10211986</v>
      </c>
      <c r="R74" s="44">
        <f t="shared" si="19"/>
        <v>6.8188530085913121E-2</v>
      </c>
    </row>
    <row r="75" spans="1:18" x14ac:dyDescent="0.45">
      <c r="A75" s="14">
        <v>801</v>
      </c>
      <c r="B75" s="15" t="s">
        <v>99</v>
      </c>
      <c r="C75" s="39">
        <v>306191892</v>
      </c>
      <c r="D75" s="39">
        <v>8795419</v>
      </c>
      <c r="E75" s="39">
        <f t="shared" si="22"/>
        <v>314987311</v>
      </c>
      <c r="F75" s="39">
        <v>297263671</v>
      </c>
      <c r="G75" s="39">
        <f t="shared" si="23"/>
        <v>17723640</v>
      </c>
      <c r="H75" s="42">
        <f t="shared" si="24"/>
        <v>5.9622623714419516E-2</v>
      </c>
      <c r="I75" s="42">
        <v>5.8999999999999997E-2</v>
      </c>
      <c r="J75" s="39">
        <v>75523356</v>
      </c>
      <c r="K75" s="40">
        <v>2690570</v>
      </c>
      <c r="L75" s="40">
        <f t="shared" si="20"/>
        <v>78213926</v>
      </c>
      <c r="M75" s="40">
        <v>68366381</v>
      </c>
      <c r="N75" s="40">
        <f t="shared" si="21"/>
        <v>9847545</v>
      </c>
      <c r="O75" s="39">
        <f t="shared" si="16"/>
        <v>393201237</v>
      </c>
      <c r="P75" s="39">
        <f t="shared" si="17"/>
        <v>365630052</v>
      </c>
      <c r="Q75" s="39">
        <f t="shared" si="18"/>
        <v>27571185</v>
      </c>
      <c r="R75" s="44">
        <f t="shared" si="19"/>
        <v>7.5407327294858134E-2</v>
      </c>
    </row>
    <row r="76" spans="1:18" x14ac:dyDescent="0.45">
      <c r="A76" s="14">
        <v>802</v>
      </c>
      <c r="B76" s="15" t="s">
        <v>100</v>
      </c>
      <c r="C76" s="39">
        <v>145657318</v>
      </c>
      <c r="D76" s="39">
        <v>4245524</v>
      </c>
      <c r="E76" s="39">
        <f t="shared" si="22"/>
        <v>149902842</v>
      </c>
      <c r="F76" s="39">
        <v>141092716</v>
      </c>
      <c r="G76" s="39">
        <f t="shared" si="23"/>
        <v>8810126</v>
      </c>
      <c r="H76" s="42">
        <f t="shared" si="24"/>
        <v>6.2442103673161976E-2</v>
      </c>
      <c r="I76" s="42">
        <v>5.8000000000000003E-2</v>
      </c>
      <c r="J76" s="39">
        <v>31073410</v>
      </c>
      <c r="K76" s="40">
        <v>1192368</v>
      </c>
      <c r="L76" s="40">
        <f t="shared" si="20"/>
        <v>32265778</v>
      </c>
      <c r="M76" s="40">
        <v>28534328</v>
      </c>
      <c r="N76" s="40">
        <f t="shared" si="21"/>
        <v>3731450</v>
      </c>
      <c r="O76" s="39">
        <f t="shared" si="16"/>
        <v>182168620</v>
      </c>
      <c r="P76" s="39">
        <f t="shared" si="17"/>
        <v>169627044</v>
      </c>
      <c r="Q76" s="39">
        <f t="shared" si="18"/>
        <v>12541576</v>
      </c>
      <c r="R76" s="44">
        <f t="shared" si="19"/>
        <v>7.3936182015881854E-2</v>
      </c>
    </row>
    <row r="77" spans="1:18" x14ac:dyDescent="0.45">
      <c r="A77" s="14">
        <v>803</v>
      </c>
      <c r="B77" s="15" t="s">
        <v>101</v>
      </c>
      <c r="C77" s="39">
        <v>185722061</v>
      </c>
      <c r="D77" s="39">
        <v>5382746</v>
      </c>
      <c r="E77" s="39">
        <f t="shared" si="22"/>
        <v>191104807</v>
      </c>
      <c r="F77" s="39">
        <v>179265368</v>
      </c>
      <c r="G77" s="39">
        <f t="shared" si="23"/>
        <v>11839439</v>
      </c>
      <c r="H77" s="42">
        <f t="shared" si="24"/>
        <v>6.6044206597673683E-2</v>
      </c>
      <c r="I77" s="42">
        <v>6.0999999999999999E-2</v>
      </c>
      <c r="J77" s="39">
        <v>42946215</v>
      </c>
      <c r="K77" s="40">
        <v>1621399</v>
      </c>
      <c r="L77" s="40">
        <f t="shared" si="20"/>
        <v>44567614</v>
      </c>
      <c r="M77" s="40">
        <v>39586463</v>
      </c>
      <c r="N77" s="40">
        <f t="shared" si="21"/>
        <v>4981151</v>
      </c>
      <c r="O77" s="39">
        <f t="shared" si="16"/>
        <v>235672421</v>
      </c>
      <c r="P77" s="39">
        <f t="shared" si="17"/>
        <v>218851831</v>
      </c>
      <c r="Q77" s="39">
        <f t="shared" si="18"/>
        <v>16820590</v>
      </c>
      <c r="R77" s="44">
        <f t="shared" si="19"/>
        <v>7.6858347143552108E-2</v>
      </c>
    </row>
    <row r="78" spans="1:18" x14ac:dyDescent="0.45">
      <c r="A78" s="14">
        <v>805</v>
      </c>
      <c r="B78" s="15" t="s">
        <v>102</v>
      </c>
      <c r="C78" s="39">
        <v>72647825</v>
      </c>
      <c r="D78" s="39">
        <v>2268127</v>
      </c>
      <c r="E78" s="39">
        <f t="shared" si="22"/>
        <v>74915952</v>
      </c>
      <c r="F78" s="39">
        <v>70778719</v>
      </c>
      <c r="G78" s="39">
        <f t="shared" si="23"/>
        <v>4137233</v>
      </c>
      <c r="H78" s="42">
        <f t="shared" si="24"/>
        <v>5.8453064119456583E-2</v>
      </c>
      <c r="I78" s="42">
        <v>6.3E-2</v>
      </c>
      <c r="J78" s="39">
        <v>16127982</v>
      </c>
      <c r="K78" s="40">
        <v>615849</v>
      </c>
      <c r="L78" s="40">
        <f t="shared" si="20"/>
        <v>16743831</v>
      </c>
      <c r="M78" s="40">
        <v>14564654</v>
      </c>
      <c r="N78" s="40">
        <f t="shared" si="21"/>
        <v>2179177</v>
      </c>
      <c r="O78" s="39">
        <f t="shared" si="16"/>
        <v>91659783</v>
      </c>
      <c r="P78" s="39">
        <f t="shared" si="17"/>
        <v>85343373</v>
      </c>
      <c r="Q78" s="39">
        <f t="shared" si="18"/>
        <v>6316410</v>
      </c>
      <c r="R78" s="44">
        <f t="shared" si="19"/>
        <v>7.401172203493761E-2</v>
      </c>
    </row>
    <row r="79" spans="1:18" x14ac:dyDescent="0.45">
      <c r="A79" s="14">
        <v>806</v>
      </c>
      <c r="B79" s="15" t="s">
        <v>103</v>
      </c>
      <c r="C79" s="39">
        <v>121592176</v>
      </c>
      <c r="D79" s="39">
        <v>3737753</v>
      </c>
      <c r="E79" s="39">
        <f t="shared" si="22"/>
        <v>125329929</v>
      </c>
      <c r="F79" s="39">
        <v>117834137</v>
      </c>
      <c r="G79" s="39">
        <f t="shared" si="23"/>
        <v>7495792</v>
      </c>
      <c r="H79" s="42">
        <f t="shared" si="24"/>
        <v>6.3613076743626512E-2</v>
      </c>
      <c r="I79" s="42">
        <v>6.2E-2</v>
      </c>
      <c r="J79" s="39">
        <v>32683665</v>
      </c>
      <c r="K79" s="40">
        <v>1129430</v>
      </c>
      <c r="L79" s="40">
        <f t="shared" si="20"/>
        <v>33813095</v>
      </c>
      <c r="M79" s="40">
        <v>29599912</v>
      </c>
      <c r="N79" s="40">
        <f t="shared" si="21"/>
        <v>4213183</v>
      </c>
      <c r="O79" s="39">
        <f t="shared" si="16"/>
        <v>159143024</v>
      </c>
      <c r="P79" s="39">
        <f t="shared" si="17"/>
        <v>147434049</v>
      </c>
      <c r="Q79" s="39">
        <f t="shared" si="18"/>
        <v>11708975</v>
      </c>
      <c r="R79" s="44">
        <f t="shared" si="19"/>
        <v>7.9418391337810978E-2</v>
      </c>
    </row>
    <row r="80" spans="1:18" x14ac:dyDescent="0.45">
      <c r="A80" s="14">
        <v>807</v>
      </c>
      <c r="B80" s="15" t="s">
        <v>104</v>
      </c>
      <c r="C80" s="39">
        <v>103238434</v>
      </c>
      <c r="D80" s="39">
        <v>3191934</v>
      </c>
      <c r="E80" s="39">
        <f t="shared" si="22"/>
        <v>106430368</v>
      </c>
      <c r="F80" s="39">
        <v>100346880</v>
      </c>
      <c r="G80" s="39">
        <f t="shared" si="23"/>
        <v>6083488</v>
      </c>
      <c r="H80" s="42">
        <f t="shared" si="24"/>
        <v>6.0624585438032549E-2</v>
      </c>
      <c r="I80" s="42">
        <v>6.4000000000000001E-2</v>
      </c>
      <c r="J80" s="39">
        <v>23174671</v>
      </c>
      <c r="K80" s="40">
        <v>872331</v>
      </c>
      <c r="L80" s="40">
        <f t="shared" si="20"/>
        <v>24047002</v>
      </c>
      <c r="M80" s="40">
        <v>20934110</v>
      </c>
      <c r="N80" s="40">
        <f t="shared" si="21"/>
        <v>3112892</v>
      </c>
      <c r="O80" s="39">
        <f t="shared" si="16"/>
        <v>130477370</v>
      </c>
      <c r="P80" s="39">
        <f t="shared" si="17"/>
        <v>121280990</v>
      </c>
      <c r="Q80" s="39">
        <f t="shared" si="18"/>
        <v>9196380</v>
      </c>
      <c r="R80" s="44">
        <f t="shared" si="19"/>
        <v>7.5827052533129879E-2</v>
      </c>
    </row>
    <row r="81" spans="1:18" x14ac:dyDescent="0.45">
      <c r="A81" s="14">
        <v>808</v>
      </c>
      <c r="B81" s="15" t="s">
        <v>105</v>
      </c>
      <c r="C81" s="39">
        <v>150365490</v>
      </c>
      <c r="D81" s="39">
        <v>4514864</v>
      </c>
      <c r="E81" s="39">
        <f t="shared" si="22"/>
        <v>154880354</v>
      </c>
      <c r="F81" s="39">
        <v>145777891</v>
      </c>
      <c r="G81" s="39">
        <f t="shared" si="23"/>
        <v>9102463</v>
      </c>
      <c r="H81" s="42">
        <f t="shared" si="24"/>
        <v>6.2440627570884533E-2</v>
      </c>
      <c r="I81" s="42">
        <v>5.8999999999999997E-2</v>
      </c>
      <c r="J81" s="39">
        <v>34355481</v>
      </c>
      <c r="K81" s="40">
        <v>1288293</v>
      </c>
      <c r="L81" s="40">
        <f t="shared" si="20"/>
        <v>35643774</v>
      </c>
      <c r="M81" s="40">
        <v>31391226</v>
      </c>
      <c r="N81" s="40">
        <f t="shared" si="21"/>
        <v>4252548</v>
      </c>
      <c r="O81" s="39">
        <f t="shared" si="16"/>
        <v>190524128</v>
      </c>
      <c r="P81" s="39">
        <f t="shared" si="17"/>
        <v>177169117</v>
      </c>
      <c r="Q81" s="39">
        <f t="shared" si="18"/>
        <v>13355011</v>
      </c>
      <c r="R81" s="44">
        <f t="shared" si="19"/>
        <v>7.538001671024866E-2</v>
      </c>
    </row>
    <row r="82" spans="1:18" x14ac:dyDescent="0.45">
      <c r="A82" s="14">
        <v>810</v>
      </c>
      <c r="B82" s="15" t="s">
        <v>106</v>
      </c>
      <c r="C82" s="39">
        <v>208747271</v>
      </c>
      <c r="D82" s="39">
        <v>6101188</v>
      </c>
      <c r="E82" s="39">
        <f t="shared" si="22"/>
        <v>214848459</v>
      </c>
      <c r="F82" s="39">
        <v>202900773</v>
      </c>
      <c r="G82" s="39">
        <f t="shared" si="23"/>
        <v>11947686</v>
      </c>
      <c r="H82" s="42">
        <f t="shared" si="24"/>
        <v>5.8884378917570708E-2</v>
      </c>
      <c r="I82" s="42">
        <v>5.7000000000000002E-2</v>
      </c>
      <c r="J82" s="39">
        <v>44198566</v>
      </c>
      <c r="K82" s="40">
        <v>1655545</v>
      </c>
      <c r="L82" s="40">
        <f t="shared" si="20"/>
        <v>45854111</v>
      </c>
      <c r="M82" s="40">
        <v>40265012</v>
      </c>
      <c r="N82" s="40">
        <f t="shared" si="21"/>
        <v>5589099</v>
      </c>
      <c r="O82" s="39">
        <f t="shared" si="16"/>
        <v>260702570</v>
      </c>
      <c r="P82" s="39">
        <f t="shared" si="17"/>
        <v>243165785</v>
      </c>
      <c r="Q82" s="39">
        <f t="shared" si="18"/>
        <v>17536785</v>
      </c>
      <c r="R82" s="44">
        <f t="shared" si="19"/>
        <v>7.2118637085394233E-2</v>
      </c>
    </row>
    <row r="83" spans="1:18" x14ac:dyDescent="0.45">
      <c r="A83" s="14">
        <v>811</v>
      </c>
      <c r="B83" s="15" t="s">
        <v>107</v>
      </c>
      <c r="C83" s="39">
        <v>217793122</v>
      </c>
      <c r="D83" s="39">
        <v>6351711</v>
      </c>
      <c r="E83" s="39">
        <f t="shared" si="22"/>
        <v>224144833</v>
      </c>
      <c r="F83" s="39">
        <v>210554790</v>
      </c>
      <c r="G83" s="39">
        <f t="shared" si="23"/>
        <v>13590043</v>
      </c>
      <c r="H83" s="42">
        <f t="shared" si="24"/>
        <v>6.4543974516086761E-2</v>
      </c>
      <c r="I83" s="42">
        <v>5.8999999999999997E-2</v>
      </c>
      <c r="J83" s="39">
        <v>33160812</v>
      </c>
      <c r="K83" s="40">
        <v>1308754</v>
      </c>
      <c r="L83" s="40">
        <f t="shared" si="20"/>
        <v>34469566</v>
      </c>
      <c r="M83" s="40">
        <v>30499060</v>
      </c>
      <c r="N83" s="40">
        <f t="shared" si="21"/>
        <v>3970506</v>
      </c>
      <c r="O83" s="39">
        <f t="shared" si="16"/>
        <v>258614399</v>
      </c>
      <c r="P83" s="39">
        <f t="shared" si="17"/>
        <v>241053850</v>
      </c>
      <c r="Q83" s="39">
        <f t="shared" si="18"/>
        <v>17560549</v>
      </c>
      <c r="R83" s="44">
        <f t="shared" si="19"/>
        <v>7.2849070861137455E-2</v>
      </c>
    </row>
    <row r="84" spans="1:18" x14ac:dyDescent="0.45">
      <c r="A84" s="14">
        <v>812</v>
      </c>
      <c r="B84" s="15" t="s">
        <v>108</v>
      </c>
      <c r="C84" s="39">
        <v>119982796</v>
      </c>
      <c r="D84" s="39">
        <v>3588715</v>
      </c>
      <c r="E84" s="39">
        <f t="shared" si="22"/>
        <v>123571511</v>
      </c>
      <c r="F84" s="39">
        <v>115954662</v>
      </c>
      <c r="G84" s="39">
        <f t="shared" si="23"/>
        <v>7616849</v>
      </c>
      <c r="H84" s="42">
        <f t="shared" si="24"/>
        <v>6.5688165258935421E-2</v>
      </c>
      <c r="I84" s="42">
        <v>6.0999999999999999E-2</v>
      </c>
      <c r="J84" s="39">
        <v>26466827</v>
      </c>
      <c r="K84" s="40">
        <v>970199</v>
      </c>
      <c r="L84" s="40">
        <f t="shared" si="20"/>
        <v>27437026</v>
      </c>
      <c r="M84" s="40">
        <v>24417357</v>
      </c>
      <c r="N84" s="40">
        <f t="shared" si="21"/>
        <v>3019669</v>
      </c>
      <c r="O84" s="39">
        <f t="shared" si="16"/>
        <v>151008537</v>
      </c>
      <c r="P84" s="39">
        <f t="shared" si="17"/>
        <v>140372019</v>
      </c>
      <c r="Q84" s="39">
        <f t="shared" si="18"/>
        <v>10636518</v>
      </c>
      <c r="R84" s="44">
        <f t="shared" si="19"/>
        <v>7.5773776538755916E-2</v>
      </c>
    </row>
    <row r="85" spans="1:18" x14ac:dyDescent="0.45">
      <c r="A85" s="14">
        <v>813</v>
      </c>
      <c r="B85" s="15" t="s">
        <v>109</v>
      </c>
      <c r="C85" s="39">
        <v>124900789</v>
      </c>
      <c r="D85" s="39">
        <v>3733435</v>
      </c>
      <c r="E85" s="39">
        <f t="shared" si="22"/>
        <v>128634224</v>
      </c>
      <c r="F85" s="39">
        <v>121079689</v>
      </c>
      <c r="G85" s="39">
        <f t="shared" si="23"/>
        <v>7554535</v>
      </c>
      <c r="H85" s="42">
        <f t="shared" si="24"/>
        <v>6.2393082294752177E-2</v>
      </c>
      <c r="I85" s="42">
        <v>6.3E-2</v>
      </c>
      <c r="J85" s="39">
        <v>23774267</v>
      </c>
      <c r="K85" s="40">
        <v>913621</v>
      </c>
      <c r="L85" s="40">
        <f t="shared" si="20"/>
        <v>24687888</v>
      </c>
      <c r="M85" s="40">
        <v>21500491</v>
      </c>
      <c r="N85" s="40">
        <f t="shared" si="21"/>
        <v>3187397</v>
      </c>
      <c r="O85" s="39">
        <f t="shared" si="16"/>
        <v>153322112</v>
      </c>
      <c r="P85" s="39">
        <f t="shared" si="17"/>
        <v>142580180</v>
      </c>
      <c r="Q85" s="39">
        <f t="shared" si="18"/>
        <v>10741932</v>
      </c>
      <c r="R85" s="44">
        <f t="shared" si="19"/>
        <v>7.5339587872592109E-2</v>
      </c>
    </row>
    <row r="86" spans="1:18" x14ac:dyDescent="0.45">
      <c r="A86" s="14">
        <v>815</v>
      </c>
      <c r="B86" s="15" t="s">
        <v>110</v>
      </c>
      <c r="C86" s="39">
        <v>396700644</v>
      </c>
      <c r="D86" s="39">
        <v>11491216</v>
      </c>
      <c r="E86" s="39">
        <f t="shared" si="22"/>
        <v>408191860</v>
      </c>
      <c r="F86" s="39">
        <v>383523557</v>
      </c>
      <c r="G86" s="39">
        <f t="shared" si="23"/>
        <v>24668303</v>
      </c>
      <c r="H86" s="42">
        <f t="shared" si="24"/>
        <v>6.4320176817717609E-2</v>
      </c>
      <c r="I86" s="42">
        <v>6.2E-2</v>
      </c>
      <c r="J86" s="39">
        <v>68670259</v>
      </c>
      <c r="K86" s="40">
        <v>2630522</v>
      </c>
      <c r="L86" s="40">
        <f t="shared" si="20"/>
        <v>71300781</v>
      </c>
      <c r="M86" s="40">
        <v>62161011</v>
      </c>
      <c r="N86" s="40">
        <f t="shared" si="21"/>
        <v>9139770</v>
      </c>
      <c r="O86" s="39">
        <f t="shared" si="16"/>
        <v>479492641</v>
      </c>
      <c r="P86" s="39">
        <f t="shared" si="17"/>
        <v>445684568</v>
      </c>
      <c r="Q86" s="39">
        <f t="shared" si="18"/>
        <v>33808073</v>
      </c>
      <c r="R86" s="44">
        <f t="shared" si="19"/>
        <v>7.5856503517079371E-2</v>
      </c>
    </row>
    <row r="87" spans="1:18" x14ac:dyDescent="0.45">
      <c r="A87" s="14">
        <v>816</v>
      </c>
      <c r="B87" s="15" t="s">
        <v>111</v>
      </c>
      <c r="C87" s="39">
        <v>114849744</v>
      </c>
      <c r="D87" s="39">
        <v>3325206</v>
      </c>
      <c r="E87" s="39">
        <f t="shared" si="22"/>
        <v>118174950</v>
      </c>
      <c r="F87" s="39">
        <v>112597075</v>
      </c>
      <c r="G87" s="39">
        <f t="shared" si="23"/>
        <v>5577875</v>
      </c>
      <c r="H87" s="42">
        <f t="shared" si="24"/>
        <v>4.9538365006373389E-2</v>
      </c>
      <c r="I87" s="42">
        <v>5.7000000000000002E-2</v>
      </c>
      <c r="J87" s="39">
        <v>24304554</v>
      </c>
      <c r="K87" s="40">
        <v>876362</v>
      </c>
      <c r="L87" s="40">
        <f t="shared" si="20"/>
        <v>25180916</v>
      </c>
      <c r="M87" s="40">
        <v>22583871</v>
      </c>
      <c r="N87" s="40">
        <f t="shared" si="21"/>
        <v>2597045</v>
      </c>
      <c r="O87" s="39">
        <f t="shared" si="16"/>
        <v>143355866</v>
      </c>
      <c r="P87" s="39">
        <f t="shared" si="17"/>
        <v>135180946</v>
      </c>
      <c r="Q87" s="39">
        <f t="shared" si="18"/>
        <v>8174920</v>
      </c>
      <c r="R87" s="44">
        <f t="shared" si="19"/>
        <v>6.0473907321228537E-2</v>
      </c>
    </row>
    <row r="88" spans="1:18" x14ac:dyDescent="0.45">
      <c r="A88" s="14">
        <v>821</v>
      </c>
      <c r="B88" s="15" t="s">
        <v>112</v>
      </c>
      <c r="C88" s="39">
        <v>203124229</v>
      </c>
      <c r="D88" s="39">
        <v>5841716</v>
      </c>
      <c r="E88" s="39">
        <f t="shared" si="22"/>
        <v>208965945</v>
      </c>
      <c r="F88" s="39">
        <v>195283847</v>
      </c>
      <c r="G88" s="39">
        <f t="shared" si="23"/>
        <v>13682098</v>
      </c>
      <c r="H88" s="42">
        <f t="shared" si="24"/>
        <v>7.0062620181791074E-2</v>
      </c>
      <c r="I88" s="42">
        <v>5.3999999999999999E-2</v>
      </c>
      <c r="J88" s="39">
        <v>39671717</v>
      </c>
      <c r="K88" s="40">
        <v>1541415</v>
      </c>
      <c r="L88" s="40">
        <f t="shared" si="20"/>
        <v>41213132</v>
      </c>
      <c r="M88" s="40">
        <v>36498128</v>
      </c>
      <c r="N88" s="40">
        <f t="shared" si="21"/>
        <v>4715004</v>
      </c>
      <c r="O88" s="39">
        <f t="shared" si="16"/>
        <v>250179077</v>
      </c>
      <c r="P88" s="39">
        <f t="shared" si="17"/>
        <v>231781975</v>
      </c>
      <c r="Q88" s="39">
        <f t="shared" si="18"/>
        <v>18397102</v>
      </c>
      <c r="R88" s="44">
        <f t="shared" si="19"/>
        <v>7.9372444729578301E-2</v>
      </c>
    </row>
    <row r="89" spans="1:18" x14ac:dyDescent="0.45">
      <c r="A89" s="14">
        <v>822</v>
      </c>
      <c r="B89" s="15" t="s">
        <v>113</v>
      </c>
      <c r="C89" s="39">
        <v>144258002</v>
      </c>
      <c r="D89" s="39">
        <v>4134302</v>
      </c>
      <c r="E89" s="39">
        <f t="shared" si="22"/>
        <v>148392304</v>
      </c>
      <c r="F89" s="39">
        <v>136165954</v>
      </c>
      <c r="G89" s="39">
        <f t="shared" si="23"/>
        <v>12226350</v>
      </c>
      <c r="H89" s="42">
        <f t="shared" si="24"/>
        <v>8.9790066024874327E-2</v>
      </c>
      <c r="I89" s="42">
        <v>6.0999999999999999E-2</v>
      </c>
      <c r="J89" s="39">
        <v>29252935</v>
      </c>
      <c r="K89" s="40">
        <v>1062185</v>
      </c>
      <c r="L89" s="40">
        <f t="shared" si="20"/>
        <v>30315120</v>
      </c>
      <c r="M89" s="40">
        <v>26857551</v>
      </c>
      <c r="N89" s="40">
        <f t="shared" si="21"/>
        <v>3457569</v>
      </c>
      <c r="O89" s="39">
        <f t="shared" si="16"/>
        <v>178707424</v>
      </c>
      <c r="P89" s="39">
        <f t="shared" si="17"/>
        <v>163023505</v>
      </c>
      <c r="Q89" s="39">
        <f t="shared" si="18"/>
        <v>15683919</v>
      </c>
      <c r="R89" s="44">
        <f t="shared" si="19"/>
        <v>9.6206488751422681E-2</v>
      </c>
    </row>
    <row r="90" spans="1:18" x14ac:dyDescent="0.45">
      <c r="A90" s="14">
        <v>823</v>
      </c>
      <c r="B90" s="15" t="s">
        <v>114</v>
      </c>
      <c r="C90" s="39">
        <v>207110854</v>
      </c>
      <c r="D90" s="39">
        <v>5952046</v>
      </c>
      <c r="E90" s="39">
        <f t="shared" si="22"/>
        <v>213062900</v>
      </c>
      <c r="F90" s="39">
        <v>199034924</v>
      </c>
      <c r="G90" s="39">
        <f t="shared" si="23"/>
        <v>14027976</v>
      </c>
      <c r="H90" s="42">
        <f t="shared" si="24"/>
        <v>7.0479972650427922E-2</v>
      </c>
      <c r="I90" s="42">
        <v>5.5E-2</v>
      </c>
      <c r="J90" s="39">
        <v>39519962</v>
      </c>
      <c r="K90" s="40">
        <v>1414490</v>
      </c>
      <c r="L90" s="40">
        <f t="shared" si="20"/>
        <v>40934452</v>
      </c>
      <c r="M90" s="40">
        <v>36133663</v>
      </c>
      <c r="N90" s="40">
        <f t="shared" si="21"/>
        <v>4800789</v>
      </c>
      <c r="O90" s="39">
        <f t="shared" si="16"/>
        <v>253997352</v>
      </c>
      <c r="P90" s="39">
        <f t="shared" si="17"/>
        <v>235168587</v>
      </c>
      <c r="Q90" s="39">
        <f t="shared" si="18"/>
        <v>18828765</v>
      </c>
      <c r="R90" s="44">
        <f t="shared" si="19"/>
        <v>8.0064966329878057E-2</v>
      </c>
    </row>
    <row r="91" spans="1:18" x14ac:dyDescent="0.45">
      <c r="A91" s="14">
        <v>825</v>
      </c>
      <c r="B91" s="15" t="s">
        <v>115</v>
      </c>
      <c r="C91" s="39">
        <v>387290803</v>
      </c>
      <c r="D91" s="39">
        <v>11362646</v>
      </c>
      <c r="E91" s="39">
        <f t="shared" si="22"/>
        <v>398653449</v>
      </c>
      <c r="F91" s="39">
        <v>374862946</v>
      </c>
      <c r="G91" s="39">
        <f t="shared" si="23"/>
        <v>23790503</v>
      </c>
      <c r="H91" s="42">
        <f t="shared" si="24"/>
        <v>6.3464536182778655E-2</v>
      </c>
      <c r="I91" s="42">
        <v>5.8000000000000003E-2</v>
      </c>
      <c r="J91" s="39">
        <v>107715593</v>
      </c>
      <c r="K91" s="40">
        <v>4135990</v>
      </c>
      <c r="L91" s="40">
        <f t="shared" si="20"/>
        <v>111851583</v>
      </c>
      <c r="M91" s="40">
        <v>99115299</v>
      </c>
      <c r="N91" s="40">
        <f t="shared" si="21"/>
        <v>12736284</v>
      </c>
      <c r="O91" s="39">
        <f t="shared" si="16"/>
        <v>510505032</v>
      </c>
      <c r="P91" s="39">
        <f t="shared" si="17"/>
        <v>473978245</v>
      </c>
      <c r="Q91" s="39">
        <f t="shared" si="18"/>
        <v>36526787</v>
      </c>
      <c r="R91" s="44">
        <f t="shared" si="19"/>
        <v>7.7064269057327731E-2</v>
      </c>
    </row>
    <row r="92" spans="1:18" x14ac:dyDescent="0.45">
      <c r="A92" s="14">
        <v>826</v>
      </c>
      <c r="B92" s="15" t="s">
        <v>116</v>
      </c>
      <c r="C92" s="39">
        <v>230981660</v>
      </c>
      <c r="D92" s="39">
        <v>6874971</v>
      </c>
      <c r="E92" s="39">
        <f t="shared" si="22"/>
        <v>237856631</v>
      </c>
      <c r="F92" s="39">
        <v>219635923</v>
      </c>
      <c r="G92" s="39">
        <f t="shared" si="23"/>
        <v>18220708</v>
      </c>
      <c r="H92" s="42">
        <f t="shared" si="24"/>
        <v>8.29586879556128E-2</v>
      </c>
      <c r="I92" s="42">
        <v>5.8000000000000003E-2</v>
      </c>
      <c r="J92" s="39">
        <v>52602366</v>
      </c>
      <c r="K92" s="40">
        <v>1974688</v>
      </c>
      <c r="L92" s="40">
        <f t="shared" si="20"/>
        <v>54577054</v>
      </c>
      <c r="M92" s="40">
        <v>48866264</v>
      </c>
      <c r="N92" s="40">
        <f t="shared" si="21"/>
        <v>5710790</v>
      </c>
      <c r="O92" s="39">
        <f t="shared" si="16"/>
        <v>292433685</v>
      </c>
      <c r="P92" s="39">
        <f t="shared" si="17"/>
        <v>268502187</v>
      </c>
      <c r="Q92" s="39">
        <f t="shared" si="18"/>
        <v>23931498</v>
      </c>
      <c r="R92" s="44">
        <f t="shared" si="19"/>
        <v>8.9129620385550154E-2</v>
      </c>
    </row>
    <row r="93" spans="1:18" x14ac:dyDescent="0.45">
      <c r="A93" s="14">
        <v>830</v>
      </c>
      <c r="B93" s="15" t="s">
        <v>117</v>
      </c>
      <c r="C93" s="39">
        <v>525455774</v>
      </c>
      <c r="D93" s="39">
        <v>15871012</v>
      </c>
      <c r="E93" s="39">
        <f t="shared" si="22"/>
        <v>541326786</v>
      </c>
      <c r="F93" s="39">
        <v>507348269</v>
      </c>
      <c r="G93" s="39">
        <f t="shared" si="23"/>
        <v>33978517</v>
      </c>
      <c r="H93" s="42">
        <f t="shared" si="24"/>
        <v>6.6972766196626163E-2</v>
      </c>
      <c r="I93" s="42">
        <v>6.6000000000000003E-2</v>
      </c>
      <c r="J93" s="39">
        <v>96455947</v>
      </c>
      <c r="K93" s="40">
        <v>3839253</v>
      </c>
      <c r="L93" s="40">
        <f t="shared" si="20"/>
        <v>100295200</v>
      </c>
      <c r="M93" s="40">
        <v>88656515</v>
      </c>
      <c r="N93" s="40">
        <f t="shared" si="21"/>
        <v>11638685</v>
      </c>
      <c r="O93" s="39">
        <f t="shared" si="16"/>
        <v>641621986</v>
      </c>
      <c r="P93" s="39">
        <f t="shared" si="17"/>
        <v>596004784</v>
      </c>
      <c r="Q93" s="39">
        <f t="shared" si="18"/>
        <v>45617202</v>
      </c>
      <c r="R93" s="44">
        <f t="shared" si="19"/>
        <v>7.6538315168960119E-2</v>
      </c>
    </row>
    <row r="94" spans="1:18" x14ac:dyDescent="0.45">
      <c r="A94" s="14">
        <v>831</v>
      </c>
      <c r="B94" s="15" t="s">
        <v>118</v>
      </c>
      <c r="C94" s="39">
        <v>213306032</v>
      </c>
      <c r="D94" s="39">
        <v>6407649</v>
      </c>
      <c r="E94" s="39">
        <f t="shared" si="22"/>
        <v>219713681</v>
      </c>
      <c r="F94" s="39">
        <v>204737208</v>
      </c>
      <c r="G94" s="39">
        <f t="shared" si="23"/>
        <v>14976473</v>
      </c>
      <c r="H94" s="42">
        <f t="shared" si="24"/>
        <v>7.3149737394094E-2</v>
      </c>
      <c r="I94" s="42">
        <v>6.2E-2</v>
      </c>
      <c r="J94" s="39">
        <v>49174713</v>
      </c>
      <c r="K94" s="40">
        <v>1806025</v>
      </c>
      <c r="L94" s="40">
        <f t="shared" si="20"/>
        <v>50980738</v>
      </c>
      <c r="M94" s="40">
        <v>45363086</v>
      </c>
      <c r="N94" s="40">
        <f t="shared" si="21"/>
        <v>5617652</v>
      </c>
      <c r="O94" s="39">
        <f t="shared" si="16"/>
        <v>270694419</v>
      </c>
      <c r="P94" s="39">
        <f t="shared" si="17"/>
        <v>250100294</v>
      </c>
      <c r="Q94" s="39">
        <f t="shared" si="18"/>
        <v>20594125</v>
      </c>
      <c r="R94" s="44">
        <f t="shared" si="19"/>
        <v>8.2343465777773142E-2</v>
      </c>
    </row>
    <row r="95" spans="1:18" x14ac:dyDescent="0.45">
      <c r="A95" s="14">
        <v>838</v>
      </c>
      <c r="B95" s="15" t="s">
        <v>119</v>
      </c>
      <c r="C95" s="39">
        <v>226074445</v>
      </c>
      <c r="D95" s="39">
        <v>6638344</v>
      </c>
      <c r="E95" s="39">
        <f t="shared" si="22"/>
        <v>232712789</v>
      </c>
      <c r="F95" s="39">
        <v>219799414</v>
      </c>
      <c r="G95" s="39">
        <f t="shared" si="23"/>
        <v>12913375</v>
      </c>
      <c r="H95" s="42">
        <f t="shared" si="24"/>
        <v>5.8750725331779094E-2</v>
      </c>
      <c r="I95" s="42">
        <v>6.2E-2</v>
      </c>
      <c r="J95" s="39">
        <v>46780190</v>
      </c>
      <c r="K95" s="40">
        <v>1791805</v>
      </c>
      <c r="L95" s="40">
        <f t="shared" si="20"/>
        <v>48571995</v>
      </c>
      <c r="M95" s="40">
        <v>42238205</v>
      </c>
      <c r="N95" s="40">
        <f t="shared" si="21"/>
        <v>6333790</v>
      </c>
      <c r="O95" s="39">
        <f t="shared" si="16"/>
        <v>281284784</v>
      </c>
      <c r="P95" s="39">
        <f t="shared" si="17"/>
        <v>262037619</v>
      </c>
      <c r="Q95" s="39">
        <f t="shared" si="18"/>
        <v>19247165</v>
      </c>
      <c r="R95" s="44">
        <f t="shared" si="19"/>
        <v>7.3451915314495353E-2</v>
      </c>
    </row>
    <row r="96" spans="1:18" x14ac:dyDescent="0.45">
      <c r="A96" s="14">
        <v>839</v>
      </c>
      <c r="B96" s="15" t="s">
        <v>120</v>
      </c>
      <c r="C96" s="39">
        <v>238107921</v>
      </c>
      <c r="D96" s="39">
        <v>6964665</v>
      </c>
      <c r="E96" s="39">
        <f t="shared" si="22"/>
        <v>245072586</v>
      </c>
      <c r="F96" s="39">
        <v>228878741</v>
      </c>
      <c r="G96" s="39">
        <f t="shared" si="23"/>
        <v>16193845</v>
      </c>
      <c r="H96" s="42">
        <f t="shared" si="24"/>
        <v>7.0752945115160351E-2</v>
      </c>
      <c r="I96" s="42">
        <v>5.6000000000000001E-2</v>
      </c>
      <c r="J96" s="39">
        <v>52399114</v>
      </c>
      <c r="K96" s="40">
        <v>1947290</v>
      </c>
      <c r="L96" s="40">
        <f t="shared" si="20"/>
        <v>54346404</v>
      </c>
      <c r="M96" s="40">
        <v>47822240</v>
      </c>
      <c r="N96" s="40">
        <f t="shared" si="21"/>
        <v>6524164</v>
      </c>
      <c r="O96" s="39">
        <f t="shared" si="16"/>
        <v>299418990</v>
      </c>
      <c r="P96" s="39">
        <f t="shared" si="17"/>
        <v>276700981</v>
      </c>
      <c r="Q96" s="39">
        <f t="shared" si="18"/>
        <v>22718009</v>
      </c>
      <c r="R96" s="44">
        <f t="shared" si="19"/>
        <v>8.2103102482314658E-2</v>
      </c>
    </row>
    <row r="97" spans="1:18" x14ac:dyDescent="0.45">
      <c r="A97" s="14">
        <v>840</v>
      </c>
      <c r="B97" s="15" t="s">
        <v>121</v>
      </c>
      <c r="C97" s="39">
        <v>353008782</v>
      </c>
      <c r="D97" s="39">
        <v>10736281</v>
      </c>
      <c r="E97" s="39">
        <f t="shared" si="22"/>
        <v>363745063</v>
      </c>
      <c r="F97" s="39">
        <v>344598326</v>
      </c>
      <c r="G97" s="39">
        <f t="shared" si="23"/>
        <v>19146737</v>
      </c>
      <c r="H97" s="42">
        <f t="shared" si="24"/>
        <v>5.556247826926472E-2</v>
      </c>
      <c r="I97" s="42">
        <v>0.06</v>
      </c>
      <c r="J97" s="39">
        <v>77372388</v>
      </c>
      <c r="K97" s="40">
        <v>2881101</v>
      </c>
      <c r="L97" s="40">
        <f t="shared" si="20"/>
        <v>80253489</v>
      </c>
      <c r="M97" s="40">
        <v>69698943</v>
      </c>
      <c r="N97" s="40">
        <f t="shared" si="21"/>
        <v>10554546</v>
      </c>
      <c r="O97" s="39">
        <f t="shared" si="16"/>
        <v>443998552</v>
      </c>
      <c r="P97" s="39">
        <f t="shared" si="17"/>
        <v>414297269</v>
      </c>
      <c r="Q97" s="39">
        <f t="shared" si="18"/>
        <v>29701283</v>
      </c>
      <c r="R97" s="44">
        <f t="shared" si="19"/>
        <v>7.1690752564434593E-2</v>
      </c>
    </row>
    <row r="98" spans="1:18" x14ac:dyDescent="0.45">
      <c r="A98" s="14">
        <v>841</v>
      </c>
      <c r="B98" s="15" t="s">
        <v>122</v>
      </c>
      <c r="C98" s="39">
        <v>76760793</v>
      </c>
      <c r="D98" s="39">
        <v>2313163</v>
      </c>
      <c r="E98" s="39">
        <f t="shared" si="22"/>
        <v>79073956</v>
      </c>
      <c r="F98" s="39">
        <v>75111512</v>
      </c>
      <c r="G98" s="39">
        <f t="shared" si="23"/>
        <v>3962444</v>
      </c>
      <c r="H98" s="42">
        <f t="shared" si="24"/>
        <v>5.2754150389090822E-2</v>
      </c>
      <c r="I98" s="42">
        <v>0.06</v>
      </c>
      <c r="J98" s="39">
        <v>17535493</v>
      </c>
      <c r="K98" s="40">
        <v>648933</v>
      </c>
      <c r="L98" s="40">
        <f t="shared" si="20"/>
        <v>18184426</v>
      </c>
      <c r="M98" s="40">
        <v>15956770</v>
      </c>
      <c r="N98" s="40">
        <f t="shared" si="21"/>
        <v>2227656</v>
      </c>
      <c r="O98" s="39">
        <f t="shared" si="16"/>
        <v>97258382</v>
      </c>
      <c r="P98" s="39">
        <f t="shared" si="17"/>
        <v>91068282</v>
      </c>
      <c r="Q98" s="39">
        <f t="shared" si="18"/>
        <v>6190100</v>
      </c>
      <c r="R98" s="44">
        <f t="shared" si="19"/>
        <v>6.7972073965335153E-2</v>
      </c>
    </row>
    <row r="99" spans="1:18" x14ac:dyDescent="0.45">
      <c r="A99" s="14">
        <v>845</v>
      </c>
      <c r="B99" s="15" t="s">
        <v>123</v>
      </c>
      <c r="C99" s="39">
        <v>330684311</v>
      </c>
      <c r="D99" s="39">
        <v>9671644</v>
      </c>
      <c r="E99" s="39">
        <f t="shared" si="22"/>
        <v>340355955</v>
      </c>
      <c r="F99" s="39">
        <v>320104884</v>
      </c>
      <c r="G99" s="39">
        <f t="shared" si="23"/>
        <v>20251071</v>
      </c>
      <c r="H99" s="42">
        <f t="shared" si="24"/>
        <v>6.3263861353643078E-2</v>
      </c>
      <c r="I99" s="42">
        <v>6.2E-2</v>
      </c>
      <c r="J99" s="39">
        <v>71729355</v>
      </c>
      <c r="K99" s="40">
        <v>2724769</v>
      </c>
      <c r="L99" s="40">
        <f t="shared" si="20"/>
        <v>74454124</v>
      </c>
      <c r="M99" s="40">
        <v>66090415</v>
      </c>
      <c r="N99" s="40">
        <f t="shared" si="21"/>
        <v>8363709</v>
      </c>
      <c r="O99" s="39">
        <f t="shared" si="16"/>
        <v>414810079</v>
      </c>
      <c r="P99" s="39">
        <f t="shared" si="17"/>
        <v>386195299</v>
      </c>
      <c r="Q99" s="39">
        <f t="shared" si="18"/>
        <v>28614780</v>
      </c>
      <c r="R99" s="44">
        <f t="shared" si="19"/>
        <v>7.4094066069923858E-2</v>
      </c>
    </row>
    <row r="100" spans="1:18" x14ac:dyDescent="0.45">
      <c r="A100" s="14">
        <v>846</v>
      </c>
      <c r="B100" s="15" t="s">
        <v>124</v>
      </c>
      <c r="C100" s="39">
        <v>153921600</v>
      </c>
      <c r="D100" s="39">
        <v>4444909</v>
      </c>
      <c r="E100" s="39">
        <f t="shared" si="22"/>
        <v>158366509</v>
      </c>
      <c r="F100" s="39">
        <v>150859101</v>
      </c>
      <c r="G100" s="39">
        <f t="shared" si="23"/>
        <v>7507408</v>
      </c>
      <c r="H100" s="42">
        <f t="shared" si="24"/>
        <v>4.976436920434784E-2</v>
      </c>
      <c r="I100" s="42">
        <v>5.6000000000000001E-2</v>
      </c>
      <c r="J100" s="39">
        <v>33217049</v>
      </c>
      <c r="K100" s="40">
        <v>1286962</v>
      </c>
      <c r="L100" s="40">
        <f t="shared" si="20"/>
        <v>34504011</v>
      </c>
      <c r="M100" s="40">
        <v>30830205</v>
      </c>
      <c r="N100" s="40">
        <f t="shared" si="21"/>
        <v>3673806</v>
      </c>
      <c r="O100" s="39">
        <f t="shared" si="16"/>
        <v>192870520</v>
      </c>
      <c r="P100" s="39">
        <f t="shared" si="17"/>
        <v>181689306</v>
      </c>
      <c r="Q100" s="39">
        <f t="shared" si="18"/>
        <v>11181214</v>
      </c>
      <c r="R100" s="44">
        <f t="shared" si="19"/>
        <v>6.1540297809272275E-2</v>
      </c>
    </row>
    <row r="101" spans="1:18" x14ac:dyDescent="0.45">
      <c r="A101" s="14">
        <v>850</v>
      </c>
      <c r="B101" s="15" t="s">
        <v>125</v>
      </c>
      <c r="C101" s="39">
        <v>892043562</v>
      </c>
      <c r="D101" s="39">
        <v>26073686</v>
      </c>
      <c r="E101" s="39">
        <f t="shared" si="22"/>
        <v>918117248</v>
      </c>
      <c r="F101" s="39">
        <v>864353425</v>
      </c>
      <c r="G101" s="39">
        <f t="shared" si="23"/>
        <v>53763823</v>
      </c>
      <c r="H101" s="42">
        <f t="shared" si="24"/>
        <v>6.2201203171029257E-2</v>
      </c>
      <c r="I101" s="42">
        <v>5.6000000000000001E-2</v>
      </c>
      <c r="J101" s="39">
        <v>169935599</v>
      </c>
      <c r="K101" s="40">
        <v>6202830</v>
      </c>
      <c r="L101" s="40">
        <f t="shared" si="20"/>
        <v>176138429</v>
      </c>
      <c r="M101" s="40">
        <v>152818322</v>
      </c>
      <c r="N101" s="40">
        <f t="shared" si="21"/>
        <v>23320107</v>
      </c>
      <c r="O101" s="39">
        <f t="shared" ref="O101:O132" si="25">E101+L101</f>
        <v>1094255677</v>
      </c>
      <c r="P101" s="39">
        <f t="shared" ref="P101:P132" si="26">F101+M101</f>
        <v>1017171747</v>
      </c>
      <c r="Q101" s="39">
        <f t="shared" ref="Q101:Q132" si="27">O101-P101</f>
        <v>77083930</v>
      </c>
      <c r="R101" s="44">
        <f t="shared" ref="R101:R132" si="28">Q101/P101</f>
        <v>7.5782610190803901E-2</v>
      </c>
    </row>
    <row r="102" spans="1:18" x14ac:dyDescent="0.45">
      <c r="A102" s="14">
        <v>851</v>
      </c>
      <c r="B102" s="15" t="s">
        <v>126</v>
      </c>
      <c r="C102" s="39">
        <v>137874297</v>
      </c>
      <c r="D102" s="39">
        <v>4127128</v>
      </c>
      <c r="E102" s="39">
        <f t="shared" si="22"/>
        <v>142001425</v>
      </c>
      <c r="F102" s="39">
        <v>132947889</v>
      </c>
      <c r="G102" s="39">
        <f t="shared" si="23"/>
        <v>9053536</v>
      </c>
      <c r="H102" s="42">
        <f t="shared" si="24"/>
        <v>6.8098381013029854E-2</v>
      </c>
      <c r="I102" s="42">
        <v>6.3E-2</v>
      </c>
      <c r="J102" s="39">
        <v>31027393</v>
      </c>
      <c r="K102" s="40">
        <v>1139108</v>
      </c>
      <c r="L102" s="40">
        <f t="shared" ref="L102:L133" si="29">J102+K102</f>
        <v>32166501</v>
      </c>
      <c r="M102" s="40">
        <v>28064620</v>
      </c>
      <c r="N102" s="40">
        <f t="shared" ref="N102:N133" si="30">L102-M102</f>
        <v>4101881</v>
      </c>
      <c r="O102" s="39">
        <f t="shared" si="25"/>
        <v>174167926</v>
      </c>
      <c r="P102" s="39">
        <f t="shared" si="26"/>
        <v>161012509</v>
      </c>
      <c r="Q102" s="39">
        <f t="shared" si="27"/>
        <v>13155417</v>
      </c>
      <c r="R102" s="44">
        <f t="shared" si="28"/>
        <v>8.1704316526115373E-2</v>
      </c>
    </row>
    <row r="103" spans="1:18" x14ac:dyDescent="0.45">
      <c r="A103" s="14">
        <v>852</v>
      </c>
      <c r="B103" s="15" t="s">
        <v>127</v>
      </c>
      <c r="C103" s="39">
        <v>170091579</v>
      </c>
      <c r="D103" s="39">
        <v>5086040</v>
      </c>
      <c r="E103" s="39">
        <f t="shared" si="22"/>
        <v>175177619</v>
      </c>
      <c r="F103" s="39">
        <v>163335382</v>
      </c>
      <c r="G103" s="39">
        <f t="shared" si="23"/>
        <v>11842237</v>
      </c>
      <c r="H103" s="42">
        <f t="shared" si="24"/>
        <v>7.2502582447200564E-2</v>
      </c>
      <c r="I103" s="42">
        <v>6.3E-2</v>
      </c>
      <c r="J103" s="39">
        <v>37890247</v>
      </c>
      <c r="K103" s="40">
        <v>1422009</v>
      </c>
      <c r="L103" s="40">
        <f t="shared" si="29"/>
        <v>39312256</v>
      </c>
      <c r="M103" s="40">
        <v>33974117</v>
      </c>
      <c r="N103" s="40">
        <f t="shared" si="30"/>
        <v>5338139</v>
      </c>
      <c r="O103" s="39">
        <f t="shared" si="25"/>
        <v>214489875</v>
      </c>
      <c r="P103" s="39">
        <f t="shared" si="26"/>
        <v>197309499</v>
      </c>
      <c r="Q103" s="39">
        <f t="shared" si="27"/>
        <v>17180376</v>
      </c>
      <c r="R103" s="44">
        <f t="shared" si="28"/>
        <v>8.7073233103693609E-2</v>
      </c>
    </row>
    <row r="104" spans="1:18" x14ac:dyDescent="0.45">
      <c r="A104" s="14">
        <v>855</v>
      </c>
      <c r="B104" s="15" t="s">
        <v>128</v>
      </c>
      <c r="C104" s="39">
        <v>470742935</v>
      </c>
      <c r="D104" s="39">
        <v>13584444</v>
      </c>
      <c r="E104" s="39">
        <f t="shared" si="22"/>
        <v>484327379</v>
      </c>
      <c r="F104" s="39">
        <v>455179591</v>
      </c>
      <c r="G104" s="39">
        <f t="shared" si="23"/>
        <v>29147788</v>
      </c>
      <c r="H104" s="42">
        <f t="shared" si="24"/>
        <v>6.4035797246454307E-2</v>
      </c>
      <c r="I104" s="42">
        <v>5.5E-2</v>
      </c>
      <c r="J104" s="39">
        <v>91392210</v>
      </c>
      <c r="K104" s="40">
        <v>3363198</v>
      </c>
      <c r="L104" s="40">
        <f t="shared" si="29"/>
        <v>94755408</v>
      </c>
      <c r="M104" s="40">
        <v>83427992</v>
      </c>
      <c r="N104" s="40">
        <f t="shared" si="30"/>
        <v>11327416</v>
      </c>
      <c r="O104" s="39">
        <f t="shared" si="25"/>
        <v>579082787</v>
      </c>
      <c r="P104" s="39">
        <f t="shared" si="26"/>
        <v>538607583</v>
      </c>
      <c r="Q104" s="39">
        <f t="shared" si="27"/>
        <v>40475204</v>
      </c>
      <c r="R104" s="44">
        <f t="shared" si="28"/>
        <v>7.5147853980362542E-2</v>
      </c>
    </row>
    <row r="105" spans="1:18" x14ac:dyDescent="0.45">
      <c r="A105" s="14">
        <v>856</v>
      </c>
      <c r="B105" s="15" t="s">
        <v>129</v>
      </c>
      <c r="C105" s="39">
        <v>294216380</v>
      </c>
      <c r="D105" s="39">
        <v>8337007</v>
      </c>
      <c r="E105" s="39">
        <f t="shared" si="22"/>
        <v>302553387</v>
      </c>
      <c r="F105" s="39">
        <v>283247926</v>
      </c>
      <c r="G105" s="39">
        <f t="shared" si="23"/>
        <v>19305461</v>
      </c>
      <c r="H105" s="42">
        <f t="shared" si="24"/>
        <v>6.8157466402772537E-2</v>
      </c>
      <c r="I105" s="42">
        <v>5.6000000000000001E-2</v>
      </c>
      <c r="J105" s="39">
        <v>68859236</v>
      </c>
      <c r="K105" s="40">
        <v>2507833</v>
      </c>
      <c r="L105" s="40">
        <f t="shared" si="29"/>
        <v>71367069</v>
      </c>
      <c r="M105" s="40">
        <v>62749088</v>
      </c>
      <c r="N105" s="40">
        <f t="shared" si="30"/>
        <v>8617981</v>
      </c>
      <c r="O105" s="39">
        <f t="shared" si="25"/>
        <v>373920456</v>
      </c>
      <c r="P105" s="39">
        <f t="shared" si="26"/>
        <v>345997014</v>
      </c>
      <c r="Q105" s="39">
        <f t="shared" si="27"/>
        <v>27923442</v>
      </c>
      <c r="R105" s="44">
        <f t="shared" si="28"/>
        <v>8.0704286078029569E-2</v>
      </c>
    </row>
    <row r="106" spans="1:18" x14ac:dyDescent="0.45">
      <c r="A106" s="14">
        <v>857</v>
      </c>
      <c r="B106" s="15" t="s">
        <v>130</v>
      </c>
      <c r="C106" s="39">
        <v>28366571</v>
      </c>
      <c r="D106" s="39">
        <v>830538</v>
      </c>
      <c r="E106" s="39">
        <f t="shared" si="22"/>
        <v>29197109</v>
      </c>
      <c r="F106" s="39">
        <v>27579475</v>
      </c>
      <c r="G106" s="39">
        <f t="shared" si="23"/>
        <v>1617634</v>
      </c>
      <c r="H106" s="42">
        <f t="shared" si="24"/>
        <v>5.865354579809804E-2</v>
      </c>
      <c r="I106" s="42">
        <v>5.5E-2</v>
      </c>
      <c r="J106" s="39">
        <v>4976043</v>
      </c>
      <c r="K106" s="40">
        <v>211628</v>
      </c>
      <c r="L106" s="40">
        <f t="shared" si="29"/>
        <v>5187671</v>
      </c>
      <c r="M106" s="40">
        <v>4579335</v>
      </c>
      <c r="N106" s="40">
        <f t="shared" si="30"/>
        <v>608336</v>
      </c>
      <c r="O106" s="39">
        <f t="shared" si="25"/>
        <v>34384780</v>
      </c>
      <c r="P106" s="39">
        <f t="shared" si="26"/>
        <v>32158810</v>
      </c>
      <c r="Q106" s="39">
        <f t="shared" si="27"/>
        <v>2225970</v>
      </c>
      <c r="R106" s="44">
        <f t="shared" si="28"/>
        <v>6.9218046314524703E-2</v>
      </c>
    </row>
    <row r="107" spans="1:18" x14ac:dyDescent="0.45">
      <c r="A107" s="14">
        <v>860</v>
      </c>
      <c r="B107" s="15" t="s">
        <v>131</v>
      </c>
      <c r="C107" s="39">
        <v>574626123</v>
      </c>
      <c r="D107" s="39">
        <v>16932826</v>
      </c>
      <c r="E107" s="39">
        <f t="shared" si="22"/>
        <v>591558949</v>
      </c>
      <c r="F107" s="39">
        <v>554455929</v>
      </c>
      <c r="G107" s="39">
        <f t="shared" si="23"/>
        <v>37103020</v>
      </c>
      <c r="H107" s="42">
        <f t="shared" si="24"/>
        <v>6.6917888436900455E-2</v>
      </c>
      <c r="I107" s="42">
        <v>0.06</v>
      </c>
      <c r="J107" s="39">
        <v>110954429</v>
      </c>
      <c r="K107" s="40">
        <v>3884344</v>
      </c>
      <c r="L107" s="40">
        <f t="shared" si="29"/>
        <v>114838773</v>
      </c>
      <c r="M107" s="40">
        <v>101096577</v>
      </c>
      <c r="N107" s="40">
        <f t="shared" si="30"/>
        <v>13742196</v>
      </c>
      <c r="O107" s="39">
        <f t="shared" si="25"/>
        <v>706397722</v>
      </c>
      <c r="P107" s="39">
        <f t="shared" si="26"/>
        <v>655552506</v>
      </c>
      <c r="Q107" s="39">
        <f t="shared" si="27"/>
        <v>50845216</v>
      </c>
      <c r="R107" s="44">
        <f t="shared" si="28"/>
        <v>7.7560859785653843E-2</v>
      </c>
    </row>
    <row r="108" spans="1:18" x14ac:dyDescent="0.45">
      <c r="A108" s="14">
        <v>861</v>
      </c>
      <c r="B108" s="15" t="s">
        <v>132</v>
      </c>
      <c r="C108" s="39">
        <v>199461245</v>
      </c>
      <c r="D108" s="39">
        <v>6028598</v>
      </c>
      <c r="E108" s="39">
        <f t="shared" si="22"/>
        <v>205489843</v>
      </c>
      <c r="F108" s="39">
        <v>193555378</v>
      </c>
      <c r="G108" s="39">
        <f t="shared" si="23"/>
        <v>11934465</v>
      </c>
      <c r="H108" s="42">
        <f t="shared" si="24"/>
        <v>6.1659175391137931E-2</v>
      </c>
      <c r="I108" s="42">
        <v>6.4000000000000001E-2</v>
      </c>
      <c r="J108" s="39">
        <v>46580852</v>
      </c>
      <c r="K108" s="40">
        <v>1838052</v>
      </c>
      <c r="L108" s="40">
        <f t="shared" si="29"/>
        <v>48418904</v>
      </c>
      <c r="M108" s="40">
        <v>42050999</v>
      </c>
      <c r="N108" s="40">
        <f t="shared" si="30"/>
        <v>6367905</v>
      </c>
      <c r="O108" s="39">
        <f t="shared" si="25"/>
        <v>253908747</v>
      </c>
      <c r="P108" s="39">
        <f t="shared" si="26"/>
        <v>235606377</v>
      </c>
      <c r="Q108" s="39">
        <f t="shared" si="27"/>
        <v>18302370</v>
      </c>
      <c r="R108" s="44">
        <f t="shared" si="28"/>
        <v>7.7681980568802683E-2</v>
      </c>
    </row>
    <row r="109" spans="1:18" x14ac:dyDescent="0.45">
      <c r="A109" s="14">
        <v>865</v>
      </c>
      <c r="B109" s="15" t="s">
        <v>133</v>
      </c>
      <c r="C109" s="39">
        <v>328593782</v>
      </c>
      <c r="D109" s="39">
        <v>9601122</v>
      </c>
      <c r="E109" s="39">
        <f t="shared" si="22"/>
        <v>338194904</v>
      </c>
      <c r="F109" s="39">
        <v>317724345</v>
      </c>
      <c r="G109" s="39">
        <f t="shared" si="23"/>
        <v>20470559</v>
      </c>
      <c r="H109" s="42">
        <f t="shared" si="24"/>
        <v>6.4428676373540092E-2</v>
      </c>
      <c r="I109" s="42">
        <v>6.0999999999999999E-2</v>
      </c>
      <c r="J109" s="39">
        <v>62690534</v>
      </c>
      <c r="K109" s="40">
        <v>2414704</v>
      </c>
      <c r="L109" s="40">
        <f t="shared" si="29"/>
        <v>65105238</v>
      </c>
      <c r="M109" s="40">
        <v>57793120</v>
      </c>
      <c r="N109" s="40">
        <f t="shared" si="30"/>
        <v>7312118</v>
      </c>
      <c r="O109" s="39">
        <f t="shared" si="25"/>
        <v>403300142</v>
      </c>
      <c r="P109" s="39">
        <f t="shared" si="26"/>
        <v>375517465</v>
      </c>
      <c r="Q109" s="39">
        <f t="shared" si="27"/>
        <v>27782677</v>
      </c>
      <c r="R109" s="44">
        <f t="shared" si="28"/>
        <v>7.3985046208170369E-2</v>
      </c>
    </row>
    <row r="110" spans="1:18" x14ac:dyDescent="0.45">
      <c r="A110" s="14">
        <v>866</v>
      </c>
      <c r="B110" s="15" t="s">
        <v>134</v>
      </c>
      <c r="C110" s="39">
        <v>169295313</v>
      </c>
      <c r="D110" s="39">
        <v>4956042</v>
      </c>
      <c r="E110" s="39">
        <f t="shared" si="22"/>
        <v>174251355</v>
      </c>
      <c r="F110" s="39">
        <v>161700703</v>
      </c>
      <c r="G110" s="39">
        <f t="shared" si="23"/>
        <v>12550652</v>
      </c>
      <c r="H110" s="42">
        <f t="shared" si="24"/>
        <v>7.7616558043040795E-2</v>
      </c>
      <c r="I110" s="42">
        <v>0.06</v>
      </c>
      <c r="J110" s="39">
        <v>40821164</v>
      </c>
      <c r="K110" s="40">
        <v>1502354</v>
      </c>
      <c r="L110" s="40">
        <f t="shared" si="29"/>
        <v>42323518</v>
      </c>
      <c r="M110" s="40">
        <v>37657067</v>
      </c>
      <c r="N110" s="40">
        <f t="shared" si="30"/>
        <v>4666451</v>
      </c>
      <c r="O110" s="39">
        <f t="shared" si="25"/>
        <v>216574873</v>
      </c>
      <c r="P110" s="39">
        <f t="shared" si="26"/>
        <v>199357770</v>
      </c>
      <c r="Q110" s="39">
        <f t="shared" si="27"/>
        <v>17217103</v>
      </c>
      <c r="R110" s="44">
        <f t="shared" si="28"/>
        <v>8.636283903055296E-2</v>
      </c>
    </row>
    <row r="111" spans="1:18" x14ac:dyDescent="0.45">
      <c r="A111" s="14">
        <v>867</v>
      </c>
      <c r="B111" s="15" t="s">
        <v>135</v>
      </c>
      <c r="C111" s="39">
        <v>84434153</v>
      </c>
      <c r="D111" s="39">
        <v>2501018</v>
      </c>
      <c r="E111" s="39">
        <f t="shared" si="22"/>
        <v>86935171</v>
      </c>
      <c r="F111" s="39">
        <v>81768986</v>
      </c>
      <c r="G111" s="39">
        <f t="shared" si="23"/>
        <v>5166185</v>
      </c>
      <c r="H111" s="42">
        <f t="shared" si="24"/>
        <v>6.3180250272395447E-2</v>
      </c>
      <c r="I111" s="42">
        <v>5.6000000000000001E-2</v>
      </c>
      <c r="J111" s="39">
        <v>21000329</v>
      </c>
      <c r="K111" s="40">
        <v>846472</v>
      </c>
      <c r="L111" s="40">
        <f t="shared" si="29"/>
        <v>21846801</v>
      </c>
      <c r="M111" s="40">
        <v>19434343</v>
      </c>
      <c r="N111" s="40">
        <f t="shared" si="30"/>
        <v>2412458</v>
      </c>
      <c r="O111" s="39">
        <f t="shared" si="25"/>
        <v>108781972</v>
      </c>
      <c r="P111" s="39">
        <f t="shared" si="26"/>
        <v>101203329</v>
      </c>
      <c r="Q111" s="39">
        <f t="shared" si="27"/>
        <v>7578643</v>
      </c>
      <c r="R111" s="44">
        <f t="shared" si="28"/>
        <v>7.4885313308221318E-2</v>
      </c>
    </row>
    <row r="112" spans="1:18" x14ac:dyDescent="0.45">
      <c r="A112" s="14">
        <v>868</v>
      </c>
      <c r="B112" s="15" t="s">
        <v>136</v>
      </c>
      <c r="C112" s="39">
        <v>102297217</v>
      </c>
      <c r="D112" s="39">
        <v>3064376</v>
      </c>
      <c r="E112" s="39">
        <f t="shared" si="22"/>
        <v>105361593</v>
      </c>
      <c r="F112" s="39">
        <v>99610708</v>
      </c>
      <c r="G112" s="39">
        <f t="shared" si="23"/>
        <v>5750885</v>
      </c>
      <c r="H112" s="42">
        <f t="shared" si="24"/>
        <v>5.7733602295046434E-2</v>
      </c>
      <c r="I112" s="42">
        <v>6.4000000000000001E-2</v>
      </c>
      <c r="J112" s="39">
        <v>26322104</v>
      </c>
      <c r="K112" s="40">
        <v>910585</v>
      </c>
      <c r="L112" s="40">
        <f t="shared" si="29"/>
        <v>27232689</v>
      </c>
      <c r="M112" s="40">
        <v>24497921</v>
      </c>
      <c r="N112" s="40">
        <f t="shared" si="30"/>
        <v>2734768</v>
      </c>
      <c r="O112" s="39">
        <f t="shared" si="25"/>
        <v>132594282</v>
      </c>
      <c r="P112" s="39">
        <f t="shared" si="26"/>
        <v>124108629</v>
      </c>
      <c r="Q112" s="39">
        <f t="shared" si="27"/>
        <v>8485653</v>
      </c>
      <c r="R112" s="44">
        <f t="shared" si="28"/>
        <v>6.8372788164471621E-2</v>
      </c>
    </row>
    <row r="113" spans="1:18" x14ac:dyDescent="0.45">
      <c r="A113" s="14">
        <v>869</v>
      </c>
      <c r="B113" s="15" t="s">
        <v>137</v>
      </c>
      <c r="C113" s="39">
        <v>120066745</v>
      </c>
      <c r="D113" s="39">
        <v>3568382</v>
      </c>
      <c r="E113" s="39">
        <f t="shared" si="22"/>
        <v>123635127</v>
      </c>
      <c r="F113" s="39">
        <v>114831628</v>
      </c>
      <c r="G113" s="39">
        <f t="shared" si="23"/>
        <v>8803499</v>
      </c>
      <c r="H113" s="42">
        <f t="shared" si="24"/>
        <v>7.6664409913268838E-2</v>
      </c>
      <c r="I113" s="42">
        <v>6.6000000000000003E-2</v>
      </c>
      <c r="J113" s="39">
        <v>25323693</v>
      </c>
      <c r="K113" s="40">
        <v>910383</v>
      </c>
      <c r="L113" s="40">
        <f t="shared" si="29"/>
        <v>26234076</v>
      </c>
      <c r="M113" s="40">
        <v>23631318</v>
      </c>
      <c r="N113" s="40">
        <f t="shared" si="30"/>
        <v>2602758</v>
      </c>
      <c r="O113" s="39">
        <f t="shared" si="25"/>
        <v>149869203</v>
      </c>
      <c r="P113" s="39">
        <f t="shared" si="26"/>
        <v>138462946</v>
      </c>
      <c r="Q113" s="39">
        <f t="shared" si="27"/>
        <v>11406257</v>
      </c>
      <c r="R113" s="44">
        <f t="shared" si="28"/>
        <v>8.237768536284068E-2</v>
      </c>
    </row>
    <row r="114" spans="1:18" x14ac:dyDescent="0.45">
      <c r="A114" s="14">
        <v>870</v>
      </c>
      <c r="B114" s="15" t="s">
        <v>138</v>
      </c>
      <c r="C114" s="39">
        <v>108373053</v>
      </c>
      <c r="D114" s="39">
        <v>3196455</v>
      </c>
      <c r="E114" s="39">
        <f t="shared" si="22"/>
        <v>111569508</v>
      </c>
      <c r="F114" s="39">
        <v>103481314</v>
      </c>
      <c r="G114" s="39">
        <f t="shared" si="23"/>
        <v>8088194</v>
      </c>
      <c r="H114" s="42">
        <f t="shared" si="24"/>
        <v>7.8160913186703443E-2</v>
      </c>
      <c r="I114" s="42">
        <v>5.8999999999999997E-2</v>
      </c>
      <c r="J114" s="39">
        <v>26880241</v>
      </c>
      <c r="K114" s="40">
        <v>1099853</v>
      </c>
      <c r="L114" s="40">
        <f t="shared" si="29"/>
        <v>27980094</v>
      </c>
      <c r="M114" s="40">
        <v>24640388</v>
      </c>
      <c r="N114" s="40">
        <f t="shared" si="30"/>
        <v>3339706</v>
      </c>
      <c r="O114" s="39">
        <f t="shared" si="25"/>
        <v>139549602</v>
      </c>
      <c r="P114" s="39">
        <f t="shared" si="26"/>
        <v>128121702</v>
      </c>
      <c r="Q114" s="39">
        <f t="shared" si="27"/>
        <v>11427900</v>
      </c>
      <c r="R114" s="44">
        <f t="shared" si="28"/>
        <v>8.9195661793503175E-2</v>
      </c>
    </row>
    <row r="115" spans="1:18" x14ac:dyDescent="0.45">
      <c r="A115" s="14">
        <v>871</v>
      </c>
      <c r="B115" s="15" t="s">
        <v>139</v>
      </c>
      <c r="C115" s="39">
        <v>155285378</v>
      </c>
      <c r="D115" s="39">
        <v>4591700</v>
      </c>
      <c r="E115" s="39">
        <f t="shared" si="22"/>
        <v>159877078</v>
      </c>
      <c r="F115" s="39">
        <v>149702689</v>
      </c>
      <c r="G115" s="39">
        <f t="shared" si="23"/>
        <v>10174389</v>
      </c>
      <c r="H115" s="42">
        <f t="shared" si="24"/>
        <v>6.7963969571715577E-2</v>
      </c>
      <c r="I115" s="42">
        <v>5.5E-2</v>
      </c>
      <c r="J115" s="39">
        <v>30610047</v>
      </c>
      <c r="K115" s="40">
        <v>1185894</v>
      </c>
      <c r="L115" s="40">
        <f t="shared" si="29"/>
        <v>31795941</v>
      </c>
      <c r="M115" s="40">
        <v>28270986</v>
      </c>
      <c r="N115" s="40">
        <f t="shared" si="30"/>
        <v>3524955</v>
      </c>
      <c r="O115" s="39">
        <f t="shared" si="25"/>
        <v>191673019</v>
      </c>
      <c r="P115" s="39">
        <f t="shared" si="26"/>
        <v>177973675</v>
      </c>
      <c r="Q115" s="39">
        <f t="shared" si="27"/>
        <v>13699344</v>
      </c>
      <c r="R115" s="44">
        <f t="shared" si="28"/>
        <v>7.6973990675868215E-2</v>
      </c>
    </row>
    <row r="116" spans="1:18" x14ac:dyDescent="0.45">
      <c r="A116" s="14">
        <v>872</v>
      </c>
      <c r="B116" s="15" t="s">
        <v>140</v>
      </c>
      <c r="C116" s="39">
        <v>129842496</v>
      </c>
      <c r="D116" s="39">
        <v>3692470</v>
      </c>
      <c r="E116" s="39">
        <f t="shared" si="22"/>
        <v>133534966</v>
      </c>
      <c r="F116" s="39">
        <v>123079071</v>
      </c>
      <c r="G116" s="39">
        <f t="shared" si="23"/>
        <v>10455895</v>
      </c>
      <c r="H116" s="42">
        <f t="shared" si="24"/>
        <v>8.4952664291721866E-2</v>
      </c>
      <c r="I116" s="42">
        <v>5.3999999999999999E-2</v>
      </c>
      <c r="J116" s="39">
        <v>25031284</v>
      </c>
      <c r="K116" s="40">
        <v>964507</v>
      </c>
      <c r="L116" s="40">
        <f t="shared" si="29"/>
        <v>25995791</v>
      </c>
      <c r="M116" s="40">
        <v>22789733</v>
      </c>
      <c r="N116" s="40">
        <f t="shared" si="30"/>
        <v>3206058</v>
      </c>
      <c r="O116" s="39">
        <f t="shared" si="25"/>
        <v>159530757</v>
      </c>
      <c r="P116" s="39">
        <f t="shared" si="26"/>
        <v>145868804</v>
      </c>
      <c r="Q116" s="39">
        <f t="shared" si="27"/>
        <v>13661953</v>
      </c>
      <c r="R116" s="44">
        <f t="shared" si="28"/>
        <v>9.3659182946341291E-2</v>
      </c>
    </row>
    <row r="117" spans="1:18" x14ac:dyDescent="0.45">
      <c r="A117" s="14">
        <v>873</v>
      </c>
      <c r="B117" s="15" t="s">
        <v>141</v>
      </c>
      <c r="C117" s="39">
        <v>421716239</v>
      </c>
      <c r="D117" s="39">
        <v>12453953</v>
      </c>
      <c r="E117" s="39">
        <f t="shared" si="22"/>
        <v>434170192</v>
      </c>
      <c r="F117" s="39">
        <v>405118432</v>
      </c>
      <c r="G117" s="39">
        <f t="shared" si="23"/>
        <v>29051760</v>
      </c>
      <c r="H117" s="42">
        <f t="shared" si="24"/>
        <v>7.171177044840063E-2</v>
      </c>
      <c r="I117" s="42">
        <v>6.2E-2</v>
      </c>
      <c r="J117" s="39">
        <v>90784250</v>
      </c>
      <c r="K117" s="40">
        <v>3358807</v>
      </c>
      <c r="L117" s="40">
        <f t="shared" si="29"/>
        <v>94143057</v>
      </c>
      <c r="M117" s="40">
        <v>83607828</v>
      </c>
      <c r="N117" s="40">
        <f t="shared" si="30"/>
        <v>10535229</v>
      </c>
      <c r="O117" s="39">
        <f t="shared" si="25"/>
        <v>528313249</v>
      </c>
      <c r="P117" s="39">
        <f t="shared" si="26"/>
        <v>488726260</v>
      </c>
      <c r="Q117" s="39">
        <f t="shared" si="27"/>
        <v>39586989</v>
      </c>
      <c r="R117" s="44">
        <f t="shared" si="28"/>
        <v>8.1000331351133048E-2</v>
      </c>
    </row>
    <row r="118" spans="1:18" x14ac:dyDescent="0.45">
      <c r="A118" s="14">
        <v>874</v>
      </c>
      <c r="B118" s="15" t="s">
        <v>142</v>
      </c>
      <c r="C118" s="39">
        <v>194260929</v>
      </c>
      <c r="D118" s="39">
        <v>5648347</v>
      </c>
      <c r="E118" s="39">
        <f t="shared" si="22"/>
        <v>199909276</v>
      </c>
      <c r="F118" s="39">
        <v>185367458</v>
      </c>
      <c r="G118" s="39">
        <f t="shared" si="23"/>
        <v>14541818</v>
      </c>
      <c r="H118" s="42">
        <f t="shared" si="24"/>
        <v>7.8448602343136192E-2</v>
      </c>
      <c r="I118" s="42">
        <v>6.2E-2</v>
      </c>
      <c r="J118" s="39">
        <v>41864001</v>
      </c>
      <c r="K118" s="40">
        <v>1497108</v>
      </c>
      <c r="L118" s="40">
        <f t="shared" si="29"/>
        <v>43361109</v>
      </c>
      <c r="M118" s="40">
        <v>38446832</v>
      </c>
      <c r="N118" s="40">
        <f t="shared" si="30"/>
        <v>4914277</v>
      </c>
      <c r="O118" s="39">
        <f t="shared" si="25"/>
        <v>243270385</v>
      </c>
      <c r="P118" s="39">
        <f t="shared" si="26"/>
        <v>223814290</v>
      </c>
      <c r="Q118" s="39">
        <f t="shared" si="27"/>
        <v>19456095</v>
      </c>
      <c r="R118" s="44">
        <f t="shared" si="28"/>
        <v>8.6929637066516172E-2</v>
      </c>
    </row>
    <row r="119" spans="1:18" x14ac:dyDescent="0.45">
      <c r="A119" s="14">
        <v>876</v>
      </c>
      <c r="B119" s="15" t="s">
        <v>143</v>
      </c>
      <c r="C119" s="39">
        <v>102178425</v>
      </c>
      <c r="D119" s="39">
        <v>3102642</v>
      </c>
      <c r="E119" s="39">
        <f t="shared" si="22"/>
        <v>105281067</v>
      </c>
      <c r="F119" s="39">
        <v>99050733</v>
      </c>
      <c r="G119" s="39">
        <f t="shared" si="23"/>
        <v>6230334</v>
      </c>
      <c r="H119" s="42">
        <f t="shared" si="24"/>
        <v>6.2900433053837163E-2</v>
      </c>
      <c r="I119" s="42">
        <v>6.4000000000000001E-2</v>
      </c>
      <c r="J119" s="39">
        <v>23032222</v>
      </c>
      <c r="K119" s="40">
        <v>864263</v>
      </c>
      <c r="L119" s="40">
        <f t="shared" si="29"/>
        <v>23896485</v>
      </c>
      <c r="M119" s="40">
        <v>21258788</v>
      </c>
      <c r="N119" s="40">
        <f t="shared" si="30"/>
        <v>2637697</v>
      </c>
      <c r="O119" s="39">
        <f t="shared" si="25"/>
        <v>129177552</v>
      </c>
      <c r="P119" s="39">
        <f t="shared" si="26"/>
        <v>120309521</v>
      </c>
      <c r="Q119" s="39">
        <f t="shared" si="27"/>
        <v>8868031</v>
      </c>
      <c r="R119" s="44">
        <f t="shared" si="28"/>
        <v>7.3710134711616054E-2</v>
      </c>
    </row>
    <row r="120" spans="1:18" x14ac:dyDescent="0.45">
      <c r="A120" s="14">
        <v>877</v>
      </c>
      <c r="B120" s="15" t="s">
        <v>144</v>
      </c>
      <c r="C120" s="39">
        <v>155701613</v>
      </c>
      <c r="D120" s="39">
        <v>4633542</v>
      </c>
      <c r="E120" s="39">
        <f t="shared" si="22"/>
        <v>160335155</v>
      </c>
      <c r="F120" s="39">
        <v>149877440</v>
      </c>
      <c r="G120" s="39">
        <f t="shared" si="23"/>
        <v>10457715</v>
      </c>
      <c r="H120" s="42">
        <f t="shared" si="24"/>
        <v>6.9775110917293492E-2</v>
      </c>
      <c r="I120" s="42">
        <v>5.6000000000000001E-2</v>
      </c>
      <c r="J120" s="39">
        <v>28291175</v>
      </c>
      <c r="K120" s="40">
        <v>1097014</v>
      </c>
      <c r="L120" s="40">
        <f t="shared" si="29"/>
        <v>29388189</v>
      </c>
      <c r="M120" s="40">
        <v>25698012</v>
      </c>
      <c r="N120" s="40">
        <f t="shared" si="30"/>
        <v>3690177</v>
      </c>
      <c r="O120" s="39">
        <f t="shared" si="25"/>
        <v>189723344</v>
      </c>
      <c r="P120" s="39">
        <f t="shared" si="26"/>
        <v>175575452</v>
      </c>
      <c r="Q120" s="39">
        <f t="shared" si="27"/>
        <v>14147892</v>
      </c>
      <c r="R120" s="44">
        <f t="shared" si="28"/>
        <v>8.0580125745596823E-2</v>
      </c>
    </row>
    <row r="121" spans="1:18" x14ac:dyDescent="0.45">
      <c r="A121" s="14">
        <v>878</v>
      </c>
      <c r="B121" s="15" t="s">
        <v>145</v>
      </c>
      <c r="C121" s="39">
        <v>475210394</v>
      </c>
      <c r="D121" s="39">
        <v>14029876</v>
      </c>
      <c r="E121" s="39">
        <f t="shared" si="22"/>
        <v>489240270</v>
      </c>
      <c r="F121" s="39">
        <v>458634000</v>
      </c>
      <c r="G121" s="39">
        <f t="shared" si="23"/>
        <v>30606270</v>
      </c>
      <c r="H121" s="42">
        <f t="shared" si="24"/>
        <v>6.6733539161946132E-2</v>
      </c>
      <c r="I121" s="42">
        <v>6.2E-2</v>
      </c>
      <c r="J121" s="39">
        <v>96685339</v>
      </c>
      <c r="K121" s="40">
        <v>3554583</v>
      </c>
      <c r="L121" s="40">
        <f t="shared" si="29"/>
        <v>100239922</v>
      </c>
      <c r="M121" s="40">
        <v>86953553</v>
      </c>
      <c r="N121" s="40">
        <f t="shared" si="30"/>
        <v>13286369</v>
      </c>
      <c r="O121" s="39">
        <f t="shared" si="25"/>
        <v>589480192</v>
      </c>
      <c r="P121" s="39">
        <f t="shared" si="26"/>
        <v>545587553</v>
      </c>
      <c r="Q121" s="39">
        <f t="shared" si="27"/>
        <v>43892639</v>
      </c>
      <c r="R121" s="44">
        <f t="shared" si="28"/>
        <v>8.0450220608313625E-2</v>
      </c>
    </row>
    <row r="122" spans="1:18" x14ac:dyDescent="0.45">
      <c r="A122" s="14">
        <v>879</v>
      </c>
      <c r="B122" s="15" t="s">
        <v>146</v>
      </c>
      <c r="C122" s="39">
        <v>184549206</v>
      </c>
      <c r="D122" s="39">
        <v>5511865</v>
      </c>
      <c r="E122" s="39">
        <f t="shared" si="22"/>
        <v>190061071</v>
      </c>
      <c r="F122" s="39">
        <v>178649939</v>
      </c>
      <c r="G122" s="39">
        <f t="shared" si="23"/>
        <v>11411132</v>
      </c>
      <c r="H122" s="42">
        <f t="shared" si="24"/>
        <v>6.3874256346653446E-2</v>
      </c>
      <c r="I122" s="42">
        <v>6.2E-2</v>
      </c>
      <c r="J122" s="39">
        <v>40949763</v>
      </c>
      <c r="K122" s="40">
        <v>1493690</v>
      </c>
      <c r="L122" s="40">
        <f t="shared" si="29"/>
        <v>42443453</v>
      </c>
      <c r="M122" s="40">
        <v>38037510</v>
      </c>
      <c r="N122" s="40">
        <f t="shared" si="30"/>
        <v>4405943</v>
      </c>
      <c r="O122" s="39">
        <f t="shared" si="25"/>
        <v>232504524</v>
      </c>
      <c r="P122" s="39">
        <f t="shared" si="26"/>
        <v>216687449</v>
      </c>
      <c r="Q122" s="39">
        <f t="shared" si="27"/>
        <v>15817075</v>
      </c>
      <c r="R122" s="44">
        <f t="shared" si="28"/>
        <v>7.2994883058501464E-2</v>
      </c>
    </row>
    <row r="123" spans="1:18" x14ac:dyDescent="0.45">
      <c r="A123" s="14">
        <v>880</v>
      </c>
      <c r="B123" s="15" t="s">
        <v>147</v>
      </c>
      <c r="C123" s="39">
        <v>91847445</v>
      </c>
      <c r="D123" s="39">
        <v>2776261</v>
      </c>
      <c r="E123" s="39">
        <f t="shared" si="22"/>
        <v>94623706</v>
      </c>
      <c r="F123" s="39">
        <v>89401896</v>
      </c>
      <c r="G123" s="39">
        <f t="shared" si="23"/>
        <v>5221810</v>
      </c>
      <c r="H123" s="42">
        <f t="shared" si="24"/>
        <v>5.8408269104270452E-2</v>
      </c>
      <c r="I123" s="42">
        <v>0.06</v>
      </c>
      <c r="J123" s="39">
        <v>23572260</v>
      </c>
      <c r="K123" s="40">
        <v>830496</v>
      </c>
      <c r="L123" s="40">
        <f t="shared" si="29"/>
        <v>24402756</v>
      </c>
      <c r="M123" s="40">
        <v>21480457</v>
      </c>
      <c r="N123" s="40">
        <f t="shared" si="30"/>
        <v>2922299</v>
      </c>
      <c r="O123" s="39">
        <f t="shared" si="25"/>
        <v>119026462</v>
      </c>
      <c r="P123" s="39">
        <f t="shared" si="26"/>
        <v>110882353</v>
      </c>
      <c r="Q123" s="39">
        <f t="shared" si="27"/>
        <v>8144109</v>
      </c>
      <c r="R123" s="44">
        <f t="shared" si="28"/>
        <v>7.3448197839019527E-2</v>
      </c>
    </row>
    <row r="124" spans="1:18" x14ac:dyDescent="0.45">
      <c r="A124" s="14">
        <v>881</v>
      </c>
      <c r="B124" s="15" t="s">
        <v>148</v>
      </c>
      <c r="C124" s="39">
        <v>1026010640</v>
      </c>
      <c r="D124" s="39">
        <v>30348900</v>
      </c>
      <c r="E124" s="39">
        <f t="shared" si="22"/>
        <v>1056359540</v>
      </c>
      <c r="F124" s="39">
        <v>988178385</v>
      </c>
      <c r="G124" s="39">
        <f t="shared" si="23"/>
        <v>68181155</v>
      </c>
      <c r="H124" s="42">
        <f t="shared" si="24"/>
        <v>6.8996808708783885E-2</v>
      </c>
      <c r="I124" s="42">
        <v>5.8000000000000003E-2</v>
      </c>
      <c r="J124" s="39">
        <v>195401128</v>
      </c>
      <c r="K124" s="40">
        <v>7451457</v>
      </c>
      <c r="L124" s="40">
        <f t="shared" si="29"/>
        <v>202852585</v>
      </c>
      <c r="M124" s="40">
        <v>180964892</v>
      </c>
      <c r="N124" s="40">
        <f t="shared" si="30"/>
        <v>21887693</v>
      </c>
      <c r="O124" s="39">
        <f t="shared" si="25"/>
        <v>1259212125</v>
      </c>
      <c r="P124" s="39">
        <f t="shared" si="26"/>
        <v>1169143277</v>
      </c>
      <c r="Q124" s="39">
        <f t="shared" si="27"/>
        <v>90068848</v>
      </c>
      <c r="R124" s="44">
        <f t="shared" si="28"/>
        <v>7.7038332060647863E-2</v>
      </c>
    </row>
    <row r="125" spans="1:18" x14ac:dyDescent="0.45">
      <c r="A125" s="14">
        <v>882</v>
      </c>
      <c r="B125" s="15" t="s">
        <v>149</v>
      </c>
      <c r="C125" s="39">
        <v>137815747</v>
      </c>
      <c r="D125" s="39">
        <v>4078800</v>
      </c>
      <c r="E125" s="39">
        <f t="shared" si="22"/>
        <v>141894547</v>
      </c>
      <c r="F125" s="39">
        <v>133817231</v>
      </c>
      <c r="G125" s="39">
        <f t="shared" si="23"/>
        <v>8077316</v>
      </c>
      <c r="H125" s="42">
        <f t="shared" si="24"/>
        <v>6.0360806598964825E-2</v>
      </c>
      <c r="I125" s="42">
        <v>5.3999999999999999E-2</v>
      </c>
      <c r="J125" s="39">
        <v>27758085</v>
      </c>
      <c r="K125" s="40">
        <v>1006648</v>
      </c>
      <c r="L125" s="40">
        <f t="shared" si="29"/>
        <v>28764733</v>
      </c>
      <c r="M125" s="40">
        <v>25456437</v>
      </c>
      <c r="N125" s="40">
        <f t="shared" si="30"/>
        <v>3308296</v>
      </c>
      <c r="O125" s="39">
        <f t="shared" si="25"/>
        <v>170659280</v>
      </c>
      <c r="P125" s="39">
        <f t="shared" si="26"/>
        <v>159273668</v>
      </c>
      <c r="Q125" s="39">
        <f t="shared" si="27"/>
        <v>11385612</v>
      </c>
      <c r="R125" s="44">
        <f t="shared" si="28"/>
        <v>7.1484584633286649E-2</v>
      </c>
    </row>
    <row r="126" spans="1:18" x14ac:dyDescent="0.45">
      <c r="A126" s="14">
        <v>883</v>
      </c>
      <c r="B126" s="15" t="s">
        <v>150</v>
      </c>
      <c r="C126" s="39">
        <v>146519678</v>
      </c>
      <c r="D126" s="39">
        <v>4381730</v>
      </c>
      <c r="E126" s="39">
        <f t="shared" si="22"/>
        <v>150901408</v>
      </c>
      <c r="F126" s="39">
        <v>140936154</v>
      </c>
      <c r="G126" s="39">
        <f t="shared" si="23"/>
        <v>9965254</v>
      </c>
      <c r="H126" s="42">
        <f t="shared" si="24"/>
        <v>7.0707577276445333E-2</v>
      </c>
      <c r="I126" s="42">
        <v>5.8999999999999997E-2</v>
      </c>
      <c r="J126" s="39">
        <v>31455270</v>
      </c>
      <c r="K126" s="40">
        <v>1233891</v>
      </c>
      <c r="L126" s="40">
        <f t="shared" si="29"/>
        <v>32689161</v>
      </c>
      <c r="M126" s="40">
        <v>28091836</v>
      </c>
      <c r="N126" s="40">
        <f t="shared" si="30"/>
        <v>4597325</v>
      </c>
      <c r="O126" s="39">
        <f t="shared" si="25"/>
        <v>183590569</v>
      </c>
      <c r="P126" s="39">
        <f t="shared" si="26"/>
        <v>169027990</v>
      </c>
      <c r="Q126" s="39">
        <f t="shared" si="27"/>
        <v>14562579</v>
      </c>
      <c r="R126" s="44">
        <f t="shared" si="28"/>
        <v>8.6154837432545942E-2</v>
      </c>
    </row>
    <row r="127" spans="1:18" x14ac:dyDescent="0.45">
      <c r="A127" s="14">
        <v>884</v>
      </c>
      <c r="B127" s="15" t="s">
        <v>151</v>
      </c>
      <c r="C127" s="39">
        <v>116505481</v>
      </c>
      <c r="D127" s="39">
        <v>3413809</v>
      </c>
      <c r="E127" s="39">
        <f t="shared" si="22"/>
        <v>119919290</v>
      </c>
      <c r="F127" s="39">
        <v>112952386</v>
      </c>
      <c r="G127" s="39">
        <f t="shared" si="23"/>
        <v>6966904</v>
      </c>
      <c r="H127" s="42">
        <f t="shared" si="24"/>
        <v>6.168000736168601E-2</v>
      </c>
      <c r="I127" s="42">
        <v>6.0999999999999999E-2</v>
      </c>
      <c r="J127" s="39">
        <v>22182016</v>
      </c>
      <c r="K127" s="40">
        <v>806008</v>
      </c>
      <c r="L127" s="40">
        <f t="shared" si="29"/>
        <v>22988024</v>
      </c>
      <c r="M127" s="40">
        <v>20032435</v>
      </c>
      <c r="N127" s="40">
        <f t="shared" si="30"/>
        <v>2955589</v>
      </c>
      <c r="O127" s="39">
        <f t="shared" si="25"/>
        <v>142907314</v>
      </c>
      <c r="P127" s="39">
        <f t="shared" si="26"/>
        <v>132984821</v>
      </c>
      <c r="Q127" s="39">
        <f t="shared" si="27"/>
        <v>9922493</v>
      </c>
      <c r="R127" s="44">
        <f t="shared" si="28"/>
        <v>7.46137260281758E-2</v>
      </c>
    </row>
    <row r="128" spans="1:18" x14ac:dyDescent="0.45">
      <c r="A128" s="14">
        <v>885</v>
      </c>
      <c r="B128" s="15" t="s">
        <v>152</v>
      </c>
      <c r="C128" s="39">
        <v>383356606</v>
      </c>
      <c r="D128" s="39">
        <v>11204444</v>
      </c>
      <c r="E128" s="39">
        <f t="shared" si="22"/>
        <v>394561050</v>
      </c>
      <c r="F128" s="39">
        <v>371402885</v>
      </c>
      <c r="G128" s="39">
        <f t="shared" si="23"/>
        <v>23158165</v>
      </c>
      <c r="H128" s="42">
        <f t="shared" si="24"/>
        <v>6.2353217853975476E-2</v>
      </c>
      <c r="I128" s="42">
        <v>0.06</v>
      </c>
      <c r="J128" s="39">
        <v>75548644</v>
      </c>
      <c r="K128" s="40">
        <v>2776503</v>
      </c>
      <c r="L128" s="40">
        <f t="shared" si="29"/>
        <v>78325147</v>
      </c>
      <c r="M128" s="40">
        <v>68116120</v>
      </c>
      <c r="N128" s="40">
        <f t="shared" si="30"/>
        <v>10209027</v>
      </c>
      <c r="O128" s="39">
        <f t="shared" si="25"/>
        <v>472886197</v>
      </c>
      <c r="P128" s="39">
        <f t="shared" si="26"/>
        <v>439519005</v>
      </c>
      <c r="Q128" s="39">
        <f t="shared" si="27"/>
        <v>33367192</v>
      </c>
      <c r="R128" s="44">
        <f t="shared" si="28"/>
        <v>7.5917518060453382E-2</v>
      </c>
    </row>
    <row r="129" spans="1:18" x14ac:dyDescent="0.45">
      <c r="A129" s="14">
        <v>886</v>
      </c>
      <c r="B129" s="15" t="s">
        <v>153</v>
      </c>
      <c r="C129" s="39">
        <v>1129186223</v>
      </c>
      <c r="D129" s="39">
        <v>33473062</v>
      </c>
      <c r="E129" s="39">
        <f t="shared" si="22"/>
        <v>1162659285</v>
      </c>
      <c r="F129" s="39">
        <v>1079531761</v>
      </c>
      <c r="G129" s="39">
        <f t="shared" si="23"/>
        <v>83127524</v>
      </c>
      <c r="H129" s="42">
        <f t="shared" si="24"/>
        <v>7.7003314773246401E-2</v>
      </c>
      <c r="I129" s="42">
        <v>6.0999999999999999E-2</v>
      </c>
      <c r="J129" s="39">
        <v>272225323</v>
      </c>
      <c r="K129" s="40">
        <v>9854841</v>
      </c>
      <c r="L129" s="40">
        <f t="shared" si="29"/>
        <v>282080164</v>
      </c>
      <c r="M129" s="40">
        <v>249004381</v>
      </c>
      <c r="N129" s="40">
        <f t="shared" si="30"/>
        <v>33075783</v>
      </c>
      <c r="O129" s="39">
        <f t="shared" si="25"/>
        <v>1444739449</v>
      </c>
      <c r="P129" s="39">
        <f t="shared" si="26"/>
        <v>1328536142</v>
      </c>
      <c r="Q129" s="39">
        <f t="shared" si="27"/>
        <v>116203307</v>
      </c>
      <c r="R129" s="44">
        <f t="shared" si="28"/>
        <v>8.7467177840616098E-2</v>
      </c>
    </row>
    <row r="130" spans="1:18" x14ac:dyDescent="0.45">
      <c r="A130" s="14">
        <v>887</v>
      </c>
      <c r="B130" s="15" t="s">
        <v>154</v>
      </c>
      <c r="C130" s="39">
        <v>220245783</v>
      </c>
      <c r="D130" s="39">
        <v>6561535</v>
      </c>
      <c r="E130" s="39">
        <f t="shared" si="22"/>
        <v>226807318</v>
      </c>
      <c r="F130" s="39">
        <v>210074345</v>
      </c>
      <c r="G130" s="39">
        <f t="shared" si="23"/>
        <v>16732973</v>
      </c>
      <c r="H130" s="42">
        <f t="shared" si="24"/>
        <v>7.9652624883823867E-2</v>
      </c>
      <c r="I130" s="42">
        <v>6.0999999999999999E-2</v>
      </c>
      <c r="J130" s="39">
        <v>49547567</v>
      </c>
      <c r="K130" s="40">
        <v>1815707</v>
      </c>
      <c r="L130" s="40">
        <f t="shared" si="29"/>
        <v>51363274</v>
      </c>
      <c r="M130" s="40">
        <v>45518486</v>
      </c>
      <c r="N130" s="40">
        <f t="shared" si="30"/>
        <v>5844788</v>
      </c>
      <c r="O130" s="39">
        <f t="shared" si="25"/>
        <v>278170592</v>
      </c>
      <c r="P130" s="39">
        <f t="shared" si="26"/>
        <v>255592831</v>
      </c>
      <c r="Q130" s="39">
        <f t="shared" si="27"/>
        <v>22577761</v>
      </c>
      <c r="R130" s="44">
        <f t="shared" si="28"/>
        <v>8.8334875871381544E-2</v>
      </c>
    </row>
    <row r="131" spans="1:18" x14ac:dyDescent="0.45">
      <c r="A131" s="14">
        <v>888</v>
      </c>
      <c r="B131" s="15" t="s">
        <v>155</v>
      </c>
      <c r="C131" s="39">
        <v>878278380</v>
      </c>
      <c r="D131" s="39">
        <v>25404417</v>
      </c>
      <c r="E131" s="39">
        <f t="shared" si="22"/>
        <v>903682797</v>
      </c>
      <c r="F131" s="39">
        <v>849943751</v>
      </c>
      <c r="G131" s="39">
        <f t="shared" si="23"/>
        <v>53739046</v>
      </c>
      <c r="H131" s="42">
        <f t="shared" si="24"/>
        <v>6.3226591097085436E-2</v>
      </c>
      <c r="I131" s="42">
        <v>5.6000000000000001E-2</v>
      </c>
      <c r="J131" s="39">
        <v>166907915</v>
      </c>
      <c r="K131" s="40">
        <v>6247743</v>
      </c>
      <c r="L131" s="40">
        <f t="shared" si="29"/>
        <v>173155658</v>
      </c>
      <c r="M131" s="40">
        <v>151158906</v>
      </c>
      <c r="N131" s="40">
        <f t="shared" si="30"/>
        <v>21996752</v>
      </c>
      <c r="O131" s="39">
        <f t="shared" si="25"/>
        <v>1076838455</v>
      </c>
      <c r="P131" s="39">
        <f t="shared" si="26"/>
        <v>1001102657</v>
      </c>
      <c r="Q131" s="39">
        <f t="shared" si="27"/>
        <v>75735798</v>
      </c>
      <c r="R131" s="44">
        <f t="shared" si="28"/>
        <v>7.565237937431625E-2</v>
      </c>
    </row>
    <row r="132" spans="1:18" x14ac:dyDescent="0.45">
      <c r="A132" s="14">
        <v>889</v>
      </c>
      <c r="B132" s="15" t="s">
        <v>156</v>
      </c>
      <c r="C132" s="39">
        <v>142240944</v>
      </c>
      <c r="D132" s="39">
        <v>4015002</v>
      </c>
      <c r="E132" s="39">
        <f t="shared" si="22"/>
        <v>146255946</v>
      </c>
      <c r="F132" s="39">
        <v>138058263</v>
      </c>
      <c r="G132" s="39">
        <f t="shared" si="23"/>
        <v>8197683</v>
      </c>
      <c r="H132" s="42">
        <f t="shared" si="24"/>
        <v>5.9378430684731996E-2</v>
      </c>
      <c r="I132" s="42">
        <v>5.1999999999999998E-2</v>
      </c>
      <c r="J132" s="39">
        <v>28276034</v>
      </c>
      <c r="K132" s="40">
        <v>1061523</v>
      </c>
      <c r="L132" s="40">
        <f t="shared" si="29"/>
        <v>29337557</v>
      </c>
      <c r="M132" s="40">
        <v>25628655</v>
      </c>
      <c r="N132" s="40">
        <f t="shared" si="30"/>
        <v>3708902</v>
      </c>
      <c r="O132" s="39">
        <f t="shared" si="25"/>
        <v>175593503</v>
      </c>
      <c r="P132" s="39">
        <f t="shared" si="26"/>
        <v>163686918</v>
      </c>
      <c r="Q132" s="39">
        <f t="shared" si="27"/>
        <v>11906585</v>
      </c>
      <c r="R132" s="44">
        <f t="shared" si="28"/>
        <v>7.2739991353493502E-2</v>
      </c>
    </row>
    <row r="133" spans="1:18" x14ac:dyDescent="0.45">
      <c r="A133" s="14">
        <v>890</v>
      </c>
      <c r="B133" s="15" t="s">
        <v>157</v>
      </c>
      <c r="C133" s="39">
        <v>98817997</v>
      </c>
      <c r="D133" s="39">
        <v>3055552</v>
      </c>
      <c r="E133" s="39">
        <f t="shared" si="22"/>
        <v>101873549</v>
      </c>
      <c r="F133" s="39">
        <v>95311830</v>
      </c>
      <c r="G133" s="39">
        <f t="shared" si="23"/>
        <v>6561719</v>
      </c>
      <c r="H133" s="42">
        <f t="shared" si="24"/>
        <v>6.8844748862759222E-2</v>
      </c>
      <c r="I133" s="42">
        <v>6.0999999999999999E-2</v>
      </c>
      <c r="J133" s="39">
        <v>28261139</v>
      </c>
      <c r="K133" s="40">
        <v>946172</v>
      </c>
      <c r="L133" s="40">
        <f t="shared" si="29"/>
        <v>29207311</v>
      </c>
      <c r="M133" s="40">
        <v>25618796</v>
      </c>
      <c r="N133" s="40">
        <f t="shared" si="30"/>
        <v>3588515</v>
      </c>
      <c r="O133" s="39">
        <f t="shared" ref="O133:O155" si="31">E133+L133</f>
        <v>131080860</v>
      </c>
      <c r="P133" s="39">
        <f t="shared" ref="P133:P155" si="32">F133+M133</f>
        <v>120930626</v>
      </c>
      <c r="Q133" s="39">
        <f t="shared" ref="Q133:Q155" si="33">O133-P133</f>
        <v>10150234</v>
      </c>
      <c r="R133" s="44">
        <f t="shared" ref="R133:R155" si="34">Q133/P133</f>
        <v>8.3934354230499067E-2</v>
      </c>
    </row>
    <row r="134" spans="1:18" x14ac:dyDescent="0.45">
      <c r="A134" s="14">
        <v>891</v>
      </c>
      <c r="B134" s="15" t="s">
        <v>158</v>
      </c>
      <c r="C134" s="39">
        <v>581170896</v>
      </c>
      <c r="D134" s="39">
        <v>17142762</v>
      </c>
      <c r="E134" s="39">
        <f t="shared" si="22"/>
        <v>598313658</v>
      </c>
      <c r="F134" s="39">
        <v>556728701</v>
      </c>
      <c r="G134" s="39">
        <f t="shared" si="23"/>
        <v>41584957</v>
      </c>
      <c r="H134" s="42">
        <f t="shared" si="24"/>
        <v>7.4695191617218243E-2</v>
      </c>
      <c r="I134" s="42">
        <v>0.06</v>
      </c>
      <c r="J134" s="39">
        <v>98990042</v>
      </c>
      <c r="K134" s="40">
        <v>3913581</v>
      </c>
      <c r="L134" s="40">
        <f t="shared" ref="L134:L155" si="35">J134+K134</f>
        <v>102903623</v>
      </c>
      <c r="M134" s="40">
        <v>88805855</v>
      </c>
      <c r="N134" s="40">
        <f t="shared" ref="N134:N155" si="36">L134-M134</f>
        <v>14097768</v>
      </c>
      <c r="O134" s="39">
        <f t="shared" si="31"/>
        <v>701217281</v>
      </c>
      <c r="P134" s="39">
        <f t="shared" si="32"/>
        <v>645534556</v>
      </c>
      <c r="Q134" s="39">
        <f t="shared" si="33"/>
        <v>55682725</v>
      </c>
      <c r="R134" s="44">
        <f t="shared" si="34"/>
        <v>8.62583179822832E-2</v>
      </c>
    </row>
    <row r="135" spans="1:18" x14ac:dyDescent="0.45">
      <c r="A135" s="14">
        <v>892</v>
      </c>
      <c r="B135" s="15" t="s">
        <v>159</v>
      </c>
      <c r="C135" s="39">
        <v>246254152</v>
      </c>
      <c r="D135" s="39">
        <v>7208494</v>
      </c>
      <c r="E135" s="39">
        <f t="shared" ref="E135:E155" si="37">C135+D135</f>
        <v>253462646</v>
      </c>
      <c r="F135" s="39">
        <v>237015422</v>
      </c>
      <c r="G135" s="39">
        <f t="shared" ref="G135:G155" si="38">E135-F135</f>
        <v>16447224</v>
      </c>
      <c r="H135" s="42">
        <f t="shared" ref="H135:H155" si="39">G135/F135</f>
        <v>6.9393054094176204E-2</v>
      </c>
      <c r="I135" s="42">
        <v>5.5E-2</v>
      </c>
      <c r="J135" s="39">
        <v>50037788</v>
      </c>
      <c r="K135" s="40">
        <v>2048927</v>
      </c>
      <c r="L135" s="40">
        <f t="shared" si="35"/>
        <v>52086715</v>
      </c>
      <c r="M135" s="40">
        <v>45000700</v>
      </c>
      <c r="N135" s="40">
        <f t="shared" si="36"/>
        <v>7086015</v>
      </c>
      <c r="O135" s="39">
        <f t="shared" si="31"/>
        <v>305549361</v>
      </c>
      <c r="P135" s="39">
        <f t="shared" si="32"/>
        <v>282016122</v>
      </c>
      <c r="Q135" s="39">
        <f t="shared" si="33"/>
        <v>23533239</v>
      </c>
      <c r="R135" s="44">
        <f t="shared" si="34"/>
        <v>8.3446431477417454E-2</v>
      </c>
    </row>
    <row r="136" spans="1:18" x14ac:dyDescent="0.45">
      <c r="A136" s="14">
        <v>893</v>
      </c>
      <c r="B136" s="15" t="s">
        <v>160</v>
      </c>
      <c r="C136" s="39">
        <v>189815356</v>
      </c>
      <c r="D136" s="39">
        <v>5531215</v>
      </c>
      <c r="E136" s="39">
        <f t="shared" si="37"/>
        <v>195346571</v>
      </c>
      <c r="F136" s="39">
        <v>183382716</v>
      </c>
      <c r="G136" s="39">
        <f t="shared" si="38"/>
        <v>11963855</v>
      </c>
      <c r="H136" s="42">
        <f t="shared" si="39"/>
        <v>6.5239817911738204E-2</v>
      </c>
      <c r="I136" s="42">
        <v>5.8999999999999997E-2</v>
      </c>
      <c r="J136" s="39">
        <v>34412259</v>
      </c>
      <c r="K136" s="40">
        <v>1341851</v>
      </c>
      <c r="L136" s="40">
        <f t="shared" si="35"/>
        <v>35754110</v>
      </c>
      <c r="M136" s="40">
        <v>31797421</v>
      </c>
      <c r="N136" s="40">
        <f t="shared" si="36"/>
        <v>3956689</v>
      </c>
      <c r="O136" s="39">
        <f t="shared" si="31"/>
        <v>231100681</v>
      </c>
      <c r="P136" s="39">
        <f t="shared" si="32"/>
        <v>215180137</v>
      </c>
      <c r="Q136" s="39">
        <f t="shared" si="33"/>
        <v>15920544</v>
      </c>
      <c r="R136" s="44">
        <f t="shared" si="34"/>
        <v>7.3987052066985165E-2</v>
      </c>
    </row>
    <row r="137" spans="1:18" x14ac:dyDescent="0.45">
      <c r="A137" s="14">
        <v>894</v>
      </c>
      <c r="B137" s="15" t="s">
        <v>161</v>
      </c>
      <c r="C137" s="39">
        <v>142544192</v>
      </c>
      <c r="D137" s="39">
        <v>4335880</v>
      </c>
      <c r="E137" s="39">
        <f t="shared" si="37"/>
        <v>146880072</v>
      </c>
      <c r="F137" s="39">
        <v>136286339</v>
      </c>
      <c r="G137" s="39">
        <f t="shared" si="38"/>
        <v>10593733</v>
      </c>
      <c r="H137" s="42">
        <f t="shared" si="39"/>
        <v>7.7731437191221345E-2</v>
      </c>
      <c r="I137" s="42">
        <v>0.06</v>
      </c>
      <c r="J137" s="39">
        <v>30547574</v>
      </c>
      <c r="K137" s="40">
        <v>1144948</v>
      </c>
      <c r="L137" s="40">
        <f t="shared" si="35"/>
        <v>31692522</v>
      </c>
      <c r="M137" s="40">
        <v>27802954</v>
      </c>
      <c r="N137" s="40">
        <f t="shared" si="36"/>
        <v>3889568</v>
      </c>
      <c r="O137" s="39">
        <f t="shared" si="31"/>
        <v>178572594</v>
      </c>
      <c r="P137" s="39">
        <f t="shared" si="32"/>
        <v>164089293</v>
      </c>
      <c r="Q137" s="39">
        <f t="shared" si="33"/>
        <v>14483301</v>
      </c>
      <c r="R137" s="44">
        <f t="shared" si="34"/>
        <v>8.8264753508323052E-2</v>
      </c>
    </row>
    <row r="138" spans="1:18" x14ac:dyDescent="0.45">
      <c r="A138" s="14">
        <v>895</v>
      </c>
      <c r="B138" s="15" t="s">
        <v>162</v>
      </c>
      <c r="C138" s="39">
        <v>254703118</v>
      </c>
      <c r="D138" s="39">
        <v>7394154</v>
      </c>
      <c r="E138" s="39">
        <f t="shared" si="37"/>
        <v>262097272</v>
      </c>
      <c r="F138" s="39">
        <v>245335611</v>
      </c>
      <c r="G138" s="39">
        <f t="shared" si="38"/>
        <v>16761661</v>
      </c>
      <c r="H138" s="42">
        <f t="shared" si="39"/>
        <v>6.8321353478521307E-2</v>
      </c>
      <c r="I138" s="42">
        <v>5.6000000000000001E-2</v>
      </c>
      <c r="J138" s="39">
        <v>48830086</v>
      </c>
      <c r="K138" s="40">
        <v>1838575</v>
      </c>
      <c r="L138" s="40">
        <f t="shared" si="35"/>
        <v>50668661</v>
      </c>
      <c r="M138" s="40">
        <v>44525881</v>
      </c>
      <c r="N138" s="40">
        <f t="shared" si="36"/>
        <v>6142780</v>
      </c>
      <c r="O138" s="39">
        <f t="shared" si="31"/>
        <v>312765933</v>
      </c>
      <c r="P138" s="39">
        <f t="shared" si="32"/>
        <v>289861492</v>
      </c>
      <c r="Q138" s="39">
        <f t="shared" si="33"/>
        <v>22904441</v>
      </c>
      <c r="R138" s="44">
        <f t="shared" si="34"/>
        <v>7.9018571394091908E-2</v>
      </c>
    </row>
    <row r="139" spans="1:18" x14ac:dyDescent="0.45">
      <c r="A139" s="14">
        <v>896</v>
      </c>
      <c r="B139" s="15" t="s">
        <v>163</v>
      </c>
      <c r="C139" s="39">
        <v>238994809</v>
      </c>
      <c r="D139" s="39">
        <v>7044707</v>
      </c>
      <c r="E139" s="39">
        <f t="shared" si="37"/>
        <v>246039516</v>
      </c>
      <c r="F139" s="39">
        <v>231817778</v>
      </c>
      <c r="G139" s="39">
        <f t="shared" si="38"/>
        <v>14221738</v>
      </c>
      <c r="H139" s="42">
        <f t="shared" si="39"/>
        <v>6.1348780592660156E-2</v>
      </c>
      <c r="I139" s="42">
        <v>5.8999999999999997E-2</v>
      </c>
      <c r="J139" s="39">
        <v>49790370</v>
      </c>
      <c r="K139" s="40">
        <v>1817622</v>
      </c>
      <c r="L139" s="40">
        <f t="shared" si="35"/>
        <v>51607992</v>
      </c>
      <c r="M139" s="40">
        <v>45899273</v>
      </c>
      <c r="N139" s="40">
        <f t="shared" si="36"/>
        <v>5708719</v>
      </c>
      <c r="O139" s="39">
        <f t="shared" si="31"/>
        <v>297647508</v>
      </c>
      <c r="P139" s="39">
        <f t="shared" si="32"/>
        <v>277717051</v>
      </c>
      <c r="Q139" s="39">
        <f t="shared" si="33"/>
        <v>19930457</v>
      </c>
      <c r="R139" s="44">
        <f t="shared" si="34"/>
        <v>7.1765334279024873E-2</v>
      </c>
    </row>
    <row r="140" spans="1:18" x14ac:dyDescent="0.45">
      <c r="A140" s="14">
        <v>908</v>
      </c>
      <c r="B140" s="15" t="s">
        <v>164</v>
      </c>
      <c r="C140" s="39">
        <v>368794518</v>
      </c>
      <c r="D140" s="39">
        <v>10883579</v>
      </c>
      <c r="E140" s="39">
        <f t="shared" si="37"/>
        <v>379678097</v>
      </c>
      <c r="F140" s="39">
        <v>354485983</v>
      </c>
      <c r="G140" s="39">
        <f t="shared" si="38"/>
        <v>25192114</v>
      </c>
      <c r="H140" s="42">
        <f t="shared" si="39"/>
        <v>7.1066601242735172E-2</v>
      </c>
      <c r="I140" s="42">
        <v>6.6000000000000003E-2</v>
      </c>
      <c r="J140" s="39">
        <v>64811640</v>
      </c>
      <c r="K140" s="40">
        <v>2506000</v>
      </c>
      <c r="L140" s="40">
        <f t="shared" si="35"/>
        <v>67317640</v>
      </c>
      <c r="M140" s="40">
        <v>57924081</v>
      </c>
      <c r="N140" s="40">
        <f t="shared" si="36"/>
        <v>9393559</v>
      </c>
      <c r="O140" s="39">
        <f t="shared" si="31"/>
        <v>446995737</v>
      </c>
      <c r="P140" s="39">
        <f t="shared" si="32"/>
        <v>412410064</v>
      </c>
      <c r="Q140" s="39">
        <f t="shared" si="33"/>
        <v>34585673</v>
      </c>
      <c r="R140" s="44">
        <f t="shared" si="34"/>
        <v>8.3862339984021345E-2</v>
      </c>
    </row>
    <row r="141" spans="1:18" x14ac:dyDescent="0.45">
      <c r="A141" s="14">
        <v>909</v>
      </c>
      <c r="B141" s="15" t="s">
        <v>165</v>
      </c>
      <c r="C141" s="39">
        <v>337725348</v>
      </c>
      <c r="D141" s="39">
        <v>9836693</v>
      </c>
      <c r="E141" s="39">
        <f t="shared" si="37"/>
        <v>347562041</v>
      </c>
      <c r="F141" s="39">
        <v>326270362</v>
      </c>
      <c r="G141" s="39">
        <f t="shared" si="38"/>
        <v>21291679</v>
      </c>
      <c r="H141" s="42">
        <f t="shared" si="39"/>
        <v>6.5257778455525176E-2</v>
      </c>
      <c r="I141" s="42">
        <v>6.2E-2</v>
      </c>
      <c r="J141" s="39">
        <v>58533962</v>
      </c>
      <c r="K141" s="40">
        <v>2230389</v>
      </c>
      <c r="L141" s="40">
        <f t="shared" si="35"/>
        <v>60764351</v>
      </c>
      <c r="M141" s="40">
        <v>53961066</v>
      </c>
      <c r="N141" s="40">
        <f t="shared" si="36"/>
        <v>6803285</v>
      </c>
      <c r="O141" s="39">
        <f t="shared" si="31"/>
        <v>408326392</v>
      </c>
      <c r="P141" s="39">
        <f t="shared" si="32"/>
        <v>380231428</v>
      </c>
      <c r="Q141" s="39">
        <f t="shared" si="33"/>
        <v>28094964</v>
      </c>
      <c r="R141" s="44">
        <f t="shared" si="34"/>
        <v>7.388911576241404E-2</v>
      </c>
    </row>
    <row r="142" spans="1:18" x14ac:dyDescent="0.45">
      <c r="A142" s="14">
        <v>916</v>
      </c>
      <c r="B142" s="15" t="s">
        <v>166</v>
      </c>
      <c r="C142" s="39">
        <v>428040334</v>
      </c>
      <c r="D142" s="39">
        <v>12522320</v>
      </c>
      <c r="E142" s="39">
        <f t="shared" si="37"/>
        <v>440562654</v>
      </c>
      <c r="F142" s="39">
        <v>411370516</v>
      </c>
      <c r="G142" s="39">
        <f t="shared" si="38"/>
        <v>29192138</v>
      </c>
      <c r="H142" s="42">
        <f t="shared" si="39"/>
        <v>7.0963126584404998E-2</v>
      </c>
      <c r="I142" s="42">
        <v>6.2E-2</v>
      </c>
      <c r="J142" s="39">
        <v>81320928</v>
      </c>
      <c r="K142" s="40">
        <v>2988664</v>
      </c>
      <c r="L142" s="40">
        <f t="shared" si="35"/>
        <v>84309592</v>
      </c>
      <c r="M142" s="40">
        <v>74352481</v>
      </c>
      <c r="N142" s="40">
        <f t="shared" si="36"/>
        <v>9957111</v>
      </c>
      <c r="O142" s="39">
        <f t="shared" si="31"/>
        <v>524872246</v>
      </c>
      <c r="P142" s="39">
        <f t="shared" si="32"/>
        <v>485722997</v>
      </c>
      <c r="Q142" s="39">
        <f t="shared" si="33"/>
        <v>39149249</v>
      </c>
      <c r="R142" s="44">
        <f t="shared" si="34"/>
        <v>8.0599949439906796E-2</v>
      </c>
    </row>
    <row r="143" spans="1:18" x14ac:dyDescent="0.45">
      <c r="A143" s="14">
        <v>919</v>
      </c>
      <c r="B143" s="15" t="s">
        <v>167</v>
      </c>
      <c r="C143" s="39">
        <v>892770750</v>
      </c>
      <c r="D143" s="39">
        <v>26504799</v>
      </c>
      <c r="E143" s="39">
        <f t="shared" si="37"/>
        <v>919275549</v>
      </c>
      <c r="F143" s="39">
        <v>861784948</v>
      </c>
      <c r="G143" s="39">
        <f t="shared" si="38"/>
        <v>57490601</v>
      </c>
      <c r="H143" s="42">
        <f t="shared" si="39"/>
        <v>6.6711075812384696E-2</v>
      </c>
      <c r="I143" s="42">
        <v>6.0999999999999999E-2</v>
      </c>
      <c r="J143" s="39">
        <v>158815547</v>
      </c>
      <c r="K143" s="40">
        <v>5824932</v>
      </c>
      <c r="L143" s="40">
        <f t="shared" si="35"/>
        <v>164640479</v>
      </c>
      <c r="M143" s="40">
        <v>146703995</v>
      </c>
      <c r="N143" s="40">
        <f t="shared" si="36"/>
        <v>17936484</v>
      </c>
      <c r="O143" s="39">
        <f t="shared" si="31"/>
        <v>1083916028</v>
      </c>
      <c r="P143" s="39">
        <f t="shared" si="32"/>
        <v>1008488943</v>
      </c>
      <c r="Q143" s="39">
        <f t="shared" si="33"/>
        <v>75427085</v>
      </c>
      <c r="R143" s="44">
        <f t="shared" si="34"/>
        <v>7.4792178460205486E-2</v>
      </c>
    </row>
    <row r="144" spans="1:18" x14ac:dyDescent="0.45">
      <c r="A144" s="14">
        <v>921</v>
      </c>
      <c r="B144" s="15" t="s">
        <v>168</v>
      </c>
      <c r="C144" s="39">
        <v>80901375</v>
      </c>
      <c r="D144" s="39">
        <v>2411766</v>
      </c>
      <c r="E144" s="39">
        <f t="shared" si="37"/>
        <v>83313141</v>
      </c>
      <c r="F144" s="39">
        <v>79316136</v>
      </c>
      <c r="G144" s="39">
        <f t="shared" si="38"/>
        <v>3997005</v>
      </c>
      <c r="H144" s="42">
        <f t="shared" si="39"/>
        <v>5.0393339887359112E-2</v>
      </c>
      <c r="I144" s="42">
        <v>0.06</v>
      </c>
      <c r="J144" s="39">
        <v>19186870</v>
      </c>
      <c r="K144" s="40">
        <v>744740</v>
      </c>
      <c r="L144" s="40">
        <f t="shared" si="35"/>
        <v>19931610</v>
      </c>
      <c r="M144" s="40">
        <v>17801960</v>
      </c>
      <c r="N144" s="40">
        <f t="shared" si="36"/>
        <v>2129650</v>
      </c>
      <c r="O144" s="39">
        <f t="shared" si="31"/>
        <v>103244751</v>
      </c>
      <c r="P144" s="39">
        <f t="shared" si="32"/>
        <v>97118096</v>
      </c>
      <c r="Q144" s="39">
        <f t="shared" si="33"/>
        <v>6126655</v>
      </c>
      <c r="R144" s="44">
        <f t="shared" si="34"/>
        <v>6.3084587243143642E-2</v>
      </c>
    </row>
    <row r="145" spans="1:18" x14ac:dyDescent="0.45">
      <c r="A145" s="14">
        <v>925</v>
      </c>
      <c r="B145" s="15" t="s">
        <v>169</v>
      </c>
      <c r="C145" s="39">
        <v>518089518</v>
      </c>
      <c r="D145" s="39">
        <v>15376172</v>
      </c>
      <c r="E145" s="39">
        <f t="shared" si="37"/>
        <v>533465690</v>
      </c>
      <c r="F145" s="39">
        <v>496504845</v>
      </c>
      <c r="G145" s="39">
        <f t="shared" si="38"/>
        <v>36960845</v>
      </c>
      <c r="H145" s="42">
        <f t="shared" si="39"/>
        <v>7.4442063098095243E-2</v>
      </c>
      <c r="I145" s="42">
        <v>6.5000000000000002E-2</v>
      </c>
      <c r="J145" s="39">
        <v>111160819</v>
      </c>
      <c r="K145" s="40">
        <v>4082411</v>
      </c>
      <c r="L145" s="40">
        <f t="shared" si="35"/>
        <v>115243230</v>
      </c>
      <c r="M145" s="40">
        <v>101883956</v>
      </c>
      <c r="N145" s="40">
        <f t="shared" si="36"/>
        <v>13359274</v>
      </c>
      <c r="O145" s="39">
        <f t="shared" si="31"/>
        <v>648708920</v>
      </c>
      <c r="P145" s="39">
        <f t="shared" si="32"/>
        <v>598388801</v>
      </c>
      <c r="Q145" s="39">
        <f t="shared" si="33"/>
        <v>50320119</v>
      </c>
      <c r="R145" s="44">
        <f t="shared" si="34"/>
        <v>8.4092681741214606E-2</v>
      </c>
    </row>
    <row r="146" spans="1:18" x14ac:dyDescent="0.45">
      <c r="A146" s="14">
        <v>926</v>
      </c>
      <c r="B146" s="15" t="s">
        <v>170</v>
      </c>
      <c r="C146" s="39">
        <v>568631248</v>
      </c>
      <c r="D146" s="39">
        <v>16817559</v>
      </c>
      <c r="E146" s="39">
        <f t="shared" si="37"/>
        <v>585448807</v>
      </c>
      <c r="F146" s="39">
        <v>547932574</v>
      </c>
      <c r="G146" s="39">
        <f t="shared" si="38"/>
        <v>37516233</v>
      </c>
      <c r="H146" s="42">
        <f t="shared" si="39"/>
        <v>6.8468703596366226E-2</v>
      </c>
      <c r="I146" s="42">
        <v>6.3E-2</v>
      </c>
      <c r="J146" s="39">
        <v>114885509</v>
      </c>
      <c r="K146" s="40">
        <v>4349569</v>
      </c>
      <c r="L146" s="40">
        <f t="shared" si="35"/>
        <v>119235078</v>
      </c>
      <c r="M146" s="40">
        <v>103839750</v>
      </c>
      <c r="N146" s="40">
        <f t="shared" si="36"/>
        <v>15395328</v>
      </c>
      <c r="O146" s="39">
        <f t="shared" si="31"/>
        <v>704683885</v>
      </c>
      <c r="P146" s="39">
        <f t="shared" si="32"/>
        <v>651772324</v>
      </c>
      <c r="Q146" s="39">
        <f t="shared" si="33"/>
        <v>52911561</v>
      </c>
      <c r="R146" s="44">
        <f t="shared" si="34"/>
        <v>8.1181049043745526E-2</v>
      </c>
    </row>
    <row r="147" spans="1:18" x14ac:dyDescent="0.45">
      <c r="A147" s="14">
        <v>929</v>
      </c>
      <c r="B147" s="15" t="s">
        <v>171</v>
      </c>
      <c r="C147" s="39">
        <v>208482884</v>
      </c>
      <c r="D147" s="39">
        <v>6200075</v>
      </c>
      <c r="E147" s="39">
        <f t="shared" si="37"/>
        <v>214682959</v>
      </c>
      <c r="F147" s="39">
        <v>203122234</v>
      </c>
      <c r="G147" s="39">
        <f t="shared" si="38"/>
        <v>11560725</v>
      </c>
      <c r="H147" s="42">
        <f t="shared" si="39"/>
        <v>5.6915113487773082E-2</v>
      </c>
      <c r="I147" s="42">
        <v>6.0999999999999999E-2</v>
      </c>
      <c r="J147" s="39">
        <v>44497569</v>
      </c>
      <c r="K147" s="40">
        <v>1646350</v>
      </c>
      <c r="L147" s="40">
        <f t="shared" si="35"/>
        <v>46143919</v>
      </c>
      <c r="M147" s="40">
        <v>40879888</v>
      </c>
      <c r="N147" s="40">
        <f t="shared" si="36"/>
        <v>5264031</v>
      </c>
      <c r="O147" s="39">
        <f t="shared" si="31"/>
        <v>260826878</v>
      </c>
      <c r="P147" s="39">
        <f t="shared" si="32"/>
        <v>244002122</v>
      </c>
      <c r="Q147" s="39">
        <f t="shared" si="33"/>
        <v>16824756</v>
      </c>
      <c r="R147" s="44">
        <f t="shared" si="34"/>
        <v>6.8953318364993563E-2</v>
      </c>
    </row>
    <row r="148" spans="1:18" x14ac:dyDescent="0.45">
      <c r="A148" s="14">
        <v>931</v>
      </c>
      <c r="B148" s="15" t="s">
        <v>172</v>
      </c>
      <c r="C148" s="39">
        <v>446729611</v>
      </c>
      <c r="D148" s="39">
        <v>13225801</v>
      </c>
      <c r="E148" s="39">
        <f t="shared" si="37"/>
        <v>459955412</v>
      </c>
      <c r="F148" s="39">
        <v>429145869</v>
      </c>
      <c r="G148" s="39">
        <f t="shared" si="38"/>
        <v>30809543</v>
      </c>
      <c r="H148" s="42">
        <f t="shared" si="39"/>
        <v>7.179270552409768E-2</v>
      </c>
      <c r="I148" s="42">
        <v>6.0999999999999999E-2</v>
      </c>
      <c r="J148" s="39">
        <v>88677406</v>
      </c>
      <c r="K148" s="40">
        <v>3167613</v>
      </c>
      <c r="L148" s="40">
        <f t="shared" si="35"/>
        <v>91845019</v>
      </c>
      <c r="M148" s="40">
        <v>81847725</v>
      </c>
      <c r="N148" s="40">
        <f t="shared" si="36"/>
        <v>9997294</v>
      </c>
      <c r="O148" s="39">
        <f t="shared" si="31"/>
        <v>551800431</v>
      </c>
      <c r="P148" s="39">
        <f t="shared" si="32"/>
        <v>510993594</v>
      </c>
      <c r="Q148" s="39">
        <f t="shared" si="33"/>
        <v>40806837</v>
      </c>
      <c r="R148" s="44">
        <f t="shared" si="34"/>
        <v>7.9857824988702308E-2</v>
      </c>
    </row>
    <row r="149" spans="1:18" x14ac:dyDescent="0.45">
      <c r="A149" s="14">
        <v>933</v>
      </c>
      <c r="B149" s="15" t="s">
        <v>173</v>
      </c>
      <c r="C149" s="39">
        <v>351265571</v>
      </c>
      <c r="D149" s="39">
        <v>10322064</v>
      </c>
      <c r="E149" s="39">
        <f t="shared" si="37"/>
        <v>361587635</v>
      </c>
      <c r="F149" s="39">
        <v>339319094</v>
      </c>
      <c r="G149" s="39">
        <f t="shared" si="38"/>
        <v>22268541</v>
      </c>
      <c r="H149" s="42">
        <f t="shared" si="39"/>
        <v>6.5627137976503019E-2</v>
      </c>
      <c r="I149" s="42">
        <v>6.5000000000000002E-2</v>
      </c>
      <c r="J149" s="39">
        <v>72627246</v>
      </c>
      <c r="K149" s="40">
        <v>2672986</v>
      </c>
      <c r="L149" s="40">
        <f t="shared" si="35"/>
        <v>75300232</v>
      </c>
      <c r="M149" s="40">
        <v>65866841</v>
      </c>
      <c r="N149" s="40">
        <f t="shared" si="36"/>
        <v>9433391</v>
      </c>
      <c r="O149" s="39">
        <f t="shared" si="31"/>
        <v>436887867</v>
      </c>
      <c r="P149" s="39">
        <f t="shared" si="32"/>
        <v>405185935</v>
      </c>
      <c r="Q149" s="39">
        <f t="shared" si="33"/>
        <v>31701932</v>
      </c>
      <c r="R149" s="44">
        <f t="shared" si="34"/>
        <v>7.8240455212247192E-2</v>
      </c>
    </row>
    <row r="150" spans="1:18" x14ac:dyDescent="0.45">
      <c r="A150" s="14">
        <v>935</v>
      </c>
      <c r="B150" s="15" t="s">
        <v>174</v>
      </c>
      <c r="C150" s="39">
        <v>482526586</v>
      </c>
      <c r="D150" s="39">
        <v>14377539</v>
      </c>
      <c r="E150" s="39">
        <f t="shared" si="37"/>
        <v>496904125</v>
      </c>
      <c r="F150" s="39">
        <v>466723333</v>
      </c>
      <c r="G150" s="39">
        <f t="shared" si="38"/>
        <v>30180792</v>
      </c>
      <c r="H150" s="42">
        <f t="shared" si="39"/>
        <v>6.4665273548687147E-2</v>
      </c>
      <c r="I150" s="42">
        <v>6.2E-2</v>
      </c>
      <c r="J150" s="39">
        <v>92656265</v>
      </c>
      <c r="K150" s="40">
        <v>3451629</v>
      </c>
      <c r="L150" s="40">
        <f t="shared" si="35"/>
        <v>96107894</v>
      </c>
      <c r="M150" s="40">
        <v>85904747</v>
      </c>
      <c r="N150" s="40">
        <f t="shared" si="36"/>
        <v>10203147</v>
      </c>
      <c r="O150" s="39">
        <f t="shared" si="31"/>
        <v>593012019</v>
      </c>
      <c r="P150" s="39">
        <f t="shared" si="32"/>
        <v>552628080</v>
      </c>
      <c r="Q150" s="39">
        <f t="shared" si="33"/>
        <v>40383939</v>
      </c>
      <c r="R150" s="44">
        <f t="shared" si="34"/>
        <v>7.3076161819355973E-2</v>
      </c>
    </row>
    <row r="151" spans="1:18" x14ac:dyDescent="0.45">
      <c r="A151" s="14">
        <v>936</v>
      </c>
      <c r="B151" s="15" t="s">
        <v>175</v>
      </c>
      <c r="C151" s="39">
        <v>745810724</v>
      </c>
      <c r="D151" s="39">
        <v>22255246</v>
      </c>
      <c r="E151" s="39">
        <f t="shared" si="37"/>
        <v>768065970</v>
      </c>
      <c r="F151" s="39">
        <v>721977014</v>
      </c>
      <c r="G151" s="39">
        <f t="shared" si="38"/>
        <v>46088956</v>
      </c>
      <c r="H151" s="42">
        <f t="shared" si="39"/>
        <v>6.3837151469201756E-2</v>
      </c>
      <c r="I151" s="42">
        <v>5.8000000000000003E-2</v>
      </c>
      <c r="J151" s="39">
        <v>191584082</v>
      </c>
      <c r="K151" s="40">
        <v>7159977</v>
      </c>
      <c r="L151" s="40">
        <f t="shared" si="35"/>
        <v>198744059</v>
      </c>
      <c r="M151" s="40">
        <v>176465726</v>
      </c>
      <c r="N151" s="40">
        <f t="shared" si="36"/>
        <v>22278333</v>
      </c>
      <c r="O151" s="39">
        <f t="shared" si="31"/>
        <v>966810029</v>
      </c>
      <c r="P151" s="39">
        <f t="shared" si="32"/>
        <v>898442740</v>
      </c>
      <c r="Q151" s="39">
        <f t="shared" si="33"/>
        <v>68367289</v>
      </c>
      <c r="R151" s="44">
        <f t="shared" si="34"/>
        <v>7.6095321333444127E-2</v>
      </c>
    </row>
    <row r="152" spans="1:18" x14ac:dyDescent="0.45">
      <c r="A152" s="14">
        <v>937</v>
      </c>
      <c r="B152" s="15" t="s">
        <v>176</v>
      </c>
      <c r="C152" s="39">
        <v>397751614</v>
      </c>
      <c r="D152" s="39">
        <v>11888997</v>
      </c>
      <c r="E152" s="39">
        <f t="shared" si="37"/>
        <v>409640611</v>
      </c>
      <c r="F152" s="39">
        <v>381551082</v>
      </c>
      <c r="G152" s="39">
        <f t="shared" si="38"/>
        <v>28089529</v>
      </c>
      <c r="H152" s="42">
        <f t="shared" si="39"/>
        <v>7.3619314228546728E-2</v>
      </c>
      <c r="I152" s="42">
        <v>0.06</v>
      </c>
      <c r="J152" s="39">
        <v>82482153</v>
      </c>
      <c r="K152" s="40">
        <v>2995118</v>
      </c>
      <c r="L152" s="40">
        <f t="shared" si="35"/>
        <v>85477271</v>
      </c>
      <c r="M152" s="40">
        <v>76176289</v>
      </c>
      <c r="N152" s="40">
        <f t="shared" si="36"/>
        <v>9300982</v>
      </c>
      <c r="O152" s="39">
        <f t="shared" si="31"/>
        <v>495117882</v>
      </c>
      <c r="P152" s="39">
        <f t="shared" si="32"/>
        <v>457727371</v>
      </c>
      <c r="Q152" s="39">
        <f t="shared" si="33"/>
        <v>37390511</v>
      </c>
      <c r="R152" s="44">
        <f t="shared" si="34"/>
        <v>8.1687295470910345E-2</v>
      </c>
    </row>
    <row r="153" spans="1:18" x14ac:dyDescent="0.45">
      <c r="A153" s="14">
        <v>938</v>
      </c>
      <c r="B153" s="15" t="s">
        <v>177</v>
      </c>
      <c r="C153" s="39">
        <v>553984085</v>
      </c>
      <c r="D153" s="39">
        <v>15731888</v>
      </c>
      <c r="E153" s="39">
        <f t="shared" si="37"/>
        <v>569715973</v>
      </c>
      <c r="F153" s="39">
        <v>534626275</v>
      </c>
      <c r="G153" s="39">
        <f t="shared" si="38"/>
        <v>35089698</v>
      </c>
      <c r="H153" s="42">
        <f t="shared" si="39"/>
        <v>6.5634069331889838E-2</v>
      </c>
      <c r="I153" s="42">
        <v>5.6000000000000001E-2</v>
      </c>
      <c r="J153" s="39">
        <v>108290797</v>
      </c>
      <c r="K153" s="40">
        <v>3994907</v>
      </c>
      <c r="L153" s="40">
        <f t="shared" si="35"/>
        <v>112285704</v>
      </c>
      <c r="M153" s="40">
        <v>99717434</v>
      </c>
      <c r="N153" s="40">
        <f t="shared" si="36"/>
        <v>12568270</v>
      </c>
      <c r="O153" s="39">
        <f t="shared" si="31"/>
        <v>682001677</v>
      </c>
      <c r="P153" s="39">
        <f t="shared" si="32"/>
        <v>634343709</v>
      </c>
      <c r="Q153" s="39">
        <f t="shared" si="33"/>
        <v>47657968</v>
      </c>
      <c r="R153" s="44">
        <f t="shared" si="34"/>
        <v>7.5129566706241269E-2</v>
      </c>
    </row>
    <row r="154" spans="1:18" x14ac:dyDescent="0.45">
      <c r="A154" s="14">
        <v>940</v>
      </c>
      <c r="B154" s="15" t="s">
        <v>178</v>
      </c>
      <c r="C154" s="39">
        <v>254876162</v>
      </c>
      <c r="D154" s="39">
        <v>7436002</v>
      </c>
      <c r="E154" s="39">
        <f t="shared" si="37"/>
        <v>262312164</v>
      </c>
      <c r="F154" s="39">
        <v>244805438</v>
      </c>
      <c r="G154" s="39">
        <f t="shared" si="38"/>
        <v>17506726</v>
      </c>
      <c r="H154" s="42">
        <f t="shared" si="39"/>
        <v>7.1512815005359484E-2</v>
      </c>
      <c r="I154" s="42">
        <v>0.06</v>
      </c>
      <c r="J154" s="39">
        <v>50115790</v>
      </c>
      <c r="K154" s="40">
        <v>1889965</v>
      </c>
      <c r="L154" s="40">
        <f t="shared" si="35"/>
        <v>52005755</v>
      </c>
      <c r="M154" s="40">
        <v>45504413</v>
      </c>
      <c r="N154" s="40">
        <f t="shared" si="36"/>
        <v>6501342</v>
      </c>
      <c r="O154" s="39">
        <f t="shared" si="31"/>
        <v>314317919</v>
      </c>
      <c r="P154" s="39">
        <f t="shared" si="32"/>
        <v>290309851</v>
      </c>
      <c r="Q154" s="39">
        <f t="shared" si="33"/>
        <v>24008068</v>
      </c>
      <c r="R154" s="44">
        <f t="shared" si="34"/>
        <v>8.269808247051183E-2</v>
      </c>
    </row>
    <row r="155" spans="1:18" x14ac:dyDescent="0.45">
      <c r="A155" s="14">
        <v>941</v>
      </c>
      <c r="B155" s="15" t="s">
        <v>179</v>
      </c>
      <c r="C155" s="39">
        <v>311739324</v>
      </c>
      <c r="D155" s="39">
        <v>8766151</v>
      </c>
      <c r="E155" s="39">
        <f t="shared" si="37"/>
        <v>320505475</v>
      </c>
      <c r="F155" s="39">
        <v>300981675</v>
      </c>
      <c r="G155" s="39">
        <f t="shared" si="38"/>
        <v>19523800</v>
      </c>
      <c r="H155" s="42">
        <f t="shared" si="39"/>
        <v>6.4867072056795483E-2</v>
      </c>
      <c r="I155" s="42">
        <v>0.06</v>
      </c>
      <c r="J155" s="39">
        <v>58921651</v>
      </c>
      <c r="K155" s="40">
        <v>2021893</v>
      </c>
      <c r="L155" s="40">
        <f t="shared" si="35"/>
        <v>60943544</v>
      </c>
      <c r="M155" s="40">
        <v>54248295</v>
      </c>
      <c r="N155" s="40">
        <f t="shared" si="36"/>
        <v>6695249</v>
      </c>
      <c r="O155" s="39">
        <f t="shared" si="31"/>
        <v>381449019</v>
      </c>
      <c r="P155" s="39">
        <f t="shared" si="32"/>
        <v>355229970</v>
      </c>
      <c r="Q155" s="39">
        <f t="shared" si="33"/>
        <v>26219049</v>
      </c>
      <c r="R155" s="44">
        <f t="shared" si="34"/>
        <v>7.3808662596796096E-2</v>
      </c>
    </row>
    <row r="156" spans="1:18" x14ac:dyDescent="0.45">
      <c r="A156" s="16"/>
      <c r="B156" s="17"/>
      <c r="C156" s="39"/>
      <c r="D156" s="39"/>
      <c r="E156" s="39"/>
      <c r="F156" s="39"/>
      <c r="G156" s="39"/>
      <c r="H156" s="43"/>
      <c r="I156" s="43"/>
      <c r="J156" s="39"/>
      <c r="K156" s="40"/>
      <c r="L156" s="40"/>
      <c r="M156" s="40"/>
      <c r="N156" s="40"/>
      <c r="O156" s="39"/>
      <c r="P156" s="39"/>
      <c r="Q156" s="39"/>
      <c r="R156" s="44"/>
    </row>
    <row r="157" spans="1:18" x14ac:dyDescent="0.45">
      <c r="A157" s="16"/>
      <c r="B157" s="17"/>
      <c r="C157" s="39"/>
      <c r="D157" s="39"/>
      <c r="E157" s="39"/>
      <c r="F157" s="39"/>
      <c r="G157" s="39"/>
      <c r="H157" s="43"/>
      <c r="I157" s="43"/>
      <c r="J157" s="39"/>
      <c r="K157" s="40"/>
      <c r="L157" s="40"/>
      <c r="M157" s="40"/>
      <c r="N157" s="40"/>
      <c r="O157" s="39"/>
      <c r="P157" s="39"/>
      <c r="Q157" s="39"/>
      <c r="R157" s="44"/>
    </row>
    <row r="158" spans="1:18" x14ac:dyDescent="0.45">
      <c r="A158" s="16" t="s">
        <v>180</v>
      </c>
      <c r="B158" s="17"/>
      <c r="C158" s="39">
        <v>6840826174</v>
      </c>
      <c r="D158" s="39">
        <v>200114350</v>
      </c>
      <c r="E158" s="39">
        <f>C158+D158</f>
        <v>7040940524</v>
      </c>
      <c r="F158" s="39">
        <v>6713019865</v>
      </c>
      <c r="G158" s="39">
        <f>E158-F158</f>
        <v>327920659</v>
      </c>
      <c r="H158" s="42">
        <f>G158/F158</f>
        <v>4.8848456520990798E-2</v>
      </c>
      <c r="I158" s="42">
        <v>5.5E-2</v>
      </c>
      <c r="J158" s="39">
        <v>1689953753</v>
      </c>
      <c r="K158" s="40">
        <v>64138945</v>
      </c>
      <c r="L158" s="40">
        <f t="shared" ref="L158:L166" si="40">J158+K158</f>
        <v>1754092698</v>
      </c>
      <c r="M158" s="40">
        <v>1554104513</v>
      </c>
      <c r="N158" s="40">
        <f t="shared" ref="N158:N166" si="41">L158-M158</f>
        <v>199988185</v>
      </c>
      <c r="O158" s="39">
        <f t="shared" ref="O158:O166" si="42">E158+L158</f>
        <v>8795033222</v>
      </c>
      <c r="P158" s="39">
        <f t="shared" ref="P158:P166" si="43">F158+M158</f>
        <v>8267124378</v>
      </c>
      <c r="Q158" s="39">
        <f t="shared" ref="Q158:Q166" si="44">O158-P158</f>
        <v>527908844</v>
      </c>
      <c r="R158" s="44">
        <f t="shared" ref="R158:R166" si="45">Q158/P158</f>
        <v>6.3856405185440404E-2</v>
      </c>
    </row>
    <row r="159" spans="1:18" x14ac:dyDescent="0.45">
      <c r="A159" s="16" t="s">
        <v>181</v>
      </c>
      <c r="B159" s="17"/>
      <c r="C159" s="39">
        <v>4424744902</v>
      </c>
      <c r="D159" s="39">
        <v>130539691</v>
      </c>
      <c r="E159" s="39">
        <f t="shared" ref="E159:E166" si="46">C159+D159</f>
        <v>4555284593</v>
      </c>
      <c r="F159" s="39">
        <v>4260343240</v>
      </c>
      <c r="G159" s="39">
        <f t="shared" ref="G159:G166" si="47">E159-F159</f>
        <v>294941353</v>
      </c>
      <c r="H159" s="42">
        <f t="shared" ref="H159:H166" si="48">G159/F159</f>
        <v>6.9229481378594276E-2</v>
      </c>
      <c r="I159" s="42">
        <v>0.06</v>
      </c>
      <c r="J159" s="39">
        <v>862064669</v>
      </c>
      <c r="K159" s="40">
        <v>32192131</v>
      </c>
      <c r="L159" s="40">
        <f t="shared" si="40"/>
        <v>894256800</v>
      </c>
      <c r="M159" s="40">
        <v>792505659</v>
      </c>
      <c r="N159" s="40">
        <f t="shared" si="41"/>
        <v>101751141</v>
      </c>
      <c r="O159" s="39">
        <f t="shared" si="42"/>
        <v>5449541393</v>
      </c>
      <c r="P159" s="39">
        <f t="shared" si="43"/>
        <v>5052848899</v>
      </c>
      <c r="Q159" s="39">
        <f t="shared" si="44"/>
        <v>396692494</v>
      </c>
      <c r="R159" s="44">
        <f t="shared" si="45"/>
        <v>7.8508679346914315E-2</v>
      </c>
    </row>
    <row r="160" spans="1:18" x14ac:dyDescent="0.45">
      <c r="A160" s="16" t="s">
        <v>182</v>
      </c>
      <c r="B160" s="17"/>
      <c r="C160" s="39">
        <v>3444217744</v>
      </c>
      <c r="D160" s="39">
        <v>100960231</v>
      </c>
      <c r="E160" s="39">
        <f t="shared" si="46"/>
        <v>3545177975</v>
      </c>
      <c r="F160" s="39">
        <v>3314128550</v>
      </c>
      <c r="G160" s="39">
        <f t="shared" si="47"/>
        <v>231049425</v>
      </c>
      <c r="H160" s="42">
        <f t="shared" si="48"/>
        <v>6.971649455178798E-2</v>
      </c>
      <c r="I160" s="42">
        <v>0.06</v>
      </c>
      <c r="J160" s="39">
        <v>680084239</v>
      </c>
      <c r="K160" s="40">
        <v>25684714</v>
      </c>
      <c r="L160" s="40">
        <f t="shared" si="40"/>
        <v>705768953</v>
      </c>
      <c r="M160" s="40">
        <v>620219235</v>
      </c>
      <c r="N160" s="40">
        <f t="shared" si="41"/>
        <v>85549718</v>
      </c>
      <c r="O160" s="39">
        <f t="shared" si="42"/>
        <v>4250946928</v>
      </c>
      <c r="P160" s="39">
        <f t="shared" si="43"/>
        <v>3934347785</v>
      </c>
      <c r="Q160" s="39">
        <f t="shared" si="44"/>
        <v>316599143</v>
      </c>
      <c r="R160" s="44">
        <f t="shared" si="45"/>
        <v>8.0470553266047878E-2</v>
      </c>
    </row>
    <row r="161" spans="1:18" x14ac:dyDescent="0.45">
      <c r="A161" s="16" t="s">
        <v>183</v>
      </c>
      <c r="B161" s="17"/>
      <c r="C161" s="39">
        <v>1856581760</v>
      </c>
      <c r="D161" s="39">
        <v>56474038</v>
      </c>
      <c r="E161" s="39">
        <f t="shared" si="46"/>
        <v>1913055798</v>
      </c>
      <c r="F161" s="39">
        <v>1802321794</v>
      </c>
      <c r="G161" s="39">
        <f t="shared" si="47"/>
        <v>110734004</v>
      </c>
      <c r="H161" s="42">
        <f t="shared" si="48"/>
        <v>6.1439641005639416E-2</v>
      </c>
      <c r="I161" s="42">
        <v>6.0999999999999999E-2</v>
      </c>
      <c r="J161" s="39">
        <v>416243348</v>
      </c>
      <c r="K161" s="40">
        <v>15477762</v>
      </c>
      <c r="L161" s="40">
        <f t="shared" si="40"/>
        <v>431721110</v>
      </c>
      <c r="M161" s="40">
        <v>378819652</v>
      </c>
      <c r="N161" s="40">
        <f t="shared" si="41"/>
        <v>52901458</v>
      </c>
      <c r="O161" s="39">
        <f t="shared" si="42"/>
        <v>2344776908</v>
      </c>
      <c r="P161" s="39">
        <f t="shared" si="43"/>
        <v>2181141446</v>
      </c>
      <c r="Q161" s="39">
        <f t="shared" si="44"/>
        <v>163635462</v>
      </c>
      <c r="R161" s="44">
        <f t="shared" si="45"/>
        <v>7.5022856633205251E-2</v>
      </c>
    </row>
    <row r="162" spans="1:18" x14ac:dyDescent="0.45">
      <c r="A162" s="16" t="s">
        <v>184</v>
      </c>
      <c r="B162" s="17"/>
      <c r="C162" s="39">
        <v>5559651294</v>
      </c>
      <c r="D162" s="39">
        <v>162927802</v>
      </c>
      <c r="E162" s="39">
        <f t="shared" si="46"/>
        <v>5722579096</v>
      </c>
      <c r="F162" s="39">
        <v>5360653433</v>
      </c>
      <c r="G162" s="39">
        <f t="shared" si="47"/>
        <v>361925663</v>
      </c>
      <c r="H162" s="42">
        <f t="shared" si="48"/>
        <v>6.7515213867771776E-2</v>
      </c>
      <c r="I162" s="42">
        <v>5.8000000000000003E-2</v>
      </c>
      <c r="J162" s="39">
        <v>1141464630</v>
      </c>
      <c r="K162" s="40">
        <v>42909953</v>
      </c>
      <c r="L162" s="40">
        <f t="shared" si="40"/>
        <v>1184374583</v>
      </c>
      <c r="M162" s="40">
        <v>1037824299</v>
      </c>
      <c r="N162" s="40">
        <f t="shared" si="41"/>
        <v>146550284</v>
      </c>
      <c r="O162" s="39">
        <f t="shared" si="42"/>
        <v>6906953679</v>
      </c>
      <c r="P162" s="39">
        <f t="shared" si="43"/>
        <v>6398477732</v>
      </c>
      <c r="Q162" s="39">
        <f t="shared" si="44"/>
        <v>508475947</v>
      </c>
      <c r="R162" s="44">
        <f t="shared" si="45"/>
        <v>7.9468268594108785E-2</v>
      </c>
    </row>
    <row r="163" spans="1:18" x14ac:dyDescent="0.45">
      <c r="A163" s="16" t="s">
        <v>185</v>
      </c>
      <c r="B163" s="17"/>
      <c r="C163" s="39">
        <v>6180044655</v>
      </c>
      <c r="D163" s="39">
        <v>181914723</v>
      </c>
      <c r="E163" s="39">
        <f t="shared" si="46"/>
        <v>6361959378</v>
      </c>
      <c r="F163" s="39">
        <v>5953245346</v>
      </c>
      <c r="G163" s="39">
        <f t="shared" si="47"/>
        <v>408714032</v>
      </c>
      <c r="H163" s="42">
        <f t="shared" si="48"/>
        <v>6.8653987572444994E-2</v>
      </c>
      <c r="I163" s="42">
        <v>5.8999999999999997E-2</v>
      </c>
      <c r="J163" s="39">
        <v>1388797345</v>
      </c>
      <c r="K163" s="40">
        <v>51541835</v>
      </c>
      <c r="L163" s="40">
        <f t="shared" si="40"/>
        <v>1440339180</v>
      </c>
      <c r="M163" s="40">
        <v>1273379643</v>
      </c>
      <c r="N163" s="40">
        <f t="shared" si="41"/>
        <v>166959537</v>
      </c>
      <c r="O163" s="39">
        <f t="shared" si="42"/>
        <v>7802298558</v>
      </c>
      <c r="P163" s="39">
        <f t="shared" si="43"/>
        <v>7226624989</v>
      </c>
      <c r="Q163" s="39">
        <f t="shared" si="44"/>
        <v>575673569</v>
      </c>
      <c r="R163" s="44">
        <f t="shared" si="45"/>
        <v>7.9660086122672891E-2</v>
      </c>
    </row>
    <row r="164" spans="1:18" x14ac:dyDescent="0.45">
      <c r="A164" s="16" t="s">
        <v>186</v>
      </c>
      <c r="B164" s="17"/>
      <c r="C164" s="39">
        <v>3623132544</v>
      </c>
      <c r="D164" s="39">
        <v>106367009</v>
      </c>
      <c r="E164" s="39">
        <f t="shared" si="46"/>
        <v>3729499553</v>
      </c>
      <c r="F164" s="39">
        <v>3498549198</v>
      </c>
      <c r="G164" s="39">
        <f t="shared" si="47"/>
        <v>230950355</v>
      </c>
      <c r="H164" s="42">
        <f t="shared" si="48"/>
        <v>6.6013179157813864E-2</v>
      </c>
      <c r="I164" s="42">
        <v>6.0999999999999999E-2</v>
      </c>
      <c r="J164" s="39">
        <v>763499298</v>
      </c>
      <c r="K164" s="40">
        <v>28362282</v>
      </c>
      <c r="L164" s="40">
        <f t="shared" si="40"/>
        <v>791861580</v>
      </c>
      <c r="M164" s="40">
        <v>695410967</v>
      </c>
      <c r="N164" s="40">
        <f t="shared" si="41"/>
        <v>96450613</v>
      </c>
      <c r="O164" s="39">
        <f t="shared" si="42"/>
        <v>4521361133</v>
      </c>
      <c r="P164" s="39">
        <f t="shared" si="43"/>
        <v>4193960165</v>
      </c>
      <c r="Q164" s="39">
        <f t="shared" si="44"/>
        <v>327400968</v>
      </c>
      <c r="R164" s="44">
        <f t="shared" si="45"/>
        <v>7.8064873083981717E-2</v>
      </c>
    </row>
    <row r="165" spans="1:18" x14ac:dyDescent="0.45">
      <c r="A165" s="16" t="s">
        <v>187</v>
      </c>
      <c r="B165" s="17"/>
      <c r="C165" s="39">
        <v>4522209311</v>
      </c>
      <c r="D165" s="39">
        <v>134689707</v>
      </c>
      <c r="E165" s="39">
        <f t="shared" si="46"/>
        <v>4656899018</v>
      </c>
      <c r="F165" s="39">
        <v>4365733866</v>
      </c>
      <c r="G165" s="39">
        <f t="shared" si="47"/>
        <v>291165152</v>
      </c>
      <c r="H165" s="42">
        <f t="shared" si="48"/>
        <v>6.6693289361399663E-2</v>
      </c>
      <c r="I165" s="42">
        <v>5.8999999999999997E-2</v>
      </c>
      <c r="J165" s="39">
        <v>939955615</v>
      </c>
      <c r="K165" s="40">
        <v>34758320</v>
      </c>
      <c r="L165" s="40">
        <f t="shared" si="40"/>
        <v>974713935</v>
      </c>
      <c r="M165" s="40">
        <v>854991005</v>
      </c>
      <c r="N165" s="40">
        <f t="shared" si="41"/>
        <v>119722930</v>
      </c>
      <c r="O165" s="39">
        <f t="shared" si="42"/>
        <v>5631612953</v>
      </c>
      <c r="P165" s="39">
        <f t="shared" si="43"/>
        <v>5220724871</v>
      </c>
      <c r="Q165" s="39">
        <f t="shared" si="44"/>
        <v>410888082</v>
      </c>
      <c r="R165" s="44">
        <f t="shared" si="45"/>
        <v>7.8703262890253922E-2</v>
      </c>
    </row>
    <row r="166" spans="1:18" ht="14.65" thickBot="1" x14ac:dyDescent="0.5">
      <c r="A166" s="16" t="s">
        <v>188</v>
      </c>
      <c r="B166" s="52"/>
      <c r="C166" s="53">
        <v>4086837596</v>
      </c>
      <c r="D166" s="41">
        <v>119821960</v>
      </c>
      <c r="E166" s="41">
        <f t="shared" si="46"/>
        <v>4206659556</v>
      </c>
      <c r="F166" s="41">
        <v>3953827807</v>
      </c>
      <c r="G166" s="41">
        <f t="shared" si="47"/>
        <v>252831749</v>
      </c>
      <c r="H166" s="47">
        <f t="shared" si="48"/>
        <v>6.3946069819322313E-2</v>
      </c>
      <c r="I166" s="50">
        <v>5.8999999999999997E-2</v>
      </c>
      <c r="J166" s="49">
        <v>773580206</v>
      </c>
      <c r="K166" s="41">
        <v>29934136</v>
      </c>
      <c r="L166" s="41">
        <f t="shared" si="40"/>
        <v>803514342</v>
      </c>
      <c r="M166" s="41">
        <v>699151154</v>
      </c>
      <c r="N166" s="41">
        <f t="shared" si="41"/>
        <v>104363188</v>
      </c>
      <c r="O166" s="41">
        <f t="shared" si="42"/>
        <v>5010173898</v>
      </c>
      <c r="P166" s="41">
        <f t="shared" si="43"/>
        <v>4652978961</v>
      </c>
      <c r="Q166" s="41">
        <f t="shared" si="44"/>
        <v>357194937</v>
      </c>
      <c r="R166" s="51">
        <f t="shared" si="45"/>
        <v>7.6766935761779814E-2</v>
      </c>
    </row>
    <row r="169" spans="1:18" x14ac:dyDescent="0.45">
      <c r="I169" s="4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F75915755F9DE645969ABB90F9071D77" ma:contentTypeVersion="735" ma:contentTypeDescription="" ma:contentTypeScope="" ma:versionID="1f199c940a22148d03d09a1f4c80060a">
  <xsd:schema xmlns:xsd="http://www.w3.org/2001/XMLSchema" xmlns:xs="http://www.w3.org/2001/XMLSchema" xmlns:p="http://schemas.microsoft.com/office/2006/metadata/properties" xmlns:ns2="8c566321-f672-4e06-a901-b5e72b4c4357" xmlns:ns3="ba2294b9-6d6a-4c9b-a125-9e4b98f52ed2" targetNamespace="http://schemas.microsoft.com/office/2006/metadata/properties" ma:root="true" ma:fieldsID="9d87d535931e25af57e184e2d68bee54" ns2:_="" ns3:_="">
    <xsd:import namespace="8c566321-f672-4e06-a901-b5e72b4c4357"/>
    <xsd:import namespace="ba2294b9-6d6a-4c9b-a125-9e4b98f52ed2"/>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3eb122d-f16b-47b2-bb2e-5b7da59c931c}" ma:internalName="TaxCatchAll" ma:showField="CatchAllData" ma:web="e94af2ac-a357-4f0d-9782-bb69ed9cd5f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3eb122d-f16b-47b2-bb2e-5b7da59c931c}" ma:internalName="TaxCatchAllLabel" ma:readOnly="true" ma:showField="CatchAllDataLabel" ma:web="e94af2ac-a357-4f0d-9782-bb69ed9cd5ff">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1;#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2;#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_dlc_DocId xmlns="ba2294b9-6d6a-4c9b-a125-9e4b98f52ed2">ME6SAHZC45E4-149984527-571451</_dlc_DocId>
    <_dlc_DocIdUrl xmlns="ba2294b9-6d6a-4c9b-a125-9e4b98f52ed2">
      <Url>https://educationgovuk.sharepoint.com/sites/lveesfa00117/_layouts/15/DocIdRedir.aspx?ID=ME6SAHZC45E4-149984527-571451</Url>
      <Description>ME6SAHZC45E4-149984527-571451</Description>
    </_dlc_DocIdUr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5.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C7A6C78F-EF46-490C-9028-1EC7B8587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ba2294b9-6d6a-4c9b-a125-9e4b98f52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3499D-5B70-46C7-92E9-FCBAE2C17970}">
  <ds:schemaRefs>
    <ds:schemaRef ds:uri="http://schemas.microsoft.com/sharepoint/events"/>
  </ds:schemaRefs>
</ds:datastoreItem>
</file>

<file path=customXml/itemProps3.xml><?xml version="1.0" encoding="utf-8"?>
<ds:datastoreItem xmlns:ds="http://schemas.openxmlformats.org/officeDocument/2006/customXml" ds:itemID="{22D254EF-A10A-4AB7-AAA7-1150FE2D48C2}">
  <ds:schemaRefs>
    <ds:schemaRef ds:uri="http://schemas.microsoft.com/sharepoint/v3/contenttype/forms"/>
  </ds:schemaRefs>
</ds:datastoreItem>
</file>

<file path=customXml/itemProps4.xml><?xml version="1.0" encoding="utf-8"?>
<ds:datastoreItem xmlns:ds="http://schemas.openxmlformats.org/officeDocument/2006/customXml" ds:itemID="{BC1A4E2F-47DA-49F6-BB54-046972E8BBEC}">
  <ds:schemaRefs>
    <ds:schemaRef ds:uri="ba2294b9-6d6a-4c9b-a125-9e4b98f52ed2"/>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8c566321-f672-4e06-a901-b5e72b4c4357"/>
    <ds:schemaRef ds:uri="http://schemas.microsoft.com/office/infopath/2007/PartnerControls"/>
    <ds:schemaRef ds:uri="http://schemas.openxmlformats.org/package/2006/metadata/core-properties"/>
    <ds:schemaRef ds:uri="http://purl.org/dc/dcmitype/"/>
  </ds:schemaRefs>
</ds:datastoreItem>
</file>

<file path=customXml/itemProps5.xml><?xml version="1.0" encoding="utf-8"?>
<ds:datastoreItem xmlns:ds="http://schemas.openxmlformats.org/officeDocument/2006/customXml" ds:itemID="{56F2EA16-9330-40AB-8D91-748BD3E8AC1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Information</vt:lpstr>
      <vt:lpstr>Allocations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Maria</dc:creator>
  <cp:keywords/>
  <dc:description/>
  <cp:lastModifiedBy>RAINE, Nicola</cp:lastModifiedBy>
  <cp:revision/>
  <dcterms:created xsi:type="dcterms:W3CDTF">2021-12-15T11:00:48Z</dcterms:created>
  <dcterms:modified xsi:type="dcterms:W3CDTF">2022-05-24T09:57:03Z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0x010100545E941595ED5448BA61900FDDAFF31300F75915755F9DE645969ABB90F9071D77</vt:lpwstr>
  </property>
  <property fmtid="{D5CDD505-2E9C-101B-9397-08002B2CF9AE}" pid="3" name="_dlc_DocIdItemGuid">
    <vt:lpwstr>42c23e23-c187-4d5e-b5eb-57e163395852</vt:lpwstr>
  </property>
  <property fmtid="{D5CDD505-2E9C-101B-9397-08002B2CF9AE}" pid="4" name="MediaServiceImageTags">
    <vt:lpwstr/>
  </property>
  <property fmtid="{D5CDD505-2E9C-101B-9397-08002B2CF9AE}" pid="5" name="cf01b81f267a4ae7a066de4ca5a45f7c">
    <vt:lpwstr>Official|0884c477-2e62-47ea-b19c-5af6e91124c5</vt:lpwstr>
  </property>
  <property fmtid="{D5CDD505-2E9C-101B-9397-08002B2CF9AE}" pid="6" name="pd0bfabaa6cb47f7bff41b54a8405b46">
    <vt:lpwstr>ESFA|f55057f6-e680-4dd8-a168-9494a8b9b0ae</vt:lpwstr>
  </property>
  <property fmtid="{D5CDD505-2E9C-101B-9397-08002B2CF9AE}" pid="7" name="afedf6f4583d4414b8b49f98bd7a4a38">
    <vt:lpwstr>ESFA|4a323c2c-9aef-47e8-b09b-131faf9bac1c</vt:lpwstr>
  </property>
  <property fmtid="{D5CDD505-2E9C-101B-9397-08002B2CF9AE}" pid="8" name="DfeOwner">
    <vt:lpwstr>2;#ESFA|4a323c2c-9aef-47e8-b09b-131faf9bac1c</vt:lpwstr>
  </property>
  <property fmtid="{D5CDD505-2E9C-101B-9397-08002B2CF9AE}" pid="9" name="DfeOrganisationalUnit">
    <vt:lpwstr>1;#ESFA|f55057f6-e680-4dd8-a168-9494a8b9b0ae</vt:lpwstr>
  </property>
  <property fmtid="{D5CDD505-2E9C-101B-9397-08002B2CF9AE}" pid="10" name="DfeRights:ProtectiveMarking">
    <vt:lpwstr>3;#Official|0884c477-2e62-47ea-b19c-5af6e91124c5</vt:lpwstr>
  </property>
  <property fmtid="{D5CDD505-2E9C-101B-9397-08002B2CF9AE}" pid="11" name="cbd89a3d90af4054933af136d81ae271">
    <vt:lpwstr/>
  </property>
  <property fmtid="{D5CDD505-2E9C-101B-9397-08002B2CF9AE}" pid="12" name="Rights:ProtectiveMarking">
    <vt:lpwstr>3;#Official|0884c477-2e62-47ea-b19c-5af6e91124c5</vt:lpwstr>
  </property>
  <property fmtid="{D5CDD505-2E9C-101B-9397-08002B2CF9AE}" pid="13" name="DfeSubject">
    <vt:lpwstr/>
  </property>
  <property fmtid="{D5CDD505-2E9C-101B-9397-08002B2CF9AE}" pid="14" name="c0e8f78731f34305bd83ee7a944e5d31">
    <vt:lpwstr/>
  </property>
  <property fmtid="{D5CDD505-2E9C-101B-9397-08002B2CF9AE}" pid="15" name="Subject1">
    <vt:lpwstr/>
  </property>
  <property fmtid="{D5CDD505-2E9C-101B-9397-08002B2CF9AE}" pid="16" name="Function">
    <vt:lpwstr/>
  </property>
  <property fmtid="{D5CDD505-2E9C-101B-9397-08002B2CF9AE}" pid="17" name="SiteType">
    <vt:lpwstr/>
  </property>
  <property fmtid="{D5CDD505-2E9C-101B-9397-08002B2CF9AE}" pid="18" name="OrganisationalUnit">
    <vt:lpwstr>1;#ESFA|f55057f6-e680-4dd8-a168-9494a8b9b0ae</vt:lpwstr>
  </property>
  <property fmtid="{D5CDD505-2E9C-101B-9397-08002B2CF9AE}" pid="19" name="e001803101cc486883c488742a9b195f">
    <vt:lpwstr/>
  </property>
  <property fmtid="{D5CDD505-2E9C-101B-9397-08002B2CF9AE}" pid="20" name="Owner">
    <vt:lpwstr>2;#ESFA|4a323c2c-9aef-47e8-b09b-131faf9bac1c</vt:lpwstr>
  </property>
</Properties>
</file>