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clg-my.sharepoint.com/personal/john_norman_communities_gov_uk/Documents/Documents/"/>
    </mc:Choice>
  </mc:AlternateContent>
  <xr:revisionPtr revIDLastSave="0" documentId="8_{33676FBB-F5AF-4969-B0AF-8C40E7DB7D4A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Introduction" sheetId="1" r:id="rId1"/>
    <sheet name="Form" sheetId="2" r:id="rId2"/>
    <sheet name="Exceptional Balance Data" sheetId="3" state="veryHidden" r:id="rId3"/>
    <sheet name="CTR1 Data" sheetId="5" state="veryHidden" r:id="rId4"/>
  </sheets>
  <definedNames>
    <definedName name="_xlnm._FilterDatabase" localSheetId="3" hidden="1">'CTR1 Data'!$A$1:$BM$310</definedName>
    <definedName name="_xlnm._FilterDatabase" localSheetId="2" hidden="1">'Exceptional Balance Data'!$A$1:$J$311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4" i="5" l="1"/>
  <c r="AB104" i="2" l="1"/>
  <c r="AB80" i="2"/>
  <c r="A8" i="2" l="1"/>
  <c r="N96" i="2" s="1"/>
  <c r="I96" i="2" l="1"/>
  <c r="I72" i="2"/>
  <c r="X72" i="2"/>
  <c r="X96" i="2"/>
  <c r="S96" i="2"/>
  <c r="S72" i="2"/>
  <c r="N72" i="2"/>
  <c r="E72" i="2"/>
  <c r="E96" i="2"/>
  <c r="E18" i="2"/>
  <c r="E22" i="2" s="1"/>
  <c r="S69" i="2"/>
  <c r="X69" i="2"/>
  <c r="N69" i="2"/>
  <c r="E69" i="2"/>
  <c r="I69" i="2"/>
  <c r="B52" i="2"/>
  <c r="AB96" i="2" l="1"/>
  <c r="AB72" i="2"/>
  <c r="X76" i="2" s="1"/>
  <c r="X84" i="2" s="1"/>
  <c r="E26" i="2"/>
  <c r="E45" i="2" s="1"/>
  <c r="I76" i="2" l="1"/>
  <c r="I84" i="2" s="1"/>
  <c r="N76" i="2"/>
  <c r="N84" i="2" s="1"/>
  <c r="S76" i="2"/>
  <c r="S84" i="2" s="1"/>
  <c r="E76" i="2"/>
  <c r="E61" i="2"/>
  <c r="E92" i="2" s="1"/>
  <c r="I100" i="2" s="1"/>
  <c r="AB84" i="2" l="1"/>
  <c r="AB76" i="2"/>
  <c r="I108" i="2"/>
  <c r="X100" i="2"/>
  <c r="X108" i="2" s="1"/>
  <c r="X116" i="2" s="1"/>
  <c r="S100" i="2"/>
  <c r="S108" i="2" s="1"/>
  <c r="S116" i="2" s="1"/>
  <c r="N100" i="2"/>
  <c r="N108" i="2" s="1"/>
  <c r="N116" i="2" s="1"/>
  <c r="E100" i="2"/>
  <c r="E116" i="2" s="1"/>
  <c r="AB108" i="2" l="1"/>
  <c r="AB100" i="2"/>
  <c r="I116" i="2"/>
  <c r="AB116" i="2" s="1"/>
</calcChain>
</file>

<file path=xl/sharedStrings.xml><?xml version="1.0" encoding="utf-8"?>
<sst xmlns="http://schemas.openxmlformats.org/spreadsheetml/2006/main" count="3571" uniqueCount="1191">
  <si>
    <t xml:space="preserve">These instructions highlight the special features of the tool and should be read in conjunction with the guidance notes. </t>
  </si>
  <si>
    <t>Using the tool</t>
  </si>
  <si>
    <t>1. The tool can be set up for each individual local authority by selecting the appropriate authority name from the list. Once a local authority name is selected the spreadsheet will automatically complete the data for the white cells with a blue border.</t>
  </si>
  <si>
    <t>2. There are three different type of input cells:</t>
  </si>
  <si>
    <r>
      <t xml:space="preserve">* White, Black Border - these are blank for new data - Please ensure </t>
    </r>
    <r>
      <rPr>
        <i/>
        <u/>
        <sz val="12"/>
        <rFont val="Arial"/>
        <family val="2"/>
      </rPr>
      <t>all</t>
    </r>
    <r>
      <rPr>
        <i/>
        <sz val="12"/>
        <rFont val="Arial"/>
        <family val="2"/>
      </rPr>
      <t xml:space="preserve"> white cells are filled including entering zeroes where appropriate.</t>
    </r>
  </si>
  <si>
    <r>
      <t xml:space="preserve">* White background, green border - These cells are information cells and have the appropriate formula in them. </t>
    </r>
    <r>
      <rPr>
        <b/>
        <i/>
        <sz val="12"/>
        <rFont val="Arial"/>
        <family val="2"/>
      </rPr>
      <t>Please do not overwrite the formula.</t>
    </r>
  </si>
  <si>
    <r>
      <t xml:space="preserve">In addition, areas of the form are </t>
    </r>
    <r>
      <rPr>
        <b/>
        <sz val="12"/>
        <rFont val="Arial"/>
        <family val="2"/>
      </rPr>
      <t xml:space="preserve">greyed out. </t>
    </r>
    <r>
      <rPr>
        <sz val="12"/>
        <rFont val="Arial"/>
        <family val="2"/>
      </rPr>
      <t xml:space="preserve">You are not required to enter data into these cells. </t>
    </r>
  </si>
  <si>
    <t>Entering data</t>
  </si>
  <si>
    <r>
      <t xml:space="preserve">3.  </t>
    </r>
    <r>
      <rPr>
        <u/>
        <sz val="12"/>
        <rFont val="Arial"/>
        <family val="2"/>
      </rPr>
      <t>All</t>
    </r>
    <r>
      <rPr>
        <sz val="12"/>
        <rFont val="Arial"/>
        <family val="2"/>
      </rPr>
      <t xml:space="preserve"> values in the form should be entered in whole £. </t>
    </r>
  </si>
  <si>
    <t xml:space="preserve">council.tax@communities.gov.uk </t>
  </si>
  <si>
    <t>Please select billing authority from the dropdown</t>
  </si>
  <si>
    <t xml:space="preserve">1. LA name: </t>
  </si>
  <si>
    <t>Column 1</t>
  </si>
  <si>
    <t>Column 2</t>
  </si>
  <si>
    <t>Column 3</t>
  </si>
  <si>
    <t>Column 4</t>
  </si>
  <si>
    <t>Column 5</t>
  </si>
  <si>
    <t>Column 6</t>
  </si>
  <si>
    <t>Total/Area</t>
  </si>
  <si>
    <t>£</t>
  </si>
  <si>
    <t>SECTION A - AMOUNT OF EXCEPTIONAL BALANCE TO BE REPAID IN 2022-23</t>
  </si>
  <si>
    <t xml:space="preserve"> </t>
  </si>
  <si>
    <t>3. Amount of exceptional balance to be repaid in 2022-23</t>
  </si>
  <si>
    <t>Amount A</t>
  </si>
  <si>
    <t>Amount B</t>
  </si>
  <si>
    <t>Amount C</t>
  </si>
  <si>
    <t>4. Amount of remaining exceptional balance to carry forward to be repaid in 2023-24</t>
  </si>
  <si>
    <t>Amount D</t>
  </si>
  <si>
    <t>Amount E</t>
  </si>
  <si>
    <r>
      <t xml:space="preserve">6. Transfers/payments into the collection fund during 2021-22 to discharge any liability for a deficit </t>
    </r>
    <r>
      <rPr>
        <b/>
        <i/>
        <sz val="12"/>
        <rFont val="Arial"/>
        <family val="2"/>
      </rPr>
      <t>(enter zero if no payments were made)</t>
    </r>
  </si>
  <si>
    <t>Amount G</t>
  </si>
  <si>
    <t>Amount F</t>
  </si>
  <si>
    <t>7. Any other amounts credited to or to be credited to the collection fund during 2021-22</t>
  </si>
  <si>
    <t>8. Payment of the exceptional balance deferred until 2023-24</t>
  </si>
  <si>
    <t>SECTION B - CALCULATION OF COLLECTION FUND SURPLUS/DEFICIT ON 15 JANUARY 2022</t>
  </si>
  <si>
    <r>
      <t>10. Transfer/payments made from the collection fund during 2021-22 in respect of a surplus</t>
    </r>
    <r>
      <rPr>
        <b/>
        <i/>
        <sz val="12"/>
        <rFont val="Arial"/>
        <family val="2"/>
      </rPr>
      <t xml:space="preserve"> (enter zero if no payments were made)</t>
    </r>
  </si>
  <si>
    <t>Amount H</t>
  </si>
  <si>
    <t>Amount C (credited)</t>
  </si>
  <si>
    <t>11. Any other amounts charged to or to be charged to the collection fund during 2021-22</t>
  </si>
  <si>
    <t>Amount I</t>
  </si>
  <si>
    <t>Amount J</t>
  </si>
  <si>
    <t>Amount D+E+F+C-G-H-I</t>
  </si>
  <si>
    <t>Billing authority</t>
  </si>
  <si>
    <t>MHCLG Code</t>
  </si>
  <si>
    <t>ONS code</t>
  </si>
  <si>
    <t>Class</t>
  </si>
  <si>
    <t>Greater London Authority</t>
  </si>
  <si>
    <t>Police &amp; Crime Commissioner</t>
  </si>
  <si>
    <t>Combined Authority</t>
  </si>
  <si>
    <t>District/Unitary/London borough</t>
  </si>
  <si>
    <t>County council / Greater London Authority</t>
  </si>
  <si>
    <t>Fire &amp; Rescue Authority</t>
  </si>
  <si>
    <t>E3831</t>
  </si>
  <si>
    <t>E07000223</t>
  </si>
  <si>
    <t>Adur</t>
  </si>
  <si>
    <t>SD</t>
  </si>
  <si>
    <t>West Sussex</t>
  </si>
  <si>
    <t>Sussex PCC</t>
  </si>
  <si>
    <t>N/A</t>
  </si>
  <si>
    <t>E0931</t>
  </si>
  <si>
    <t>E07000026</t>
  </si>
  <si>
    <t>Allerdale</t>
  </si>
  <si>
    <t>Cumbria</t>
  </si>
  <si>
    <t>Cumbria PCC</t>
  </si>
  <si>
    <t>E1031</t>
  </si>
  <si>
    <t>E07000032</t>
  </si>
  <si>
    <t>Amber Valley</t>
  </si>
  <si>
    <t>Derbyshire</t>
  </si>
  <si>
    <t>Derbyshire PCC</t>
  </si>
  <si>
    <t>Derbyshire Fire</t>
  </si>
  <si>
    <t>E3832</t>
  </si>
  <si>
    <t>E07000224</t>
  </si>
  <si>
    <t>Arun</t>
  </si>
  <si>
    <t>E3031</t>
  </si>
  <si>
    <t>E07000170</t>
  </si>
  <si>
    <t>Ashfield</t>
  </si>
  <si>
    <t>Nottinghamshire</t>
  </si>
  <si>
    <t>Nottinghamshire PCC</t>
  </si>
  <si>
    <t>Nottinghamshire Fire</t>
  </si>
  <si>
    <t>E2231</t>
  </si>
  <si>
    <t>E07000105</t>
  </si>
  <si>
    <t>Ashford</t>
  </si>
  <si>
    <t>Kent</t>
  </si>
  <si>
    <t>Kent PCC</t>
  </si>
  <si>
    <t>Kent Fire</t>
  </si>
  <si>
    <t>E3531</t>
  </si>
  <si>
    <t>E07000200</t>
  </si>
  <si>
    <t>Babergh</t>
  </si>
  <si>
    <t>Suffolk</t>
  </si>
  <si>
    <t>Suffolk PCC</t>
  </si>
  <si>
    <t>E5030</t>
  </si>
  <si>
    <t>E09000002</t>
  </si>
  <si>
    <t>Barking and Dagenham</t>
  </si>
  <si>
    <t>OLB</t>
  </si>
  <si>
    <t>E5031</t>
  </si>
  <si>
    <t>E09000003</t>
  </si>
  <si>
    <t>Barnet</t>
  </si>
  <si>
    <t>E4401</t>
  </si>
  <si>
    <t>E08000016</t>
  </si>
  <si>
    <t>Barnsley</t>
  </si>
  <si>
    <t>MD</t>
  </si>
  <si>
    <t>South Yorkshire PCC</t>
  </si>
  <si>
    <t xml:space="preserve">South Yorkshire Fire </t>
  </si>
  <si>
    <t>Sheffield City Region Combined Authority</t>
  </si>
  <si>
    <t>E0932</t>
  </si>
  <si>
    <t>E07000027</t>
  </si>
  <si>
    <t>Barrow-in-Furness</t>
  </si>
  <si>
    <t>E1531</t>
  </si>
  <si>
    <t>E07000066</t>
  </si>
  <si>
    <t>Basildon</t>
  </si>
  <si>
    <t>Essex</t>
  </si>
  <si>
    <t>Essex Police</t>
  </si>
  <si>
    <t>Essex PCC-Fire</t>
  </si>
  <si>
    <t>E1731</t>
  </si>
  <si>
    <t>E07000084</t>
  </si>
  <si>
    <t>Basingstoke &amp; Deane</t>
  </si>
  <si>
    <t>Hampshire</t>
  </si>
  <si>
    <t>Hampshire PCC</t>
  </si>
  <si>
    <t>Hampshire and Isle of Wight Fire</t>
  </si>
  <si>
    <t>E3032</t>
  </si>
  <si>
    <t>E07000171</t>
  </si>
  <si>
    <t>Bassetlaw</t>
  </si>
  <si>
    <t>E0101</t>
  </si>
  <si>
    <t>E06000022</t>
  </si>
  <si>
    <t>Bath &amp; North East Somerset</t>
  </si>
  <si>
    <t>UA</t>
  </si>
  <si>
    <t>Avon &amp; Somerset PCC</t>
  </si>
  <si>
    <t>Avon Fire</t>
  </si>
  <si>
    <t>E0202</t>
  </si>
  <si>
    <t>E06000055</t>
  </si>
  <si>
    <t>Bedford UA</t>
  </si>
  <si>
    <t>Bedfordshire PCC</t>
  </si>
  <si>
    <t>Bedfordshire Fire</t>
  </si>
  <si>
    <t>E5032</t>
  </si>
  <si>
    <t>E09000004</t>
  </si>
  <si>
    <t>Bexley</t>
  </si>
  <si>
    <t>E4601</t>
  </si>
  <si>
    <t>E08000025</t>
  </si>
  <si>
    <t>Birmingham</t>
  </si>
  <si>
    <t>West Midlands PCC</t>
  </si>
  <si>
    <t>West Midlands Fire</t>
  </si>
  <si>
    <t>West Midlands Combined Authority</t>
  </si>
  <si>
    <t>E2431</t>
  </si>
  <si>
    <t>E07000129</t>
  </si>
  <si>
    <t>Blaby</t>
  </si>
  <si>
    <t>Leicestershire</t>
  </si>
  <si>
    <t>Leicestershire PCC</t>
  </si>
  <si>
    <t>Leicestershire Fire</t>
  </si>
  <si>
    <t>E2301</t>
  </si>
  <si>
    <t>E06000008</t>
  </si>
  <si>
    <t>Blackburn with Darwen</t>
  </si>
  <si>
    <t>Lancashire PCC</t>
  </si>
  <si>
    <t>Lancashire Fire</t>
  </si>
  <si>
    <t>E2302</t>
  </si>
  <si>
    <t>E06000009</t>
  </si>
  <si>
    <t>Blackpool</t>
  </si>
  <si>
    <t>E1032</t>
  </si>
  <si>
    <t>E07000033</t>
  </si>
  <si>
    <t>Bolsover</t>
  </si>
  <si>
    <t>E4201</t>
  </si>
  <si>
    <t>E08000001</t>
  </si>
  <si>
    <t>Bolton</t>
  </si>
  <si>
    <t>Greater Manchester Combined Authority - PCC functions</t>
  </si>
  <si>
    <t>Greater Manchester Combined Authority - General functions</t>
  </si>
  <si>
    <t>E2531</t>
  </si>
  <si>
    <t>E07000136</t>
  </si>
  <si>
    <t>Boston</t>
  </si>
  <si>
    <t>Lincolnshire</t>
  </si>
  <si>
    <t>Lincolnshire PCC</t>
  </si>
  <si>
    <t>E1204</t>
  </si>
  <si>
    <t>E06000058</t>
  </si>
  <si>
    <t>Bournemouth, Christchurch &amp; Poole</t>
  </si>
  <si>
    <t>Bournemouth Christchurch &amp; Poole</t>
  </si>
  <si>
    <t>Dorset PCC</t>
  </si>
  <si>
    <t>Dorset and Wiltshire Fire</t>
  </si>
  <si>
    <t>E0301</t>
  </si>
  <si>
    <t>E06000036</t>
  </si>
  <si>
    <t>Bracknell Forest</t>
  </si>
  <si>
    <t>Thames Valley PCC</t>
  </si>
  <si>
    <t>Berkshire Fire</t>
  </si>
  <si>
    <t>E4701</t>
  </si>
  <si>
    <t>E08000032</t>
  </si>
  <si>
    <t>Bradford</t>
  </si>
  <si>
    <t>West Yorkshire Fire</t>
  </si>
  <si>
    <t>E1532</t>
  </si>
  <si>
    <t>E07000067</t>
  </si>
  <si>
    <t>Braintree</t>
  </si>
  <si>
    <t>E2631</t>
  </si>
  <si>
    <t>E07000143</t>
  </si>
  <si>
    <t>Breckland</t>
  </si>
  <si>
    <t>Norfolk</t>
  </si>
  <si>
    <t>Norfolk PCC</t>
  </si>
  <si>
    <t>E5033</t>
  </si>
  <si>
    <t>E09000005</t>
  </si>
  <si>
    <t>Brent</t>
  </si>
  <si>
    <t>E1533</t>
  </si>
  <si>
    <t>E07000068</t>
  </si>
  <si>
    <t>Brentwood</t>
  </si>
  <si>
    <t>E1401</t>
  </si>
  <si>
    <t>E06000043</t>
  </si>
  <si>
    <t>Brighton &amp; Hove</t>
  </si>
  <si>
    <t>East Sussex Fire</t>
  </si>
  <si>
    <t>E0102</t>
  </si>
  <si>
    <t>E06000023</t>
  </si>
  <si>
    <t>Bristol</t>
  </si>
  <si>
    <t>E2632</t>
  </si>
  <si>
    <t>E07000144</t>
  </si>
  <si>
    <t>Broadland</t>
  </si>
  <si>
    <t>E5034</t>
  </si>
  <si>
    <t>E09000006</t>
  </si>
  <si>
    <t>Bromley</t>
  </si>
  <si>
    <t>E1831</t>
  </si>
  <si>
    <t>E07000234</t>
  </si>
  <si>
    <t>Bromsgrove</t>
  </si>
  <si>
    <t>Worcestershire</t>
  </si>
  <si>
    <t>West Mercia PCC</t>
  </si>
  <si>
    <t>Hereford &amp; Worcester Fire</t>
  </si>
  <si>
    <t>E1931</t>
  </si>
  <si>
    <t>E07000095</t>
  </si>
  <si>
    <t>Broxbourne</t>
  </si>
  <si>
    <t>Hertfordshire</t>
  </si>
  <si>
    <t>Hertfordshire PCC</t>
  </si>
  <si>
    <t>E3033</t>
  </si>
  <si>
    <t>E07000172</t>
  </si>
  <si>
    <t>Broxtowe</t>
  </si>
  <si>
    <t>E0402</t>
  </si>
  <si>
    <t>E06000060</t>
  </si>
  <si>
    <t>Buckinghamshire UA</t>
  </si>
  <si>
    <t>Buckinghamshire Fire</t>
  </si>
  <si>
    <t>E2333</t>
  </si>
  <si>
    <t>E07000117</t>
  </si>
  <si>
    <t>Burnley</t>
  </si>
  <si>
    <t>Lancashire</t>
  </si>
  <si>
    <t>E4202</t>
  </si>
  <si>
    <t>E08000002</t>
  </si>
  <si>
    <t>Bury</t>
  </si>
  <si>
    <t>E4702</t>
  </si>
  <si>
    <t>E08000033</t>
  </si>
  <si>
    <t>Calderdale</t>
  </si>
  <si>
    <t>E0531</t>
  </si>
  <si>
    <t>E07000008</t>
  </si>
  <si>
    <t>Cambridge</t>
  </si>
  <si>
    <t>Cambridgeshire</t>
  </si>
  <si>
    <t>Cambridgeshire PCC</t>
  </si>
  <si>
    <t>Cambridgeshire Fire</t>
  </si>
  <si>
    <t>Cambridgeshire and Peterborough Combined Authority</t>
  </si>
  <si>
    <t>E5011</t>
  </si>
  <si>
    <t>E09000007</t>
  </si>
  <si>
    <t>Camden</t>
  </si>
  <si>
    <t>ILB</t>
  </si>
  <si>
    <t>E3431</t>
  </si>
  <si>
    <t>E07000192</t>
  </si>
  <si>
    <t>Cannock Chase</t>
  </si>
  <si>
    <t>Staffordshire</t>
  </si>
  <si>
    <t>Staffordshire PCC</t>
  </si>
  <si>
    <t>Staffordshire PCC-FRA</t>
  </si>
  <si>
    <t>E2232</t>
  </si>
  <si>
    <t>E07000106</t>
  </si>
  <si>
    <t>Canterbury</t>
  </si>
  <si>
    <t>E0933</t>
  </si>
  <si>
    <t>E07000028</t>
  </si>
  <si>
    <t>Carlisle</t>
  </si>
  <si>
    <t>E1534</t>
  </si>
  <si>
    <t>E07000069</t>
  </si>
  <si>
    <t>Castle Point</t>
  </si>
  <si>
    <t>E0203</t>
  </si>
  <si>
    <t>E06000056</t>
  </si>
  <si>
    <t>Central Bedfordshire UA</t>
  </si>
  <si>
    <t>E2432</t>
  </si>
  <si>
    <t>E07000130</t>
  </si>
  <si>
    <t>Charnwood</t>
  </si>
  <si>
    <t>E1535</t>
  </si>
  <si>
    <t>E07000070</t>
  </si>
  <si>
    <t>Chelmsford</t>
  </si>
  <si>
    <t>E1631</t>
  </si>
  <si>
    <t>E07000078</t>
  </si>
  <si>
    <t>Cheltenham</t>
  </si>
  <si>
    <t>Gloucestershire</t>
  </si>
  <si>
    <t>Gloucestershire PCC</t>
  </si>
  <si>
    <t>E3131</t>
  </si>
  <si>
    <t>E07000177</t>
  </si>
  <si>
    <t>Cherwell</t>
  </si>
  <si>
    <t>Oxfordshire</t>
  </si>
  <si>
    <t>E0603</t>
  </si>
  <si>
    <t>E06000049</t>
  </si>
  <si>
    <t>Cheshire East UA</t>
  </si>
  <si>
    <t>Cheshire PCC</t>
  </si>
  <si>
    <t>Cheshire Fire</t>
  </si>
  <si>
    <t>E0604</t>
  </si>
  <si>
    <t>E06000050</t>
  </si>
  <si>
    <t>Cheshire West and Chester UA</t>
  </si>
  <si>
    <t>E1033</t>
  </si>
  <si>
    <t>E07000034</t>
  </si>
  <si>
    <t>Chesterfield</t>
  </si>
  <si>
    <t>E3833</t>
  </si>
  <si>
    <t>E07000225</t>
  </si>
  <si>
    <t>Chichester</t>
  </si>
  <si>
    <t>E2334</t>
  </si>
  <si>
    <t>E07000118</t>
  </si>
  <si>
    <t>Chorley</t>
  </si>
  <si>
    <t>E5010</t>
  </si>
  <si>
    <t>E09000001</t>
  </si>
  <si>
    <t>City of London</t>
  </si>
  <si>
    <t>E1536</t>
  </si>
  <si>
    <t>E07000071</t>
  </si>
  <si>
    <t>Colchester</t>
  </si>
  <si>
    <t>E0934</t>
  </si>
  <si>
    <t>E07000029</t>
  </si>
  <si>
    <t>Copeland</t>
  </si>
  <si>
    <t>E0801</t>
  </si>
  <si>
    <t>E06000052</t>
  </si>
  <si>
    <t>Cornwall UA</t>
  </si>
  <si>
    <t>Devon &amp; Cornwall PCC</t>
  </si>
  <si>
    <t>E1632</t>
  </si>
  <si>
    <t>E07000079</t>
  </si>
  <si>
    <t>Cotswold</t>
  </si>
  <si>
    <t>E4602</t>
  </si>
  <si>
    <t>E08000026</t>
  </si>
  <si>
    <t>Coventry</t>
  </si>
  <si>
    <t>E2731</t>
  </si>
  <si>
    <t>E07000163</t>
  </si>
  <si>
    <t>Craven</t>
  </si>
  <si>
    <t>North Yorkshire</t>
  </si>
  <si>
    <t>North Yorkshire PCC</t>
  </si>
  <si>
    <t>North Yorkshire PCC-FRA</t>
  </si>
  <si>
    <t>E3834</t>
  </si>
  <si>
    <t>E07000226</t>
  </si>
  <si>
    <t>Crawley</t>
  </si>
  <si>
    <t>E5035</t>
  </si>
  <si>
    <t>E09000008</t>
  </si>
  <si>
    <t>Croydon</t>
  </si>
  <si>
    <t>E1932</t>
  </si>
  <si>
    <t>E07000096</t>
  </si>
  <si>
    <t>Dacorum</t>
  </si>
  <si>
    <t>E1301</t>
  </si>
  <si>
    <t>E06000005</t>
  </si>
  <si>
    <t>Darlington</t>
  </si>
  <si>
    <t>Durham PCC</t>
  </si>
  <si>
    <t>Durham Fire</t>
  </si>
  <si>
    <t>Tees Valley Combined Authority</t>
  </si>
  <si>
    <t>E2233</t>
  </si>
  <si>
    <t>E07000107</t>
  </si>
  <si>
    <t>Dartford</t>
  </si>
  <si>
    <t>E1001</t>
  </si>
  <si>
    <t>E06000015</t>
  </si>
  <si>
    <t>Derby</t>
  </si>
  <si>
    <t>E1035</t>
  </si>
  <si>
    <t>E07000035</t>
  </si>
  <si>
    <t>Derbyshire Dales</t>
  </si>
  <si>
    <t>E4402</t>
  </si>
  <si>
    <t>E08000017</t>
  </si>
  <si>
    <t>Doncaster</t>
  </si>
  <si>
    <t>E1203</t>
  </si>
  <si>
    <t>E06000059</t>
  </si>
  <si>
    <t>Dorset Council</t>
  </si>
  <si>
    <t>E2234</t>
  </si>
  <si>
    <t>E07000108</t>
  </si>
  <si>
    <t>Dover</t>
  </si>
  <si>
    <t>E4603</t>
  </si>
  <si>
    <t>E08000027</t>
  </si>
  <si>
    <t>Dudley</t>
  </si>
  <si>
    <t>E1302</t>
  </si>
  <si>
    <t>E06000047</t>
  </si>
  <si>
    <t>Durham UA</t>
  </si>
  <si>
    <t>E5036</t>
  </si>
  <si>
    <t>E09000009</t>
  </si>
  <si>
    <t>Ealing</t>
  </si>
  <si>
    <t>E0532</t>
  </si>
  <si>
    <t>E07000009</t>
  </si>
  <si>
    <t>East Cambridgeshire</t>
  </si>
  <si>
    <t>E1131</t>
  </si>
  <si>
    <t>E07000040</t>
  </si>
  <si>
    <t>East Devon</t>
  </si>
  <si>
    <t>Devon</t>
  </si>
  <si>
    <t>Devon &amp; Somerset Fire</t>
  </si>
  <si>
    <t>E1732</t>
  </si>
  <si>
    <t>E07000085</t>
  </si>
  <si>
    <t>East Hampshire</t>
  </si>
  <si>
    <t>E1933</t>
  </si>
  <si>
    <t>E07000242</t>
  </si>
  <si>
    <t>East Hertfordshire</t>
  </si>
  <si>
    <t>E2532</t>
  </si>
  <si>
    <t>E07000137</t>
  </si>
  <si>
    <t>East Lindsey</t>
  </si>
  <si>
    <t>E2001</t>
  </si>
  <si>
    <t>E06000011</t>
  </si>
  <si>
    <t>East Riding of Yorkshire</t>
  </si>
  <si>
    <t>Humberside PCC</t>
  </si>
  <si>
    <t>Humberside Fire</t>
  </si>
  <si>
    <t>E3538</t>
  </si>
  <si>
    <t>E07000244</t>
  </si>
  <si>
    <t>East Suffolk</t>
  </si>
  <si>
    <t>E3432</t>
  </si>
  <si>
    <t>E07000193</t>
  </si>
  <si>
    <t>East Staffordshire</t>
  </si>
  <si>
    <t>E1432</t>
  </si>
  <si>
    <t>E07000061</t>
  </si>
  <si>
    <t>Eastbourne</t>
  </si>
  <si>
    <t>East Sussex</t>
  </si>
  <si>
    <t>E1733</t>
  </si>
  <si>
    <t>E07000086</t>
  </si>
  <si>
    <t>Eastleigh</t>
  </si>
  <si>
    <t>E0935</t>
  </si>
  <si>
    <t>E07000030</t>
  </si>
  <si>
    <t>Eden</t>
  </si>
  <si>
    <t>E3631</t>
  </si>
  <si>
    <t>E07000207</t>
  </si>
  <si>
    <t>Elmbridge</t>
  </si>
  <si>
    <t>Surrey</t>
  </si>
  <si>
    <t>Surrey PCC</t>
  </si>
  <si>
    <t>E5037</t>
  </si>
  <si>
    <t>E09000010</t>
  </si>
  <si>
    <t>Enfield</t>
  </si>
  <si>
    <t>E1537</t>
  </si>
  <si>
    <t>E07000072</t>
  </si>
  <si>
    <t>Epping Forest</t>
  </si>
  <si>
    <t>E3632</t>
  </si>
  <si>
    <t>E07000208</t>
  </si>
  <si>
    <t>Epsom &amp; Ewell</t>
  </si>
  <si>
    <t>E1036</t>
  </si>
  <si>
    <t>E07000036</t>
  </si>
  <si>
    <t>Erewash</t>
  </si>
  <si>
    <t>E1132</t>
  </si>
  <si>
    <t>E07000041</t>
  </si>
  <si>
    <t>Exeter</t>
  </si>
  <si>
    <t>E1734</t>
  </si>
  <si>
    <t>E07000087</t>
  </si>
  <si>
    <t>Fareham</t>
  </si>
  <si>
    <t>E0533</t>
  </si>
  <si>
    <t>E07000010</t>
  </si>
  <si>
    <t>Fenland</t>
  </si>
  <si>
    <t>E2240</t>
  </si>
  <si>
    <t>E07000112</t>
  </si>
  <si>
    <t>Folkestone &amp; Hythe</t>
  </si>
  <si>
    <t>E1633</t>
  </si>
  <si>
    <t>E07000080</t>
  </si>
  <si>
    <t>Forest of Dean</t>
  </si>
  <si>
    <t>E2335</t>
  </si>
  <si>
    <t>E07000119</t>
  </si>
  <si>
    <t>Fylde</t>
  </si>
  <si>
    <t>E4501</t>
  </si>
  <si>
    <t>E08000037</t>
  </si>
  <si>
    <t>Gateshead</t>
  </si>
  <si>
    <t>Northumbria PCC</t>
  </si>
  <si>
    <t>Tyne &amp; Wear Fire</t>
  </si>
  <si>
    <t>E3034</t>
  </si>
  <si>
    <t>E07000173</t>
  </si>
  <si>
    <t>Gedling</t>
  </si>
  <si>
    <t>E1634</t>
  </si>
  <si>
    <t>E07000081</t>
  </si>
  <si>
    <t>Gloucester</t>
  </si>
  <si>
    <t>E1735</t>
  </si>
  <si>
    <t>E07000088</t>
  </si>
  <si>
    <t>Gosport</t>
  </si>
  <si>
    <t>E2236</t>
  </si>
  <si>
    <t>E07000109</t>
  </si>
  <si>
    <t>Gravesham</t>
  </si>
  <si>
    <t>E2633</t>
  </si>
  <si>
    <t>E07000145</t>
  </si>
  <si>
    <t>Great Yarmouth</t>
  </si>
  <si>
    <t>E5012</t>
  </si>
  <si>
    <t>E09000011</t>
  </si>
  <si>
    <t>Greenwich</t>
  </si>
  <si>
    <t>E3633</t>
  </si>
  <si>
    <t>E07000209</t>
  </si>
  <si>
    <t>Guildford</t>
  </si>
  <si>
    <t>E5013</t>
  </si>
  <si>
    <t>E09000012</t>
  </si>
  <si>
    <t>Hackney</t>
  </si>
  <si>
    <t>E0601</t>
  </si>
  <si>
    <t>E06000006</t>
  </si>
  <si>
    <t>Halton</t>
  </si>
  <si>
    <t>Liverpool City Region Combined Authority</t>
  </si>
  <si>
    <t>E2732</t>
  </si>
  <si>
    <t>E07000164</t>
  </si>
  <si>
    <t>Hambleton</t>
  </si>
  <si>
    <t>E5014</t>
  </si>
  <si>
    <t>E09000013</t>
  </si>
  <si>
    <t>Hammersmith and Fulham</t>
  </si>
  <si>
    <t>E2433</t>
  </si>
  <si>
    <t>E07000131</t>
  </si>
  <si>
    <t>Harborough</t>
  </si>
  <si>
    <t>E5038</t>
  </si>
  <si>
    <t>E09000014</t>
  </si>
  <si>
    <t>Haringey</t>
  </si>
  <si>
    <t>E1538</t>
  </si>
  <si>
    <t>E07000073</t>
  </si>
  <si>
    <t>Harlow</t>
  </si>
  <si>
    <t>E2753</t>
  </si>
  <si>
    <t>E07000165</t>
  </si>
  <si>
    <t>Harrogate</t>
  </si>
  <si>
    <t>E5039</t>
  </si>
  <si>
    <t>E09000015</t>
  </si>
  <si>
    <t>Harrow</t>
  </si>
  <si>
    <t>E1736</t>
  </si>
  <si>
    <t>E07000089</t>
  </si>
  <si>
    <t>Hart</t>
  </si>
  <si>
    <t>E0701</t>
  </si>
  <si>
    <t>E06000001</t>
  </si>
  <si>
    <t>Hartlepool</t>
  </si>
  <si>
    <t>Cleveland PCC</t>
  </si>
  <si>
    <t>Cleveland Fire</t>
  </si>
  <si>
    <t>E1433</t>
  </si>
  <si>
    <t>E07000062</t>
  </si>
  <si>
    <t>Hastings</t>
  </si>
  <si>
    <t>E1737</t>
  </si>
  <si>
    <t>E07000090</t>
  </si>
  <si>
    <t>Havant</t>
  </si>
  <si>
    <t>E5040</t>
  </si>
  <si>
    <t>E09000016</t>
  </si>
  <si>
    <t>Havering</t>
  </si>
  <si>
    <t>E1801</t>
  </si>
  <si>
    <t>E06000019</t>
  </si>
  <si>
    <t>Herefordshire</t>
  </si>
  <si>
    <t>E1934</t>
  </si>
  <si>
    <t>E07000098</t>
  </si>
  <si>
    <t>Hertsmere</t>
  </si>
  <si>
    <t>E1037</t>
  </si>
  <si>
    <t>E07000037</t>
  </si>
  <si>
    <t>High Peak</t>
  </si>
  <si>
    <t>E5041</t>
  </si>
  <si>
    <t>E09000017</t>
  </si>
  <si>
    <t>Hillingdon</t>
  </si>
  <si>
    <t>E2434</t>
  </si>
  <si>
    <t>E07000132</t>
  </si>
  <si>
    <t>Hinckley and Bosworth</t>
  </si>
  <si>
    <t>E3835</t>
  </si>
  <si>
    <t>E07000227</t>
  </si>
  <si>
    <t>Horsham</t>
  </si>
  <si>
    <t>E5042</t>
  </si>
  <si>
    <t>E09000018</t>
  </si>
  <si>
    <t>Hounslow</t>
  </si>
  <si>
    <t>E0551</t>
  </si>
  <si>
    <t>E07000011</t>
  </si>
  <si>
    <t>Huntingdonshire</t>
  </si>
  <si>
    <t>E2336</t>
  </si>
  <si>
    <t>E07000120</t>
  </si>
  <si>
    <t>Hyndburn</t>
  </si>
  <si>
    <t>E3533</t>
  </si>
  <si>
    <t>E07000202</t>
  </si>
  <si>
    <t>Ipswich</t>
  </si>
  <si>
    <t>E2101</t>
  </si>
  <si>
    <t>E06000046</t>
  </si>
  <si>
    <t>Isle of Wight Council</t>
  </si>
  <si>
    <t>E4001</t>
  </si>
  <si>
    <t>E06000053</t>
  </si>
  <si>
    <t>Isles of Scilly</t>
  </si>
  <si>
    <t>E5015</t>
  </si>
  <si>
    <t>E09000019</t>
  </si>
  <si>
    <t>Islington</t>
  </si>
  <si>
    <t>E5016</t>
  </si>
  <si>
    <t>E09000020</t>
  </si>
  <si>
    <t>Kensington and Chelsea</t>
  </si>
  <si>
    <t>E2634</t>
  </si>
  <si>
    <t>E07000146</t>
  </si>
  <si>
    <t>Kings Lynn and West Norfolk</t>
  </si>
  <si>
    <t>E2002</t>
  </si>
  <si>
    <t>E06000010</t>
  </si>
  <si>
    <t>Kingston upon Hull</t>
  </si>
  <si>
    <t>E5043</t>
  </si>
  <si>
    <t>E09000021</t>
  </si>
  <si>
    <t>Kingston upon Thames</t>
  </si>
  <si>
    <t>E4703</t>
  </si>
  <si>
    <t>E08000034</t>
  </si>
  <si>
    <t>Kirklees</t>
  </si>
  <si>
    <t>E4301</t>
  </si>
  <si>
    <t>E08000011</t>
  </si>
  <si>
    <t>Knowsley</t>
  </si>
  <si>
    <t>Merseyside PCC</t>
  </si>
  <si>
    <t xml:space="preserve">Merseyside Fire </t>
  </si>
  <si>
    <t>E5017</t>
  </si>
  <si>
    <t>E09000022</t>
  </si>
  <si>
    <t>Lambeth</t>
  </si>
  <si>
    <t>E2337</t>
  </si>
  <si>
    <t>E07000121</t>
  </si>
  <si>
    <t>Lancaster</t>
  </si>
  <si>
    <t>E4704</t>
  </si>
  <si>
    <t>E08000035</t>
  </si>
  <si>
    <t>Leeds</t>
  </si>
  <si>
    <t>E2401</t>
  </si>
  <si>
    <t>E06000016</t>
  </si>
  <si>
    <t>Leicester</t>
  </si>
  <si>
    <t>E1435</t>
  </si>
  <si>
    <t>E07000063</t>
  </si>
  <si>
    <t>Lewes</t>
  </si>
  <si>
    <t>E5018</t>
  </si>
  <si>
    <t>E09000023</t>
  </si>
  <si>
    <t>Lewisham</t>
  </si>
  <si>
    <t>E3433</t>
  </si>
  <si>
    <t>E07000194</t>
  </si>
  <si>
    <t>Lichfield</t>
  </si>
  <si>
    <t>E2533</t>
  </si>
  <si>
    <t>E07000138</t>
  </si>
  <si>
    <t>Lincoln</t>
  </si>
  <si>
    <t>E4302</t>
  </si>
  <si>
    <t>E08000012</t>
  </si>
  <si>
    <t>Liverpool</t>
  </si>
  <si>
    <t>E0201</t>
  </si>
  <si>
    <t>E06000032</t>
  </si>
  <si>
    <t>Luton</t>
  </si>
  <si>
    <t>E2237</t>
  </si>
  <si>
    <t>E07000110</t>
  </si>
  <si>
    <t>Maidstone</t>
  </si>
  <si>
    <t>E1539</t>
  </si>
  <si>
    <t>E07000074</t>
  </si>
  <si>
    <t>Maldon</t>
  </si>
  <si>
    <t>E1851</t>
  </si>
  <si>
    <t>E07000235</t>
  </si>
  <si>
    <t>Malvern Hills</t>
  </si>
  <si>
    <t>E4203</t>
  </si>
  <si>
    <t>E08000003</t>
  </si>
  <si>
    <t>Manchester</t>
  </si>
  <si>
    <t>E3035</t>
  </si>
  <si>
    <t>E07000174</t>
  </si>
  <si>
    <t>Mansfield</t>
  </si>
  <si>
    <t>E2201</t>
  </si>
  <si>
    <t>E06000035</t>
  </si>
  <si>
    <t>Medway</t>
  </si>
  <si>
    <t>E2436</t>
  </si>
  <si>
    <t>E07000133</t>
  </si>
  <si>
    <t>Melton</t>
  </si>
  <si>
    <t>E3331</t>
  </si>
  <si>
    <t>E07000187</t>
  </si>
  <si>
    <t>Mendip</t>
  </si>
  <si>
    <t>Somerset</t>
  </si>
  <si>
    <t>E5044</t>
  </si>
  <si>
    <t>E09000024</t>
  </si>
  <si>
    <t>Merton</t>
  </si>
  <si>
    <t>E1133</t>
  </si>
  <si>
    <t>E07000042</t>
  </si>
  <si>
    <t>Mid Devon</t>
  </si>
  <si>
    <t>E3534</t>
  </si>
  <si>
    <t>E07000203</t>
  </si>
  <si>
    <t>Mid Suffolk</t>
  </si>
  <si>
    <t>E3836</t>
  </si>
  <si>
    <t>E07000228</t>
  </si>
  <si>
    <t>Mid Sussex</t>
  </si>
  <si>
    <t>E0702</t>
  </si>
  <si>
    <t>E06000002</t>
  </si>
  <si>
    <t>Middlesbrough</t>
  </si>
  <si>
    <t>E0401</t>
  </si>
  <si>
    <t>E06000042</t>
  </si>
  <si>
    <t>Milton Keynes</t>
  </si>
  <si>
    <t>E3634</t>
  </si>
  <si>
    <t>E07000210</t>
  </si>
  <si>
    <t>Mole Valley</t>
  </si>
  <si>
    <t>E1738</t>
  </si>
  <si>
    <t>E07000091</t>
  </si>
  <si>
    <t>New Forest</t>
  </si>
  <si>
    <t>E3036</t>
  </si>
  <si>
    <t>E07000175</t>
  </si>
  <si>
    <t>Newark and Sherwood</t>
  </si>
  <si>
    <t>E4502</t>
  </si>
  <si>
    <t>E08000021</t>
  </si>
  <si>
    <t>Newcastle upon Tyne</t>
  </si>
  <si>
    <t>North of Tyne Mayoral Combined Authority</t>
  </si>
  <si>
    <t>E3434</t>
  </si>
  <si>
    <t>E07000195</t>
  </si>
  <si>
    <t>Newcastle-under-Lyme</t>
  </si>
  <si>
    <t>E5045</t>
  </si>
  <si>
    <t>E09000025</t>
  </si>
  <si>
    <t>Newham</t>
  </si>
  <si>
    <t>E1134</t>
  </si>
  <si>
    <t>E07000043</t>
  </si>
  <si>
    <t>North Devon</t>
  </si>
  <si>
    <t>E1038</t>
  </si>
  <si>
    <t>E07000038</t>
  </si>
  <si>
    <t>North East Derbyshire</t>
  </si>
  <si>
    <t>E2003</t>
  </si>
  <si>
    <t>E06000012</t>
  </si>
  <si>
    <t>North East Lincolnshire</t>
  </si>
  <si>
    <t>E1935</t>
  </si>
  <si>
    <t>E07000099</t>
  </si>
  <si>
    <t>North Hertfordshire</t>
  </si>
  <si>
    <t>E2534</t>
  </si>
  <si>
    <t>E07000139</t>
  </si>
  <si>
    <t>North Kesteven</t>
  </si>
  <si>
    <t>E2004</t>
  </si>
  <si>
    <t>E06000013</t>
  </si>
  <si>
    <t>North Lincolnshire</t>
  </si>
  <si>
    <t>E2635</t>
  </si>
  <si>
    <t>E07000147</t>
  </si>
  <si>
    <t>North Norfolk</t>
  </si>
  <si>
    <t>E2801</t>
  </si>
  <si>
    <t>E06000061</t>
  </si>
  <si>
    <t>North Northamptonshire</t>
  </si>
  <si>
    <t>Northamptonshire PCC</t>
  </si>
  <si>
    <t>Northamptonshire PCC-FRA</t>
  </si>
  <si>
    <t>E0104</t>
  </si>
  <si>
    <t>E06000024</t>
  </si>
  <si>
    <t>North Somerset</t>
  </si>
  <si>
    <t>E4503</t>
  </si>
  <si>
    <t>E08000022</t>
  </si>
  <si>
    <t>North Tyneside</t>
  </si>
  <si>
    <t>E3731</t>
  </si>
  <si>
    <t>E07000218</t>
  </si>
  <si>
    <t>North Warwickshire</t>
  </si>
  <si>
    <t>Warwickshire</t>
  </si>
  <si>
    <t>Warwickshire PCC</t>
  </si>
  <si>
    <t>E2437</t>
  </si>
  <si>
    <t>E07000134</t>
  </si>
  <si>
    <t>North West Leicestershire</t>
  </si>
  <si>
    <t>E2901</t>
  </si>
  <si>
    <t>E06000057</t>
  </si>
  <si>
    <t>Northumberland UA</t>
  </si>
  <si>
    <t>E2636</t>
  </si>
  <si>
    <t>E07000148</t>
  </si>
  <si>
    <t>Norwich</t>
  </si>
  <si>
    <t>E3001</t>
  </si>
  <si>
    <t>E06000018</t>
  </si>
  <si>
    <t>Nottingham</t>
  </si>
  <si>
    <t>E3732</t>
  </si>
  <si>
    <t>E07000219</t>
  </si>
  <si>
    <t>Nuneaton and Bedworth</t>
  </si>
  <si>
    <t>E2438</t>
  </si>
  <si>
    <t>E07000135</t>
  </si>
  <si>
    <t>Oadby and Wigston</t>
  </si>
  <si>
    <t>E4204</t>
  </si>
  <si>
    <t>E08000004</t>
  </si>
  <si>
    <t>Oldham</t>
  </si>
  <si>
    <t>E3132</t>
  </si>
  <si>
    <t>E07000178</t>
  </si>
  <si>
    <t>Oxford</t>
  </si>
  <si>
    <t>E2338</t>
  </si>
  <si>
    <t>E07000122</t>
  </si>
  <si>
    <t>Pendle</t>
  </si>
  <si>
    <t>E0501</t>
  </si>
  <si>
    <t>E06000031</t>
  </si>
  <si>
    <t>Peterborough</t>
  </si>
  <si>
    <t>E1101</t>
  </si>
  <si>
    <t>E06000026</t>
  </si>
  <si>
    <t>Plymouth</t>
  </si>
  <si>
    <t>E1701</t>
  </si>
  <si>
    <t>E06000044</t>
  </si>
  <si>
    <t>Portsmouth</t>
  </si>
  <si>
    <t>E2339</t>
  </si>
  <si>
    <t>E07000123</t>
  </si>
  <si>
    <t>Preston</t>
  </si>
  <si>
    <t>E0303</t>
  </si>
  <si>
    <t>E06000038</t>
  </si>
  <si>
    <t>Reading</t>
  </si>
  <si>
    <t>E5046</t>
  </si>
  <si>
    <t>E09000026</t>
  </si>
  <si>
    <t>Redbridge</t>
  </si>
  <si>
    <t>E0703</t>
  </si>
  <si>
    <t>E06000003</t>
  </si>
  <si>
    <t>Redcar and Cleveland</t>
  </si>
  <si>
    <t>E1835</t>
  </si>
  <si>
    <t>E07000236</t>
  </si>
  <si>
    <t>Redditch</t>
  </si>
  <si>
    <t>E3635</t>
  </si>
  <si>
    <t>E07000211</t>
  </si>
  <si>
    <t>Reigate and Banstead</t>
  </si>
  <si>
    <t>E2340</t>
  </si>
  <si>
    <t>E07000124</t>
  </si>
  <si>
    <t>Ribble Valley</t>
  </si>
  <si>
    <t>E5047</t>
  </si>
  <si>
    <t>E09000027</t>
  </si>
  <si>
    <t>Richmond upon Thames</t>
  </si>
  <si>
    <t>E2734</t>
  </si>
  <si>
    <t>E07000166</t>
  </si>
  <si>
    <t>Richmondshire</t>
  </si>
  <si>
    <t>E4205</t>
  </si>
  <si>
    <t>E08000005</t>
  </si>
  <si>
    <t>Rochdale</t>
  </si>
  <si>
    <t>E1540</t>
  </si>
  <si>
    <t>E07000075</t>
  </si>
  <si>
    <t>Rochford</t>
  </si>
  <si>
    <t>E2341</t>
  </si>
  <si>
    <t>E07000125</t>
  </si>
  <si>
    <t>Rossendale</t>
  </si>
  <si>
    <t>E1436</t>
  </si>
  <si>
    <t>E07000064</t>
  </si>
  <si>
    <t>Rother</t>
  </si>
  <si>
    <t>E4403</t>
  </si>
  <si>
    <t>E08000018</t>
  </si>
  <si>
    <t>Rotherham</t>
  </si>
  <si>
    <t>E3733</t>
  </si>
  <si>
    <t>E07000220</t>
  </si>
  <si>
    <t>Rugby</t>
  </si>
  <si>
    <t>E3636</t>
  </si>
  <si>
    <t>E07000212</t>
  </si>
  <si>
    <t>Runnymede</t>
  </si>
  <si>
    <t>E3038</t>
  </si>
  <si>
    <t>E07000176</t>
  </si>
  <si>
    <t>Rushcliffe</t>
  </si>
  <si>
    <t>E1740</t>
  </si>
  <si>
    <t>E07000092</t>
  </si>
  <si>
    <t>Rushmoor</t>
  </si>
  <si>
    <t>E2402</t>
  </si>
  <si>
    <t>E06000017</t>
  </si>
  <si>
    <t>Rutland</t>
  </si>
  <si>
    <t>E2755</t>
  </si>
  <si>
    <t>E07000167</t>
  </si>
  <si>
    <t>Ryedale</t>
  </si>
  <si>
    <t>E4206</t>
  </si>
  <si>
    <t>E08000006</t>
  </si>
  <si>
    <t>Salford</t>
  </si>
  <si>
    <t>E4604</t>
  </si>
  <si>
    <t>E08000028</t>
  </si>
  <si>
    <t>Sandwell</t>
  </si>
  <si>
    <t>E2736</t>
  </si>
  <si>
    <t>E07000168</t>
  </si>
  <si>
    <t>Scarborough</t>
  </si>
  <si>
    <t>E3332</t>
  </si>
  <si>
    <t>E07000188</t>
  </si>
  <si>
    <t>Sedgemoor</t>
  </si>
  <si>
    <t>E4304</t>
  </si>
  <si>
    <t>E08000014</t>
  </si>
  <si>
    <t>Sefton</t>
  </si>
  <si>
    <t>E2757</t>
  </si>
  <si>
    <t>E07000169</t>
  </si>
  <si>
    <t>Selby</t>
  </si>
  <si>
    <t>E2239</t>
  </si>
  <si>
    <t>E07000111</t>
  </si>
  <si>
    <t>Sevenoaks</t>
  </si>
  <si>
    <t>E4404</t>
  </si>
  <si>
    <t>E08000019</t>
  </si>
  <si>
    <t>Sheffield</t>
  </si>
  <si>
    <t>E3202</t>
  </si>
  <si>
    <t>E06000051</t>
  </si>
  <si>
    <t>Shropshire UA</t>
  </si>
  <si>
    <t>Shropshire Fire</t>
  </si>
  <si>
    <t>E0304</t>
  </si>
  <si>
    <t>E06000039</t>
  </si>
  <si>
    <t>Slough</t>
  </si>
  <si>
    <t>E4605</t>
  </si>
  <si>
    <t>E08000029</t>
  </si>
  <si>
    <t>Solihull</t>
  </si>
  <si>
    <t>E3336</t>
  </si>
  <si>
    <t>E07000246</t>
  </si>
  <si>
    <t>Somerset West &amp; Taunton</t>
  </si>
  <si>
    <t>E0536</t>
  </si>
  <si>
    <t>E07000012</t>
  </si>
  <si>
    <t>South Cambridgeshire</t>
  </si>
  <si>
    <t>E1039</t>
  </si>
  <si>
    <t>E07000039</t>
  </si>
  <si>
    <t>South Derbyshire</t>
  </si>
  <si>
    <t>E0103</t>
  </si>
  <si>
    <t>E06000025</t>
  </si>
  <si>
    <t>South Gloucestershire</t>
  </si>
  <si>
    <t>E1136</t>
  </si>
  <si>
    <t>E07000044</t>
  </si>
  <si>
    <t>South Hams</t>
  </si>
  <si>
    <t>E2535</t>
  </si>
  <si>
    <t>E07000140</t>
  </si>
  <si>
    <t>South Holland</t>
  </si>
  <si>
    <t>E2536</t>
  </si>
  <si>
    <t>E07000141</t>
  </si>
  <si>
    <t>South Kesteven</t>
  </si>
  <si>
    <t>E0936</t>
  </si>
  <si>
    <t>E07000031</t>
  </si>
  <si>
    <t>South Lakeland</t>
  </si>
  <si>
    <t>E2637</t>
  </si>
  <si>
    <t>E07000149</t>
  </si>
  <si>
    <t>South Norfolk</t>
  </si>
  <si>
    <t>E3133</t>
  </si>
  <si>
    <t>E07000179</t>
  </si>
  <si>
    <t>South Oxfordshire</t>
  </si>
  <si>
    <t>E2342</t>
  </si>
  <si>
    <t>E07000126</t>
  </si>
  <si>
    <t>South Ribble</t>
  </si>
  <si>
    <t>E3334</t>
  </si>
  <si>
    <t>E07000189</t>
  </si>
  <si>
    <t>South Somerset</t>
  </si>
  <si>
    <t>E3435</t>
  </si>
  <si>
    <t>E07000196</t>
  </si>
  <si>
    <t>South Staffordshire</t>
  </si>
  <si>
    <t>E4504</t>
  </si>
  <si>
    <t>E08000023</t>
  </si>
  <si>
    <t>South Tyneside</t>
  </si>
  <si>
    <t>E1702</t>
  </si>
  <si>
    <t>E06000045</t>
  </si>
  <si>
    <t>Southampton</t>
  </si>
  <si>
    <t>E1501</t>
  </si>
  <si>
    <t>E06000033</t>
  </si>
  <si>
    <t>Southend-on-Sea</t>
  </si>
  <si>
    <t>E5019</t>
  </si>
  <si>
    <t>E09000028</t>
  </si>
  <si>
    <t>Southwark</t>
  </si>
  <si>
    <t>E3637</t>
  </si>
  <si>
    <t>E07000213</t>
  </si>
  <si>
    <t>Spelthorne</t>
  </si>
  <si>
    <t>E1936</t>
  </si>
  <si>
    <t>E07000240</t>
  </si>
  <si>
    <t>St Albans</t>
  </si>
  <si>
    <t>E4303</t>
  </si>
  <si>
    <t>E08000013</t>
  </si>
  <si>
    <t>St Helens</t>
  </si>
  <si>
    <t>E3436</t>
  </si>
  <si>
    <t>E07000197</t>
  </si>
  <si>
    <t>Stafford</t>
  </si>
  <si>
    <t>E3437</t>
  </si>
  <si>
    <t>E07000198</t>
  </si>
  <si>
    <t>Staffordshire Moorlands</t>
  </si>
  <si>
    <t>E1937</t>
  </si>
  <si>
    <t>E07000243</t>
  </si>
  <si>
    <t>Stevenage</t>
  </si>
  <si>
    <t>E4207</t>
  </si>
  <si>
    <t>E08000007</t>
  </si>
  <si>
    <t>Stockport</t>
  </si>
  <si>
    <t>E0704</t>
  </si>
  <si>
    <t>E06000004</t>
  </si>
  <si>
    <t>Stockton-on-Tees</t>
  </si>
  <si>
    <t>E3401</t>
  </si>
  <si>
    <t>E06000021</t>
  </si>
  <si>
    <t>Stoke-on-Trent</t>
  </si>
  <si>
    <t>E3734</t>
  </si>
  <si>
    <t>E07000221</t>
  </si>
  <si>
    <t>Stratford-on-Avon</t>
  </si>
  <si>
    <t>E1635</t>
  </si>
  <si>
    <t>E07000082</t>
  </si>
  <si>
    <t>Stroud</t>
  </si>
  <si>
    <t>E4505</t>
  </si>
  <si>
    <t>E08000024</t>
  </si>
  <si>
    <t>Sunderland</t>
  </si>
  <si>
    <t>E3638</t>
  </si>
  <si>
    <t>E07000214</t>
  </si>
  <si>
    <t>Surrey Heath</t>
  </si>
  <si>
    <t>E5048</t>
  </si>
  <si>
    <t>E09000029</t>
  </si>
  <si>
    <t>Sutton</t>
  </si>
  <si>
    <t>E2241</t>
  </si>
  <si>
    <t>E07000113</t>
  </si>
  <si>
    <t>Swale</t>
  </si>
  <si>
    <t>E3901</t>
  </si>
  <si>
    <t>E06000030</t>
  </si>
  <si>
    <t>Swindon</t>
  </si>
  <si>
    <t>Wiltshire PCC</t>
  </si>
  <si>
    <t>E4208</t>
  </si>
  <si>
    <t>E08000008</t>
  </si>
  <si>
    <t>Tameside</t>
  </si>
  <si>
    <t>E3439</t>
  </si>
  <si>
    <t>E07000199</t>
  </si>
  <si>
    <t>Tamworth</t>
  </si>
  <si>
    <t>E3639</t>
  </si>
  <si>
    <t>E07000215</t>
  </si>
  <si>
    <t>Tandridge</t>
  </si>
  <si>
    <t>E1137</t>
  </si>
  <si>
    <t>E07000045</t>
  </si>
  <si>
    <t>Teignbridge</t>
  </si>
  <si>
    <t>E3201</t>
  </si>
  <si>
    <t>E06000020</t>
  </si>
  <si>
    <t>Telford and the Wrekin</t>
  </si>
  <si>
    <t>E1542</t>
  </si>
  <si>
    <t>E07000076</t>
  </si>
  <si>
    <t>Tendring</t>
  </si>
  <si>
    <t>E1742</t>
  </si>
  <si>
    <t>E07000093</t>
  </si>
  <si>
    <t>Test Valley</t>
  </si>
  <si>
    <t>E1636</t>
  </si>
  <si>
    <t>E07000083</t>
  </si>
  <si>
    <t>Tewkesbury</t>
  </si>
  <si>
    <t>E2242</t>
  </si>
  <si>
    <t>E07000114</t>
  </si>
  <si>
    <t>Thanet</t>
  </si>
  <si>
    <t>E1938</t>
  </si>
  <si>
    <t>E07000102</t>
  </si>
  <si>
    <t>Three Rivers</t>
  </si>
  <si>
    <t>E1502</t>
  </si>
  <si>
    <t>E06000034</t>
  </si>
  <si>
    <t>Thurrock</t>
  </si>
  <si>
    <t>E2243</t>
  </si>
  <si>
    <t>E07000115</t>
  </si>
  <si>
    <t>Tonbridge and Malling</t>
  </si>
  <si>
    <t>E1102</t>
  </si>
  <si>
    <t>E06000027</t>
  </si>
  <si>
    <t>Torbay</t>
  </si>
  <si>
    <t>E1139</t>
  </si>
  <si>
    <t>E07000046</t>
  </si>
  <si>
    <t>Torridge</t>
  </si>
  <si>
    <t>E5020</t>
  </si>
  <si>
    <t>E09000030</t>
  </si>
  <si>
    <t>Tower Hamlets</t>
  </si>
  <si>
    <t>E4209</t>
  </si>
  <si>
    <t>E08000009</t>
  </si>
  <si>
    <t>Trafford</t>
  </si>
  <si>
    <t>E2244</t>
  </si>
  <si>
    <t>E07000116</t>
  </si>
  <si>
    <t>Tunbridge Wells</t>
  </si>
  <si>
    <t>E1544</t>
  </si>
  <si>
    <t>E07000077</t>
  </si>
  <si>
    <t>Uttlesford</t>
  </si>
  <si>
    <t>E3134</t>
  </si>
  <si>
    <t>E07000180</t>
  </si>
  <si>
    <t>Vale of White Horse</t>
  </si>
  <si>
    <t>E4705</t>
  </si>
  <si>
    <t>E08000036</t>
  </si>
  <si>
    <t>Wakefield</t>
  </si>
  <si>
    <t>E4606</t>
  </si>
  <si>
    <t>E08000030</t>
  </si>
  <si>
    <t>Walsall</t>
  </si>
  <si>
    <t>E5049</t>
  </si>
  <si>
    <t>E09000031</t>
  </si>
  <si>
    <t>Waltham Forest</t>
  </si>
  <si>
    <t>E5021</t>
  </si>
  <si>
    <t>E09000032</t>
  </si>
  <si>
    <t>Wandsworth</t>
  </si>
  <si>
    <t>E0602</t>
  </si>
  <si>
    <t>E06000007</t>
  </si>
  <si>
    <t>Warrington</t>
  </si>
  <si>
    <t>E3735</t>
  </si>
  <si>
    <t>E07000222</t>
  </si>
  <si>
    <t>Warwick</t>
  </si>
  <si>
    <t>E1939</t>
  </si>
  <si>
    <t>E07000103</t>
  </si>
  <si>
    <t>Watford</t>
  </si>
  <si>
    <t>E3640</t>
  </si>
  <si>
    <t>E07000216</t>
  </si>
  <si>
    <t>Waverley</t>
  </si>
  <si>
    <t>E1437</t>
  </si>
  <si>
    <t>E07000065</t>
  </si>
  <si>
    <t>Wealden</t>
  </si>
  <si>
    <t>E1940</t>
  </si>
  <si>
    <t>E07000241</t>
  </si>
  <si>
    <t>Welwyn Hatfield</t>
  </si>
  <si>
    <t>E0302</t>
  </si>
  <si>
    <t>E06000037</t>
  </si>
  <si>
    <t>West Berkshire</t>
  </si>
  <si>
    <t>E1140</t>
  </si>
  <si>
    <t>E07000047</t>
  </si>
  <si>
    <t>West Devon</t>
  </si>
  <si>
    <t>E2343</t>
  </si>
  <si>
    <t>E07000127</t>
  </si>
  <si>
    <t>West Lancashire</t>
  </si>
  <si>
    <t>E2537</t>
  </si>
  <si>
    <t>E07000142</t>
  </si>
  <si>
    <t>West Lindsey</t>
  </si>
  <si>
    <t>E2802</t>
  </si>
  <si>
    <t>E06000062</t>
  </si>
  <si>
    <t>West Northamptonshire</t>
  </si>
  <si>
    <t>E3135</t>
  </si>
  <si>
    <t>E07000181</t>
  </si>
  <si>
    <t>West Oxfordshire</t>
  </si>
  <si>
    <t>E3539</t>
  </si>
  <si>
    <t>E07000245</t>
  </si>
  <si>
    <t>West Suffolk</t>
  </si>
  <si>
    <t>E5022</t>
  </si>
  <si>
    <t>E09000033</t>
  </si>
  <si>
    <t>Westminster</t>
  </si>
  <si>
    <t>E4210</t>
  </si>
  <si>
    <t>E08000010</t>
  </si>
  <si>
    <t>Wigan</t>
  </si>
  <si>
    <t>E3902</t>
  </si>
  <si>
    <t>E06000054</t>
  </si>
  <si>
    <t>Wiltshire UA</t>
  </si>
  <si>
    <t>E1743</t>
  </si>
  <si>
    <t>E07000094</t>
  </si>
  <si>
    <t>Winchester</t>
  </si>
  <si>
    <t>E0305</t>
  </si>
  <si>
    <t>E06000040</t>
  </si>
  <si>
    <t>Windsor and Maidenhead</t>
  </si>
  <si>
    <t>E4305</t>
  </si>
  <si>
    <t>E08000015</t>
  </si>
  <si>
    <t>Wirral</t>
  </si>
  <si>
    <t>E3641</t>
  </si>
  <si>
    <t>E07000217</t>
  </si>
  <si>
    <t>Woking</t>
  </si>
  <si>
    <t>E0306</t>
  </si>
  <si>
    <t>E06000041</t>
  </si>
  <si>
    <t>Wokingham</t>
  </si>
  <si>
    <t>E4607</t>
  </si>
  <si>
    <t>E08000031</t>
  </si>
  <si>
    <t>Wolverhampton</t>
  </si>
  <si>
    <t>E1837</t>
  </si>
  <si>
    <t>E07000237</t>
  </si>
  <si>
    <t>Worcester</t>
  </si>
  <si>
    <t>E3837</t>
  </si>
  <si>
    <t>E07000229</t>
  </si>
  <si>
    <t>Worthing</t>
  </si>
  <si>
    <t>E1838</t>
  </si>
  <si>
    <t>E07000238</t>
  </si>
  <si>
    <t>Wychavon</t>
  </si>
  <si>
    <t>E2344</t>
  </si>
  <si>
    <t>E07000128</t>
  </si>
  <si>
    <t>Wyre</t>
  </si>
  <si>
    <t>E1839</t>
  </si>
  <si>
    <t>E07000239</t>
  </si>
  <si>
    <t>Wyre Forest</t>
  </si>
  <si>
    <t>E2701</t>
  </si>
  <si>
    <t>E06000014</t>
  </si>
  <si>
    <t>York</t>
  </si>
  <si>
    <t>SECTION C - APPORTIONMENT OF ONE THIRD OF THE EXCEPTIONAL BALANCE FOR REPAYMENT IN 2022-23</t>
  </si>
  <si>
    <t>Amount K</t>
  </si>
  <si>
    <t>Amount K1</t>
  </si>
  <si>
    <t>Amount K2</t>
  </si>
  <si>
    <t>Amount K3</t>
  </si>
  <si>
    <t>Amount K4</t>
  </si>
  <si>
    <t>14. Share of the exceptional balance to be repaid in 2022-23 prior to any adjustments to reflect variations of instalments</t>
  </si>
  <si>
    <t>Amount B * (Amount K)/(Total Line 13)</t>
  </si>
  <si>
    <t>Amount B * (Amount K1)/(Total Line 13)</t>
  </si>
  <si>
    <t>Amount B * (Amount K2)/(Total Line 13)</t>
  </si>
  <si>
    <t>Amount B * (Amount K3)/(Total Line 13)</t>
  </si>
  <si>
    <t>Amount B * (Amount K4)/(Total Line 13)</t>
  </si>
  <si>
    <t>Amount L1a</t>
  </si>
  <si>
    <t>Amount L</t>
  </si>
  <si>
    <t>Amount L2a</t>
  </si>
  <si>
    <t>Amount L3a</t>
  </si>
  <si>
    <t>Amount L4a</t>
  </si>
  <si>
    <t>Amount L1b</t>
  </si>
  <si>
    <t>Amount L3b</t>
  </si>
  <si>
    <t>Amount L2b</t>
  </si>
  <si>
    <t>Amount L4b</t>
  </si>
  <si>
    <t>16. Precepting authorities' shares of the exceptional balance to be repaid in 2022-23</t>
  </si>
  <si>
    <t>Amount L1a + L1b</t>
  </si>
  <si>
    <t>Amount M1</t>
  </si>
  <si>
    <t>Amount M2</t>
  </si>
  <si>
    <t>Amount M3</t>
  </si>
  <si>
    <t>Amount M4</t>
  </si>
  <si>
    <t>Amount L2a + L2b</t>
  </si>
  <si>
    <t>Amount L3a + L3b</t>
  </si>
  <si>
    <t>Amount L4a + L4b</t>
  </si>
  <si>
    <t>SECTION D - APPORTIONMENT OF THE REMAINDER OF THE 2021-22 COLLECTION FUND BALANCE FOR REPAYMENT IN 2022-23</t>
  </si>
  <si>
    <t>Amount J - Amount B</t>
  </si>
  <si>
    <t>Amount N</t>
  </si>
  <si>
    <t>Amount O</t>
  </si>
  <si>
    <t>Amount P1</t>
  </si>
  <si>
    <t>Amount P2</t>
  </si>
  <si>
    <t>Amount P3</t>
  </si>
  <si>
    <t>Amount P4</t>
  </si>
  <si>
    <t>19. Share of the adjusted balance to be repaid in 2022-23 prior to any adjustments to reflect variations of instalments</t>
  </si>
  <si>
    <t>Amount N * (Amount P1)/(Total Line 18)</t>
  </si>
  <si>
    <t>Amount N * (Amount P2)/(Total Line 18)</t>
  </si>
  <si>
    <t>Amount N * (Amount P3)/(Total Line 18)</t>
  </si>
  <si>
    <t>Amount N * (Amount P4)/(Total Line 18)</t>
  </si>
  <si>
    <t>Amount Q</t>
  </si>
  <si>
    <t>Amount Q1a</t>
  </si>
  <si>
    <t>Amount Q2a</t>
  </si>
  <si>
    <t>Amount Q3a</t>
  </si>
  <si>
    <t>Amount Q4a</t>
  </si>
  <si>
    <t>Amount N * (Amount O)/(Total Line 18)</t>
  </si>
  <si>
    <t>Amount Q1b</t>
  </si>
  <si>
    <t>Amount Q2b</t>
  </si>
  <si>
    <t>Amount Q3b</t>
  </si>
  <si>
    <t>Amount Q4b</t>
  </si>
  <si>
    <t>20. Further changes to precepting authorities' shares of the adjusted balance (to reflect any variation to any patment or instalment of a payment agreed between the authorities)</t>
  </si>
  <si>
    <t>21. Precepting authorities' shares of the adjusted balance to be repaid in 2022-23</t>
  </si>
  <si>
    <t>Amount Q1a + Q1b</t>
  </si>
  <si>
    <t>Amount Q2a + Q2b</t>
  </si>
  <si>
    <t>Amount Q3a + Q3b</t>
  </si>
  <si>
    <t>Amount Q4a + Q4b</t>
  </si>
  <si>
    <t>Amount R1</t>
  </si>
  <si>
    <t>Amount R2</t>
  </si>
  <si>
    <t>Amount R3</t>
  </si>
  <si>
    <t>Amount R4</t>
  </si>
  <si>
    <t>SECTION E - TOTAL 2021-22 COUNCIL TAX COLLECTION FUND SURPLUS OR DEFICIT TO BE APPORTIONED AMONGST THE BILLING AUTHORITY AND ITS MAJOR PRECEPTORS</t>
  </si>
  <si>
    <t>Amount S</t>
  </si>
  <si>
    <t>Amount T1</t>
  </si>
  <si>
    <t>Amount T2</t>
  </si>
  <si>
    <t>Amount T3</t>
  </si>
  <si>
    <t>Amount T4</t>
  </si>
  <si>
    <t>Amount Q + Amount L</t>
  </si>
  <si>
    <t>Amount R1 + Amount M1</t>
  </si>
  <si>
    <t>Amount R2 + Amount M2</t>
  </si>
  <si>
    <t>Amount R3 + Amount M3</t>
  </si>
  <si>
    <t>Amount R4 + Amount M4</t>
  </si>
  <si>
    <t xml:space="preserve">4. All values in data entry cells should be entered as positive amounts. </t>
  </si>
  <si>
    <t>Authority</t>
  </si>
  <si>
    <t>OrgID</t>
  </si>
  <si>
    <t>6. If you experience any problems using the tool, please email</t>
  </si>
  <si>
    <t xml:space="preserve"> * White background, blue border - 2021-22 and 2020-21 CTR1 data entered by the Department for Levelling Up, Housing and Communities into these cells. </t>
  </si>
  <si>
    <t>2021-22 County Precept</t>
  </si>
  <si>
    <t>2021-22 Police Precept</t>
  </si>
  <si>
    <t>2021-22 FRA Precept</t>
  </si>
  <si>
    <t>2021-22 Combined Authority Precept</t>
  </si>
  <si>
    <t>2020-21 County Precept</t>
  </si>
  <si>
    <t>2020-21 Police Precept</t>
  </si>
  <si>
    <t>2020-21 FRA Precept</t>
  </si>
  <si>
    <t>2020-21 Combined Authority Precept</t>
  </si>
  <si>
    <t>Notes For Authority</t>
  </si>
  <si>
    <t>2021-22 BA CTR</t>
  </si>
  <si>
    <t>2020-21 BA CTR</t>
  </si>
  <si>
    <r>
      <t xml:space="preserve">13. Council Tax Requirement for 2020-21 </t>
    </r>
    <r>
      <rPr>
        <b/>
        <i/>
        <sz val="12"/>
        <color theme="1"/>
        <rFont val="Arial"/>
        <family val="2"/>
      </rPr>
      <t>(taken from 2020-21 CTR1 form lines 1 and 16)</t>
    </r>
  </si>
  <si>
    <r>
      <t xml:space="preserve">18. Council Tax Requirement for 2021-22 </t>
    </r>
    <r>
      <rPr>
        <b/>
        <i/>
        <sz val="12"/>
        <rFont val="Arial"/>
        <family val="2"/>
      </rPr>
      <t>(taken from 2021-22 CTR1 form lines 1 and 16)</t>
    </r>
  </si>
  <si>
    <t>£3,347,939 manually transferred from billing authority precept to FRA precept for 2020-21</t>
  </si>
  <si>
    <t>2020-21 BA amount set manually to match the regulations (paragraph 7(9)(a). County council precept manually removed for 2020-21</t>
  </si>
  <si>
    <t>Select an Authority</t>
  </si>
  <si>
    <t>Exceptional Balance</t>
  </si>
  <si>
    <r>
      <t>2. Council tax exceptional deficit estimated on 15 January 2021</t>
    </r>
    <r>
      <rPr>
        <b/>
        <i/>
        <sz val="12"/>
        <rFont val="Arial"/>
        <family val="2"/>
      </rPr>
      <t xml:space="preserve"> (surplus = +ve, deficit = -ve)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(taken from 2021-22 CTR1 form line 21)</t>
    </r>
  </si>
  <si>
    <r>
      <t xml:space="preserve">5. Opening surplus on the Collection Fund at 1 April 2021 </t>
    </r>
    <r>
      <rPr>
        <b/>
        <i/>
        <sz val="12"/>
        <rFont val="Arial"/>
        <family val="2"/>
      </rPr>
      <t>(enter zero if there was a deficit on the collection fund)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(this will include the remaining 2/3 of the exceptional balance carried forward to 2021-22)</t>
    </r>
  </si>
  <si>
    <r>
      <t xml:space="preserve">9. Opening deficit on the Collection Fund at 1 April 2021 </t>
    </r>
    <r>
      <rPr>
        <b/>
        <i/>
        <sz val="12"/>
        <rFont val="Arial"/>
        <family val="2"/>
      </rPr>
      <t>(enter zero if there was a surplus on the collection fund)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(this will include the remaining 2/3 of the exceptional balance carried forward to 2021-22)</t>
    </r>
  </si>
  <si>
    <t>15. Further changes to precepting authorities' shares of the exceptional balance (to reflect any variation to any payment or instalment of a payment agreed between the authorities)</t>
  </si>
  <si>
    <t>West Yorkshire Combined Authority</t>
  </si>
  <si>
    <t>PCC column manually moved (but otherwise unchanged) to the CA column</t>
  </si>
  <si>
    <t>22. Total share of the estimated surplus or deficit for 2021-22 to be paid in 2022-23</t>
  </si>
  <si>
    <t>5. Where amounts have been pre-filled by DLUHC, you can overwrite if the figure in the CTR1 form was incorrect.</t>
  </si>
  <si>
    <t>12. Estimated collection fund balance for 2021-22</t>
  </si>
  <si>
    <t>17. Adjusted collection fund balance for 2021-22</t>
  </si>
  <si>
    <t>ESTIMATION OF COUNCIL TAX COLLECTION FUND SURPLUS/DEFICIT, ADJUSTMENT FOR PHASED EXCEPTIONAL BALANCE, AND APPORTIONMENT OF LIABILITIES IN RESPECT OF 2021-22</t>
  </si>
  <si>
    <t xml:space="preserve">This tool is to help billing authorities when estimating and apportioning their council tax collection fund surplus/deficit on 15 January 2022, including adjustments for the phased ‘exceptional balance’ calculated on 15 January 2021.
A further revised tool will be provided to support the estimation of council tax collection fund suplus/deficit on 15 January 2023.
If you have any queries, please email council.tax@communities.gov.uk </t>
  </si>
  <si>
    <t>This tool is to help billing authorities when estimating and apportioning their council tax collection fund surplus/deficit on 15 January 2022, including adjustments for the phased ‘exceptional balance’ calculated on 15 January 2021.
A further revised tool will be provided to support the estimation of council tax collection fund suplus/deficit on 15 January 2023.
If you have any queries, please email council.tax@communities.gov.uk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</si>
</sst>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sz val="12"/>
      <color rgb="FF000000"/>
      <name val="Arial"/>
      <family val="2"/>
    </font>
    <font>
      <b/>
      <u/>
      <sz val="14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sz val="11"/>
      <color rgb="FFFFFFCC"/>
      <name val="Calibri"/>
      <family val="2"/>
      <scheme val="minor"/>
    </font>
    <font>
      <b/>
      <sz val="12"/>
      <color theme="1"/>
      <name val="Arial"/>
      <family val="2"/>
    </font>
    <font>
      <b/>
      <sz val="13"/>
      <name val="Arial"/>
      <family val="2"/>
    </font>
    <font>
      <sz val="12"/>
      <color rgb="FFFFFFCC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indexed="17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ck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/>
  </cellStyleXfs>
  <cellXfs count="204">
    <xf numFmtId="0" fontId="0" fillId="0" borderId="0" xfId="0"/>
    <xf numFmtId="0" fontId="0" fillId="2" borderId="0" xfId="0" applyFill="1"/>
    <xf numFmtId="0" fontId="0" fillId="2" borderId="1" xfId="0" applyFill="1" applyBorder="1"/>
    <xf numFmtId="0" fontId="7" fillId="2" borderId="0" xfId="0" applyFont="1" applyFill="1" applyAlignment="1">
      <alignment vertic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3" fillId="2" borderId="2" xfId="0" applyFont="1" applyFill="1" applyBorder="1" applyAlignment="1">
      <alignment horizontal="right" inden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3" fillId="3" borderId="3" xfId="0" applyFont="1" applyFill="1" applyBorder="1" applyAlignment="1">
      <alignment horizontal="center"/>
    </xf>
    <xf numFmtId="0" fontId="0" fillId="3" borderId="1" xfId="0" applyFill="1" applyBorder="1"/>
    <xf numFmtId="0" fontId="13" fillId="3" borderId="4" xfId="0" applyFont="1" applyFill="1" applyBorder="1" applyAlignment="1">
      <alignment horizontal="center"/>
    </xf>
    <xf numFmtId="0" fontId="0" fillId="3" borderId="2" xfId="0" applyFill="1" applyBorder="1"/>
    <xf numFmtId="0" fontId="0" fillId="4" borderId="3" xfId="0" applyFill="1" applyBorder="1"/>
    <xf numFmtId="0" fontId="15" fillId="4" borderId="0" xfId="0" applyFont="1" applyFill="1"/>
    <xf numFmtId="0" fontId="0" fillId="4" borderId="1" xfId="0" applyFill="1" applyBorder="1"/>
    <xf numFmtId="0" fontId="16" fillId="4" borderId="3" xfId="0" applyFont="1" applyFill="1" applyBorder="1"/>
    <xf numFmtId="0" fontId="17" fillId="4" borderId="0" xfId="0" applyFont="1" applyFill="1"/>
    <xf numFmtId="0" fontId="14" fillId="4" borderId="0" xfId="0" applyFont="1" applyFill="1"/>
    <xf numFmtId="0" fontId="16" fillId="4" borderId="1" xfId="0" applyFont="1" applyFill="1" applyBorder="1"/>
    <xf numFmtId="0" fontId="18" fillId="4" borderId="9" xfId="0" applyFont="1" applyFill="1" applyBorder="1"/>
    <xf numFmtId="0" fontId="20" fillId="4" borderId="0" xfId="0" applyFont="1" applyFill="1"/>
    <xf numFmtId="0" fontId="14" fillId="4" borderId="0" xfId="0" applyFont="1" applyFill="1" applyAlignment="1">
      <alignment horizontal="left" wrapText="1" indent="2"/>
    </xf>
    <xf numFmtId="0" fontId="14" fillId="4" borderId="10" xfId="0" applyFont="1" applyFill="1" applyBorder="1"/>
    <xf numFmtId="0" fontId="18" fillId="4" borderId="11" xfId="0" applyFont="1" applyFill="1" applyBorder="1"/>
    <xf numFmtId="0" fontId="20" fillId="4" borderId="0" xfId="0" applyFont="1" applyFill="1" applyAlignment="1">
      <alignment wrapText="1"/>
    </xf>
    <xf numFmtId="0" fontId="14" fillId="4" borderId="0" xfId="0" applyFont="1" applyFill="1" applyAlignment="1">
      <alignment horizontal="left" vertical="top" wrapText="1" indent="1"/>
    </xf>
    <xf numFmtId="0" fontId="17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wrapText="1"/>
    </xf>
    <xf numFmtId="0" fontId="23" fillId="4" borderId="0" xfId="2" applyFont="1" applyFill="1" applyBorder="1" applyAlignment="1" applyProtection="1"/>
    <xf numFmtId="0" fontId="16" fillId="4" borderId="4" xfId="0" applyFont="1" applyFill="1" applyBorder="1"/>
    <xf numFmtId="0" fontId="16" fillId="4" borderId="5" xfId="0" applyFont="1" applyFill="1" applyBorder="1"/>
    <xf numFmtId="0" fontId="16" fillId="4" borderId="2" xfId="0" applyFont="1" applyFill="1" applyBorder="1"/>
    <xf numFmtId="0" fontId="14" fillId="0" borderId="0" xfId="0" applyFont="1"/>
    <xf numFmtId="0" fontId="14" fillId="4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5" borderId="0" xfId="0" applyFill="1"/>
    <xf numFmtId="0" fontId="24" fillId="5" borderId="0" xfId="0" applyFont="1" applyFill="1"/>
    <xf numFmtId="0" fontId="0" fillId="5" borderId="1" xfId="0" applyFill="1" applyBorder="1"/>
    <xf numFmtId="0" fontId="25" fillId="5" borderId="0" xfId="0" applyFont="1" applyFill="1"/>
    <xf numFmtId="0" fontId="0" fillId="6" borderId="0" xfId="0" applyFill="1"/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6" borderId="0" xfId="0" applyFont="1" applyFill="1"/>
    <xf numFmtId="164" fontId="14" fillId="6" borderId="0" xfId="0" applyNumberFormat="1" applyFont="1" applyFill="1"/>
    <xf numFmtId="0" fontId="21" fillId="6" borderId="0" xfId="0" applyFont="1" applyFill="1" applyAlignment="1">
      <alignment horizontal="left" vertical="top" wrapText="1"/>
    </xf>
    <xf numFmtId="3" fontId="21" fillId="5" borderId="0" xfId="0" applyNumberFormat="1" applyFont="1" applyFill="1" applyAlignment="1" applyProtection="1">
      <alignment horizontal="right" vertical="center" indent="1"/>
      <protection locked="0"/>
    </xf>
    <xf numFmtId="0" fontId="21" fillId="6" borderId="0" xfId="0" applyFont="1" applyFill="1"/>
    <xf numFmtId="3" fontId="14" fillId="6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 wrapText="1"/>
    </xf>
    <xf numFmtId="3" fontId="21" fillId="6" borderId="0" xfId="0" applyNumberFormat="1" applyFont="1" applyFill="1" applyAlignment="1">
      <alignment horizontal="center" wrapText="1"/>
    </xf>
    <xf numFmtId="0" fontId="27" fillId="6" borderId="0" xfId="0" applyFont="1" applyFill="1"/>
    <xf numFmtId="3" fontId="21" fillId="5" borderId="0" xfId="0" applyNumberFormat="1" applyFont="1" applyFill="1" applyAlignment="1">
      <alignment horizontal="center" vertical="center" wrapText="1"/>
    </xf>
    <xf numFmtId="3" fontId="14" fillId="5" borderId="0" xfId="0" applyNumberFormat="1" applyFont="1" applyFill="1" applyAlignment="1">
      <alignment horizontal="right" vertical="center" indent="1"/>
    </xf>
    <xf numFmtId="3" fontId="21" fillId="5" borderId="0" xfId="0" applyNumberFormat="1" applyFont="1" applyFill="1" applyAlignment="1">
      <alignment horizontal="center" vertical="center"/>
    </xf>
    <xf numFmtId="3" fontId="21" fillId="5" borderId="0" xfId="0" applyNumberFormat="1" applyFont="1" applyFill="1" applyAlignment="1">
      <alignment horizontal="right" vertical="center" indent="1"/>
    </xf>
    <xf numFmtId="3" fontId="21" fillId="5" borderId="0" xfId="1" applyNumberFormat="1" applyFont="1" applyFill="1" applyBorder="1" applyAlignment="1">
      <alignment horizontal="right" vertical="center" indent="1"/>
    </xf>
    <xf numFmtId="3" fontId="31" fillId="5" borderId="0" xfId="0" applyNumberFormat="1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3" fontId="21" fillId="5" borderId="0" xfId="0" applyNumberFormat="1" applyFont="1" applyFill="1" applyAlignment="1">
      <alignment horizontal="right" vertical="top"/>
    </xf>
    <xf numFmtId="0" fontId="21" fillId="6" borderId="0" xfId="0" applyFont="1" applyFill="1" applyAlignment="1">
      <alignment horizontal="right"/>
    </xf>
    <xf numFmtId="0" fontId="14" fillId="5" borderId="0" xfId="0" applyFont="1" applyFill="1"/>
    <xf numFmtId="1" fontId="21" fillId="5" borderId="0" xfId="0" applyNumberFormat="1" applyFont="1" applyFill="1" applyAlignment="1">
      <alignment horizontal="right" vertical="center" indent="1"/>
    </xf>
    <xf numFmtId="1" fontId="14" fillId="5" borderId="0" xfId="0" applyNumberFormat="1" applyFont="1" applyFill="1" applyAlignment="1">
      <alignment horizontal="right" vertical="center" indent="1"/>
    </xf>
    <xf numFmtId="1" fontId="14" fillId="6" borderId="0" xfId="0" applyNumberFormat="1" applyFont="1" applyFill="1"/>
    <xf numFmtId="1" fontId="14" fillId="5" borderId="0" xfId="0" applyNumberFormat="1" applyFont="1" applyFill="1"/>
    <xf numFmtId="3" fontId="21" fillId="6" borderId="0" xfId="0" applyNumberFormat="1" applyFont="1" applyFill="1" applyAlignment="1">
      <alignment horizontal="right"/>
    </xf>
    <xf numFmtId="3" fontId="31" fillId="6" borderId="0" xfId="0" applyNumberFormat="1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21" fillId="5" borderId="0" xfId="0" applyFont="1" applyFill="1"/>
    <xf numFmtId="3" fontId="21" fillId="5" borderId="0" xfId="0" applyNumberFormat="1" applyFont="1" applyFill="1" applyAlignment="1">
      <alignment horizontal="right"/>
    </xf>
    <xf numFmtId="3" fontId="31" fillId="5" borderId="0" xfId="0" applyNumberFormat="1" applyFont="1" applyFill="1" applyAlignment="1">
      <alignment horizontal="left" wrapText="1"/>
    </xf>
    <xf numFmtId="1" fontId="31" fillId="6" borderId="0" xfId="0" applyNumberFormat="1" applyFont="1" applyFill="1"/>
    <xf numFmtId="1" fontId="14" fillId="6" borderId="0" xfId="0" applyNumberFormat="1" applyFont="1" applyFill="1" applyAlignment="1">
      <alignment horizontal="right" vertical="center" indent="1"/>
    </xf>
    <xf numFmtId="0" fontId="33" fillId="5" borderId="0" xfId="0" applyFont="1" applyFill="1" applyAlignment="1">
      <alignment horizontal="left" wrapText="1"/>
    </xf>
    <xf numFmtId="3" fontId="28" fillId="5" borderId="0" xfId="0" applyNumberFormat="1" applyFont="1" applyFill="1" applyAlignment="1">
      <alignment horizontal="center" wrapText="1"/>
    </xf>
    <xf numFmtId="0" fontId="28" fillId="5" borderId="0" xfId="0" applyFont="1" applyFill="1" applyAlignment="1">
      <alignment horizontal="center" wrapText="1"/>
    </xf>
    <xf numFmtId="3" fontId="28" fillId="5" borderId="16" xfId="0" applyNumberFormat="1" applyFont="1" applyFill="1" applyBorder="1" applyAlignment="1">
      <alignment horizontal="center" wrapText="1"/>
    </xf>
    <xf numFmtId="0" fontId="28" fillId="5" borderId="16" xfId="0" applyFont="1" applyFill="1" applyBorder="1" applyAlignment="1">
      <alignment horizontal="center" wrapText="1"/>
    </xf>
    <xf numFmtId="3" fontId="14" fillId="6" borderId="0" xfId="0" applyNumberFormat="1" applyFont="1" applyFill="1" applyAlignment="1">
      <alignment horizontal="right" vertical="center" indent="1"/>
    </xf>
    <xf numFmtId="0" fontId="31" fillId="5" borderId="0" xfId="0" applyFont="1" applyFill="1"/>
    <xf numFmtId="0" fontId="0" fillId="5" borderId="0" xfId="0" applyFill="1" applyAlignment="1">
      <alignment wrapText="1"/>
    </xf>
    <xf numFmtId="3" fontId="0" fillId="0" borderId="0" xfId="0" applyNumberFormat="1"/>
    <xf numFmtId="3" fontId="14" fillId="6" borderId="0" xfId="0" applyNumberFormat="1" applyFont="1" applyFill="1" applyAlignment="1">
      <alignment vertical="top"/>
    </xf>
    <xf numFmtId="3" fontId="21" fillId="6" borderId="0" xfId="0" applyNumberFormat="1" applyFont="1" applyFill="1" applyAlignment="1">
      <alignment vertical="top"/>
    </xf>
    <xf numFmtId="3" fontId="14" fillId="5" borderId="0" xfId="0" applyNumberFormat="1" applyFont="1" applyFill="1" applyAlignment="1">
      <alignment horizontal="right" vertical="top"/>
    </xf>
    <xf numFmtId="3" fontId="28" fillId="5" borderId="0" xfId="0" applyNumberFormat="1" applyFont="1" applyFill="1" applyAlignment="1">
      <alignment horizontal="center" vertical="top" wrapText="1"/>
    </xf>
    <xf numFmtId="0" fontId="28" fillId="5" borderId="0" xfId="0" applyFont="1" applyFill="1" applyAlignment="1">
      <alignment horizontal="center" vertical="top" wrapText="1"/>
    </xf>
    <xf numFmtId="3" fontId="14" fillId="5" borderId="0" xfId="0" applyNumberFormat="1" applyFont="1" applyFill="1" applyAlignment="1">
      <alignment vertical="top"/>
    </xf>
    <xf numFmtId="3" fontId="21" fillId="5" borderId="0" xfId="0" applyNumberFormat="1" applyFont="1" applyFill="1" applyAlignment="1">
      <alignment vertical="top"/>
    </xf>
    <xf numFmtId="3" fontId="21" fillId="5" borderId="21" xfId="0" applyNumberFormat="1" applyFont="1" applyFill="1" applyBorder="1" applyAlignment="1" applyProtection="1">
      <alignment horizontal="right" vertical="center" indent="1"/>
      <protection locked="0"/>
    </xf>
    <xf numFmtId="3" fontId="14" fillId="6" borderId="0" xfId="0" applyNumberFormat="1" applyFont="1" applyFill="1"/>
    <xf numFmtId="3" fontId="21" fillId="6" borderId="0" xfId="0" applyNumberFormat="1" applyFont="1" applyFill="1"/>
    <xf numFmtId="3" fontId="21" fillId="6" borderId="0" xfId="0" applyNumberFormat="1" applyFont="1" applyFill="1" applyAlignment="1">
      <alignment horizontal="right" vertical="center" indent="1"/>
    </xf>
    <xf numFmtId="0" fontId="0" fillId="6" borderId="5" xfId="0" applyFill="1" applyBorder="1"/>
    <xf numFmtId="0" fontId="14" fillId="6" borderId="5" xfId="0" applyFont="1" applyFill="1" applyBorder="1" applyAlignment="1">
      <alignment horizontal="left" vertical="top" wrapText="1"/>
    </xf>
    <xf numFmtId="0" fontId="14" fillId="5" borderId="5" xfId="0" applyFont="1" applyFill="1" applyBorder="1"/>
    <xf numFmtId="3" fontId="14" fillId="5" borderId="5" xfId="0" applyNumberFormat="1" applyFont="1" applyFill="1" applyBorder="1" applyAlignment="1">
      <alignment horizontal="right" vertical="center" indent="1"/>
    </xf>
    <xf numFmtId="0" fontId="14" fillId="6" borderId="5" xfId="0" applyFont="1" applyFill="1" applyBorder="1"/>
    <xf numFmtId="0" fontId="0" fillId="5" borderId="26" xfId="0" applyFill="1" applyBorder="1"/>
    <xf numFmtId="0" fontId="34" fillId="6" borderId="0" xfId="0" applyFont="1" applyFill="1"/>
    <xf numFmtId="0" fontId="35" fillId="0" borderId="0" xfId="0" applyFont="1" applyAlignment="1">
      <alignment wrapText="1"/>
    </xf>
    <xf numFmtId="0" fontId="36" fillId="0" borderId="29" xfId="0" applyFont="1" applyBorder="1" applyAlignment="1">
      <alignment wrapText="1"/>
    </xf>
    <xf numFmtId="0" fontId="35" fillId="0" borderId="29" xfId="0" applyFont="1" applyBorder="1" applyAlignment="1">
      <alignment wrapText="1"/>
    </xf>
    <xf numFmtId="0" fontId="35" fillId="0" borderId="0" xfId="0" applyFont="1"/>
    <xf numFmtId="3" fontId="35" fillId="0" borderId="0" xfId="0" applyNumberFormat="1" applyFont="1"/>
    <xf numFmtId="3" fontId="30" fillId="5" borderId="0" xfId="0" applyNumberFormat="1" applyFont="1" applyFill="1" applyAlignment="1">
      <alignment wrapText="1"/>
    </xf>
    <xf numFmtId="3" fontId="31" fillId="6" borderId="0" xfId="0" applyNumberFormat="1" applyFont="1" applyFill="1" applyAlignment="1">
      <alignment wrapText="1"/>
    </xf>
    <xf numFmtId="3" fontId="31" fillId="5" borderId="0" xfId="0" applyNumberFormat="1" applyFont="1" applyFill="1" applyAlignment="1">
      <alignment wrapText="1"/>
    </xf>
    <xf numFmtId="3" fontId="37" fillId="6" borderId="0" xfId="0" applyNumberFormat="1" applyFont="1" applyFill="1" applyAlignment="1">
      <alignment horizontal="left"/>
    </xf>
    <xf numFmtId="3" fontId="21" fillId="6" borderId="0" xfId="0" applyNumberFormat="1" applyFont="1" applyFill="1" applyBorder="1" applyAlignment="1">
      <alignment vertical="top"/>
    </xf>
    <xf numFmtId="0" fontId="14" fillId="6" borderId="0" xfId="0" applyFont="1" applyFill="1" applyAlignment="1">
      <alignment horizontal="center" vertical="center"/>
    </xf>
    <xf numFmtId="3" fontId="21" fillId="6" borderId="0" xfId="0" applyNumberFormat="1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 wrapText="1"/>
    </xf>
    <xf numFmtId="47" fontId="0" fillId="0" borderId="0" xfId="0" applyNumberFormat="1"/>
    <xf numFmtId="0" fontId="38" fillId="4" borderId="0" xfId="0" applyFont="1" applyFill="1" applyAlignment="1">
      <alignment vertical="top"/>
    </xf>
    <xf numFmtId="1" fontId="0" fillId="0" borderId="0" xfId="0" applyNumberFormat="1"/>
    <xf numFmtId="0" fontId="0" fillId="7" borderId="0" xfId="0" applyFill="1"/>
    <xf numFmtId="3" fontId="0" fillId="7" borderId="0" xfId="0" applyNumberFormat="1" applyFill="1"/>
    <xf numFmtId="3" fontId="21" fillId="5" borderId="0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top" wrapText="1" indent="1"/>
    </xf>
    <xf numFmtId="0" fontId="14" fillId="4" borderId="0" xfId="0" applyFont="1" applyFill="1" applyAlignment="1">
      <alignment horizontal="left" vertical="top" wrapText="1" indent="1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vertical="center" wrapText="1"/>
    </xf>
    <xf numFmtId="0" fontId="26" fillId="6" borderId="0" xfId="0" applyFont="1" applyFill="1" applyAlignment="1">
      <alignment horizontal="left" vertical="top" wrapText="1"/>
    </xf>
    <xf numFmtId="3" fontId="21" fillId="0" borderId="22" xfId="1" applyNumberFormat="1" applyFont="1" applyFill="1" applyBorder="1" applyAlignment="1">
      <alignment horizontal="right" vertical="center" indent="1"/>
    </xf>
    <xf numFmtId="3" fontId="21" fillId="0" borderId="23" xfId="1" applyNumberFormat="1" applyFont="1" applyFill="1" applyBorder="1" applyAlignment="1">
      <alignment horizontal="right" vertical="center" indent="1"/>
    </xf>
    <xf numFmtId="3" fontId="28" fillId="6" borderId="0" xfId="0" applyNumberFormat="1" applyFont="1" applyFill="1" applyAlignment="1">
      <alignment horizontal="center"/>
    </xf>
    <xf numFmtId="3" fontId="28" fillId="6" borderId="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3" fontId="37" fillId="6" borderId="24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left" vertical="top" wrapText="1"/>
    </xf>
    <xf numFmtId="3" fontId="37" fillId="6" borderId="25" xfId="0" applyNumberFormat="1" applyFont="1" applyFill="1" applyBorder="1" applyAlignment="1">
      <alignment horizontal="center"/>
    </xf>
    <xf numFmtId="3" fontId="28" fillId="6" borderId="25" xfId="0" applyNumberFormat="1" applyFont="1" applyFill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1" fillId="6" borderId="0" xfId="0" applyFont="1" applyFill="1" applyAlignment="1">
      <alignment horizontal="left" wrapText="1"/>
    </xf>
    <xf numFmtId="3" fontId="21" fillId="4" borderId="19" xfId="1" applyNumberFormat="1" applyFont="1" applyFill="1" applyBorder="1" applyAlignment="1" applyProtection="1">
      <alignment horizontal="right" vertical="center" indent="1"/>
    </xf>
    <xf numFmtId="3" fontId="21" fillId="4" borderId="20" xfId="1" applyNumberFormat="1" applyFont="1" applyFill="1" applyBorder="1" applyAlignment="1" applyProtection="1">
      <alignment horizontal="right" vertical="center" indent="1"/>
    </xf>
    <xf numFmtId="0" fontId="21" fillId="6" borderId="0" xfId="0" applyFont="1" applyFill="1" applyAlignment="1">
      <alignment wrapText="1"/>
    </xf>
    <xf numFmtId="0" fontId="0" fillId="0" borderId="0" xfId="0" applyAlignment="1">
      <alignment wrapText="1"/>
    </xf>
    <xf numFmtId="3" fontId="28" fillId="6" borderId="24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3" fontId="21" fillId="3" borderId="13" xfId="0" applyNumberFormat="1" applyFont="1" applyFill="1" applyBorder="1" applyAlignment="1" applyProtection="1">
      <alignment horizontal="right" vertical="center" indent="1"/>
      <protection locked="0"/>
    </xf>
    <xf numFmtId="3" fontId="21" fillId="3" borderId="14" xfId="0" applyNumberFormat="1" applyFont="1" applyFill="1" applyBorder="1" applyAlignment="1" applyProtection="1">
      <alignment horizontal="right" vertical="center" indent="1"/>
      <protection locked="0"/>
    </xf>
    <xf numFmtId="0" fontId="37" fillId="5" borderId="25" xfId="0" applyFont="1" applyFill="1" applyBorder="1" applyAlignment="1">
      <alignment horizontal="center"/>
    </xf>
    <xf numFmtId="0" fontId="21" fillId="6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8" fillId="6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21" fillId="4" borderId="17" xfId="1" applyNumberFormat="1" applyFont="1" applyFill="1" applyBorder="1" applyAlignment="1" applyProtection="1">
      <alignment horizontal="right" vertical="center" indent="1"/>
    </xf>
    <xf numFmtId="3" fontId="21" fillId="4" borderId="18" xfId="1" applyNumberFormat="1" applyFont="1" applyFill="1" applyBorder="1" applyAlignment="1" applyProtection="1">
      <alignment horizontal="right" vertical="center" indent="1"/>
    </xf>
    <xf numFmtId="3" fontId="21" fillId="5" borderId="0" xfId="0" applyNumberFormat="1" applyFont="1" applyFill="1" applyAlignment="1">
      <alignment horizontal="center" vertical="center"/>
    </xf>
    <xf numFmtId="0" fontId="21" fillId="5" borderId="0" xfId="0" applyFont="1" applyFill="1" applyAlignment="1">
      <alignment horizontal="left" vertical="top" wrapText="1"/>
    </xf>
    <xf numFmtId="3" fontId="28" fillId="6" borderId="15" xfId="0" applyNumberFormat="1" applyFont="1" applyFill="1" applyBorder="1" applyAlignment="1" applyProtection="1">
      <alignment horizontal="center" wrapText="1"/>
      <protection locked="0"/>
    </xf>
    <xf numFmtId="0" fontId="28" fillId="0" borderId="15" xfId="0" applyFont="1" applyBorder="1" applyAlignment="1">
      <alignment horizontal="center" wrapText="1"/>
    </xf>
    <xf numFmtId="3" fontId="21" fillId="0" borderId="27" xfId="1" applyNumberFormat="1" applyFont="1" applyFill="1" applyBorder="1" applyAlignment="1" applyProtection="1">
      <alignment horizontal="right" vertical="center" indent="1"/>
      <protection locked="0"/>
    </xf>
    <xf numFmtId="3" fontId="21" fillId="0" borderId="28" xfId="1" applyNumberFormat="1" applyFont="1" applyFill="1" applyBorder="1" applyAlignment="1" applyProtection="1">
      <alignment horizontal="right" vertical="center" indent="1"/>
      <protection locked="0"/>
    </xf>
    <xf numFmtId="3" fontId="28" fillId="6" borderId="0" xfId="0" applyNumberFormat="1" applyFont="1" applyFill="1" applyBorder="1" applyAlignment="1" applyProtection="1">
      <alignment horizontal="center" wrapText="1"/>
      <protection locked="0"/>
    </xf>
    <xf numFmtId="3" fontId="28" fillId="6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3" fontId="21" fillId="5" borderId="0" xfId="0" applyNumberFormat="1" applyFont="1" applyFill="1" applyAlignment="1" applyProtection="1">
      <alignment horizontal="right" vertical="center" indent="1"/>
      <protection locked="0"/>
    </xf>
    <xf numFmtId="3" fontId="14" fillId="6" borderId="0" xfId="0" applyNumberFormat="1" applyFont="1" applyFill="1" applyAlignment="1">
      <alignment horizontal="center"/>
    </xf>
    <xf numFmtId="0" fontId="25" fillId="6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3" fontId="28" fillId="5" borderId="0" xfId="1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6" borderId="0" xfId="0" applyFont="1" applyFill="1" applyAlignment="1">
      <alignment wrapText="1"/>
    </xf>
    <xf numFmtId="3" fontId="28" fillId="5" borderId="0" xfId="1" applyNumberFormat="1" applyFont="1" applyFill="1" applyBorder="1" applyAlignment="1" applyProtection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3" fontId="21" fillId="0" borderId="13" xfId="1" applyNumberFormat="1" applyFont="1" applyFill="1" applyBorder="1" applyAlignment="1" applyProtection="1">
      <alignment horizontal="right" vertical="center" indent="1"/>
      <protection locked="0"/>
    </xf>
    <xf numFmtId="3" fontId="21" fillId="0" borderId="14" xfId="1" applyNumberFormat="1" applyFont="1" applyFill="1" applyBorder="1" applyAlignment="1" applyProtection="1">
      <alignment horizontal="right" vertical="center" indent="1"/>
      <protection locked="0"/>
    </xf>
    <xf numFmtId="0" fontId="29" fillId="0" borderId="15" xfId="0" applyFont="1" applyBorder="1" applyAlignment="1">
      <alignment horizontal="center" wrapText="1"/>
    </xf>
    <xf numFmtId="3" fontId="25" fillId="0" borderId="13" xfId="1" applyNumberFormat="1" applyFont="1" applyFill="1" applyBorder="1" applyAlignment="1" applyProtection="1">
      <alignment horizontal="right" vertical="center" indent="1"/>
      <protection locked="0"/>
    </xf>
    <xf numFmtId="3" fontId="25" fillId="0" borderId="14" xfId="1" applyNumberFormat="1" applyFont="1" applyFill="1" applyBorder="1" applyAlignment="1" applyProtection="1">
      <alignment horizontal="right" vertical="center" indent="1"/>
      <protection locked="0"/>
    </xf>
    <xf numFmtId="0" fontId="28" fillId="0" borderId="24" xfId="0" applyFont="1" applyBorder="1" applyAlignment="1">
      <alignment horizontal="center" wrapText="1"/>
    </xf>
    <xf numFmtId="3" fontId="28" fillId="6" borderId="0" xfId="0" applyNumberFormat="1" applyFont="1" applyFill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5" fillId="6" borderId="0" xfId="0" applyFont="1" applyFill="1" applyAlignment="1">
      <alignment horizontal="left" vertical="top" wrapText="1"/>
    </xf>
    <xf numFmtId="3" fontId="21" fillId="6" borderId="0" xfId="0" applyNumberFormat="1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wrapText="1"/>
    </xf>
  </cellXfs>
  <cellStyles count="4">
    <cellStyle name="Hyperlink" xfId="2" builtinId="8"/>
    <cellStyle name="Normal" xfId="0" builtinId="0"/>
    <cellStyle name="Normal 2 2 2" xfId="3" xr:uid="{87965CF8-C4F0-42C1-9C38-33F4D408598D}"/>
    <cellStyle name="Percent" xfId="1" builtinId="5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uncil.tax@communitie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8"/>
  <sheetViews>
    <sheetView tabSelected="1" workbookViewId="0">
      <selection activeCell="A5" sqref="A5:D9"/>
    </sheetView>
  </sheetViews>
  <sheetFormatPr defaultRowHeight="14.25" x14ac:dyDescent="0.45"/>
  <cols>
    <col min="1" max="1" width="5.73046875" customWidth="1"/>
    <col min="2" max="2" width="17.19921875" customWidth="1"/>
    <col min="3" max="3" width="126.73046875" customWidth="1"/>
    <col min="4" max="4" width="5.73046875" customWidth="1"/>
  </cols>
  <sheetData>
    <row r="1" spans="1:22" ht="18.5" customHeight="1" thickBot="1" x14ac:dyDescent="0.5">
      <c r="A1" s="1"/>
      <c r="B1" s="1"/>
      <c r="C1" s="1"/>
      <c r="D1" s="2"/>
      <c r="V1" s="4"/>
    </row>
    <row r="2" spans="1:22" x14ac:dyDescent="0.45">
      <c r="A2" s="130" t="s">
        <v>1188</v>
      </c>
      <c r="B2" s="131"/>
      <c r="C2" s="131"/>
      <c r="D2" s="132"/>
    </row>
    <row r="3" spans="1:22" ht="16.5" customHeight="1" x14ac:dyDescent="0.45">
      <c r="A3" s="133"/>
      <c r="B3" s="131"/>
      <c r="C3" s="131"/>
      <c r="D3" s="132"/>
    </row>
    <row r="4" spans="1:22" ht="32.549999999999997" customHeight="1" x14ac:dyDescent="0.45">
      <c r="A4" s="133"/>
      <c r="B4" s="131"/>
      <c r="C4" s="131"/>
      <c r="D4" s="132"/>
    </row>
    <row r="5" spans="1:22" x14ac:dyDescent="0.45">
      <c r="A5" s="134" t="s">
        <v>1190</v>
      </c>
      <c r="B5" s="134"/>
      <c r="C5" s="134"/>
      <c r="D5" s="135"/>
    </row>
    <row r="6" spans="1:22" ht="18.5" customHeight="1" x14ac:dyDescent="0.45">
      <c r="A6" s="134"/>
      <c r="B6" s="134"/>
      <c r="C6" s="134"/>
      <c r="D6" s="135"/>
    </row>
    <row r="7" spans="1:22" x14ac:dyDescent="0.45">
      <c r="A7" s="134"/>
      <c r="B7" s="134"/>
      <c r="C7" s="134"/>
      <c r="D7" s="135"/>
    </row>
    <row r="8" spans="1:22" x14ac:dyDescent="0.45">
      <c r="A8" s="134"/>
      <c r="B8" s="134"/>
      <c r="C8" s="134"/>
      <c r="D8" s="135"/>
    </row>
    <row r="9" spans="1:22" ht="42.5" customHeight="1" x14ac:dyDescent="0.45">
      <c r="A9" s="134"/>
      <c r="B9" s="134"/>
      <c r="C9" s="134"/>
      <c r="D9" s="135"/>
    </row>
    <row r="10" spans="1:22" ht="20.65" x14ac:dyDescent="0.45">
      <c r="A10" s="5"/>
      <c r="B10" s="6"/>
      <c r="C10" s="136"/>
      <c r="D10" s="137"/>
    </row>
    <row r="11" spans="1:22" ht="14.65" thickBot="1" x14ac:dyDescent="0.5">
      <c r="A11" s="7"/>
      <c r="B11" s="8"/>
      <c r="C11" s="8"/>
      <c r="D11" s="9"/>
    </row>
    <row r="12" spans="1:22" x14ac:dyDescent="0.45">
      <c r="A12" s="10"/>
      <c r="B12" s="11"/>
      <c r="C12" s="11"/>
      <c r="D12" s="12"/>
    </row>
    <row r="13" spans="1:22" x14ac:dyDescent="0.45">
      <c r="A13" s="13"/>
      <c r="B13" s="138" t="s">
        <v>0</v>
      </c>
      <c r="C13" s="138"/>
      <c r="D13" s="14"/>
    </row>
    <row r="14" spans="1:22" ht="14.65" thickBot="1" x14ac:dyDescent="0.5">
      <c r="A14" s="15"/>
      <c r="B14" s="139"/>
      <c r="C14" s="139"/>
      <c r="D14" s="16"/>
    </row>
    <row r="15" spans="1:22" ht="15.75" x14ac:dyDescent="0.5">
      <c r="A15" s="17"/>
      <c r="B15" s="18"/>
      <c r="C15" s="18"/>
      <c r="D15" s="19"/>
    </row>
    <row r="16" spans="1:22" ht="17.25" x14ac:dyDescent="0.45">
      <c r="A16" s="20"/>
      <c r="B16" s="21" t="s">
        <v>1</v>
      </c>
      <c r="C16" s="22"/>
      <c r="D16" s="23"/>
    </row>
    <row r="17" spans="1:4" ht="17.25" x14ac:dyDescent="0.45">
      <c r="A17" s="20"/>
      <c r="B17" s="140" t="s">
        <v>2</v>
      </c>
      <c r="C17" s="140"/>
      <c r="D17" s="23"/>
    </row>
    <row r="18" spans="1:4" ht="17.25" x14ac:dyDescent="0.45">
      <c r="A18" s="20"/>
      <c r="B18" s="140"/>
      <c r="C18" s="140"/>
      <c r="D18" s="23"/>
    </row>
    <row r="19" spans="1:4" ht="17.25" x14ac:dyDescent="0.45">
      <c r="A19" s="20"/>
      <c r="B19" s="140"/>
      <c r="C19" s="140"/>
      <c r="D19" s="23"/>
    </row>
    <row r="20" spans="1:4" ht="17.25" x14ac:dyDescent="0.45">
      <c r="A20" s="20"/>
      <c r="B20" s="22" t="s">
        <v>3</v>
      </c>
      <c r="C20" s="22"/>
      <c r="D20" s="23"/>
    </row>
    <row r="21" spans="1:4" ht="17.649999999999999" thickBot="1" x14ac:dyDescent="0.5">
      <c r="A21" s="20"/>
      <c r="B21" s="22"/>
      <c r="C21" s="22"/>
      <c r="D21" s="23"/>
    </row>
    <row r="22" spans="1:4" ht="18" thickTop="1" thickBot="1" x14ac:dyDescent="0.5">
      <c r="A22" s="20"/>
      <c r="B22" s="24"/>
      <c r="C22" s="125" t="s">
        <v>4</v>
      </c>
      <c r="D22" s="23"/>
    </row>
    <row r="23" spans="1:4" ht="17.649999999999999" thickTop="1" x14ac:dyDescent="0.45">
      <c r="A23" s="20"/>
      <c r="B23" s="25"/>
      <c r="C23" s="126"/>
      <c r="D23" s="23"/>
    </row>
    <row r="24" spans="1:4" ht="17.649999999999999" thickBot="1" x14ac:dyDescent="0.5">
      <c r="A24" s="20"/>
      <c r="B24" s="25"/>
      <c r="C24" s="26"/>
      <c r="D24" s="23"/>
    </row>
    <row r="25" spans="1:4" ht="18" thickTop="1" thickBot="1" x14ac:dyDescent="0.5">
      <c r="A25" s="20"/>
      <c r="B25" s="27"/>
      <c r="C25" s="125" t="s">
        <v>5</v>
      </c>
      <c r="D25" s="23"/>
    </row>
    <row r="26" spans="1:4" ht="17.649999999999999" thickTop="1" x14ac:dyDescent="0.45">
      <c r="A26" s="20"/>
      <c r="B26" s="22"/>
      <c r="C26" s="126"/>
      <c r="D26" s="23"/>
    </row>
    <row r="27" spans="1:4" ht="17.649999999999999" thickBot="1" x14ac:dyDescent="0.5">
      <c r="A27" s="20"/>
      <c r="B27" s="25"/>
      <c r="C27" s="126"/>
      <c r="D27" s="23"/>
    </row>
    <row r="28" spans="1:4" ht="18" thickTop="1" thickBot="1" x14ac:dyDescent="0.5">
      <c r="A28" s="20"/>
      <c r="B28" s="28"/>
      <c r="C28" s="125" t="s">
        <v>1160</v>
      </c>
      <c r="D28" s="23"/>
    </row>
    <row r="29" spans="1:4" ht="17.649999999999999" thickTop="1" x14ac:dyDescent="0.45">
      <c r="A29" s="20"/>
      <c r="B29" s="29"/>
      <c r="C29" s="126"/>
      <c r="D29" s="23"/>
    </row>
    <row r="30" spans="1:4" ht="17.25" x14ac:dyDescent="0.45">
      <c r="A30" s="20"/>
      <c r="B30" s="29"/>
      <c r="C30" s="30"/>
      <c r="D30" s="23"/>
    </row>
    <row r="31" spans="1:4" ht="17.25" x14ac:dyDescent="0.45">
      <c r="A31" s="20"/>
      <c r="B31" s="127" t="s">
        <v>6</v>
      </c>
      <c r="C31" s="127"/>
      <c r="D31" s="23"/>
    </row>
    <row r="32" spans="1:4" ht="17.25" x14ac:dyDescent="0.45">
      <c r="A32" s="20"/>
      <c r="B32" s="127"/>
      <c r="C32" s="127"/>
      <c r="D32" s="23"/>
    </row>
    <row r="33" spans="1:4" ht="17.25" x14ac:dyDescent="0.45">
      <c r="A33" s="20"/>
      <c r="B33" s="31" t="s">
        <v>7</v>
      </c>
      <c r="C33" s="32"/>
      <c r="D33" s="23"/>
    </row>
    <row r="34" spans="1:4" ht="13.05" customHeight="1" x14ac:dyDescent="0.45">
      <c r="A34" s="20"/>
      <c r="B34" s="31"/>
      <c r="C34" s="32"/>
      <c r="D34" s="23"/>
    </row>
    <row r="35" spans="1:4" ht="17.25" x14ac:dyDescent="0.45">
      <c r="A35" s="20"/>
      <c r="B35" s="38" t="s">
        <v>8</v>
      </c>
      <c r="C35" s="38"/>
      <c r="D35" s="23"/>
    </row>
    <row r="36" spans="1:4" ht="11.55" customHeight="1" x14ac:dyDescent="0.45">
      <c r="A36" s="20"/>
      <c r="B36" s="38"/>
      <c r="C36" s="38"/>
      <c r="D36" s="23"/>
    </row>
    <row r="37" spans="1:4" ht="17.25" x14ac:dyDescent="0.45">
      <c r="A37" s="20"/>
      <c r="B37" s="128" t="s">
        <v>1156</v>
      </c>
      <c r="C37" s="129"/>
      <c r="D37" s="23"/>
    </row>
    <row r="38" spans="1:4" ht="9" customHeight="1" x14ac:dyDescent="0.45">
      <c r="A38" s="20"/>
      <c r="B38" s="39"/>
      <c r="C38" s="39"/>
      <c r="D38" s="23"/>
    </row>
    <row r="39" spans="1:4" ht="16.5" customHeight="1" x14ac:dyDescent="0.45">
      <c r="A39" s="20"/>
      <c r="B39" s="120" t="s">
        <v>1185</v>
      </c>
      <c r="C39" s="118"/>
      <c r="D39" s="23"/>
    </row>
    <row r="40" spans="1:4" ht="9" customHeight="1" x14ac:dyDescent="0.45">
      <c r="A40" s="20"/>
      <c r="B40" s="118"/>
      <c r="C40" s="118"/>
      <c r="D40" s="23"/>
    </row>
    <row r="41" spans="1:4" ht="17.25" x14ac:dyDescent="0.45">
      <c r="A41" s="20"/>
      <c r="B41" s="22" t="s">
        <v>1159</v>
      </c>
      <c r="C41" s="22"/>
      <c r="D41" s="23"/>
    </row>
    <row r="42" spans="1:4" ht="17.25" x14ac:dyDescent="0.45">
      <c r="A42" s="20"/>
      <c r="B42" s="33" t="s">
        <v>9</v>
      </c>
      <c r="C42" s="22"/>
      <c r="D42" s="23"/>
    </row>
    <row r="43" spans="1:4" ht="17.649999999999999" thickBot="1" x14ac:dyDescent="0.5">
      <c r="A43" s="34"/>
      <c r="B43" s="35"/>
      <c r="C43" s="35"/>
      <c r="D43" s="36"/>
    </row>
    <row r="44" spans="1:4" ht="15.4" x14ac:dyDescent="0.45">
      <c r="B44" s="37"/>
    </row>
    <row r="45" spans="1:4" ht="15.4" x14ac:dyDescent="0.45">
      <c r="B45" s="37"/>
    </row>
    <row r="46" spans="1:4" ht="15.4" x14ac:dyDescent="0.45">
      <c r="B46" s="37"/>
    </row>
    <row r="47" spans="1:4" ht="15.4" x14ac:dyDescent="0.45">
      <c r="B47" s="37"/>
    </row>
    <row r="48" spans="1:4" ht="15.4" x14ac:dyDescent="0.45">
      <c r="B48" s="37"/>
    </row>
  </sheetData>
  <mergeCells count="10">
    <mergeCell ref="C25:C27"/>
    <mergeCell ref="C28:C29"/>
    <mergeCell ref="B31:C32"/>
    <mergeCell ref="B37:C37"/>
    <mergeCell ref="A2:D4"/>
    <mergeCell ref="A5:D9"/>
    <mergeCell ref="C10:D10"/>
    <mergeCell ref="B13:C14"/>
    <mergeCell ref="B17:C19"/>
    <mergeCell ref="C22:C23"/>
  </mergeCells>
  <hyperlinks>
    <hyperlink ref="B42" r:id="rId1" xr:uid="{03D4C6AA-FB30-465A-B95F-A89F7F8ABEB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FA38-F154-4DD7-9D7F-5DFB1F771797}">
  <sheetPr codeName="Sheet2"/>
  <dimension ref="A1:AE123"/>
  <sheetViews>
    <sheetView topLeftCell="B1" zoomScale="80" zoomScaleNormal="80" workbookViewId="0">
      <selection activeCell="D11" sqref="D11"/>
    </sheetView>
  </sheetViews>
  <sheetFormatPr defaultRowHeight="14.25" x14ac:dyDescent="0.45"/>
  <cols>
    <col min="3" max="3" width="10.265625" customWidth="1"/>
    <col min="4" max="4" width="57.19921875" customWidth="1"/>
    <col min="5" max="5" width="12.59765625" customWidth="1"/>
    <col min="8" max="8" width="2.265625" customWidth="1"/>
    <col min="9" max="9" width="12.59765625" customWidth="1"/>
    <col min="10" max="10" width="9.19921875" customWidth="1"/>
    <col min="11" max="11" width="2.265625" customWidth="1"/>
    <col min="12" max="12" width="4.59765625" customWidth="1"/>
    <col min="13" max="13" width="2.265625" customWidth="1"/>
    <col min="14" max="14" width="12.59765625" customWidth="1"/>
    <col min="15" max="15" width="9.59765625" customWidth="1"/>
    <col min="16" max="16" width="2.265625" customWidth="1"/>
    <col min="17" max="17" width="5" customWidth="1"/>
    <col min="18" max="18" width="2.265625" customWidth="1"/>
    <col min="19" max="19" width="12.59765625" customWidth="1"/>
    <col min="21" max="21" width="2.265625" customWidth="1"/>
    <col min="22" max="22" width="4.73046875" customWidth="1"/>
    <col min="23" max="23" width="2.265625" customWidth="1"/>
    <col min="24" max="24" width="12.59765625" customWidth="1"/>
    <col min="26" max="26" width="2.265625" customWidth="1"/>
    <col min="27" max="27" width="6.53125" customWidth="1"/>
    <col min="28" max="28" width="12.59765625" customWidth="1"/>
  </cols>
  <sheetData>
    <row r="1" spans="1:30" x14ac:dyDescent="0.4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x14ac:dyDescent="0.45">
      <c r="A2" s="1"/>
      <c r="B2" s="177" t="s">
        <v>1188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9"/>
      <c r="AD2" s="2"/>
    </row>
    <row r="3" spans="1:30" x14ac:dyDescent="0.45">
      <c r="A3" s="1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  <c r="AD3" s="2"/>
    </row>
    <row r="4" spans="1:30" ht="19.5" customHeight="1" x14ac:dyDescent="0.45">
      <c r="A4" s="1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  <c r="AD4" s="2"/>
    </row>
    <row r="5" spans="1:30" ht="15" x14ac:dyDescent="0.4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</row>
    <row r="6" spans="1:30" ht="138" customHeight="1" x14ac:dyDescent="0.45">
      <c r="A6" s="1"/>
      <c r="B6" s="180" t="s">
        <v>1189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2"/>
    </row>
    <row r="7" spans="1:30" ht="14.65" thickBot="1" x14ac:dyDescent="0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"/>
    </row>
    <row r="8" spans="1:30" x14ac:dyDescent="0.45">
      <c r="A8" s="41">
        <f>INDEX('Exceptional Balance Data'!A:A,MATCH(D11,'Exceptional Balance Data'!C:C,0))</f>
        <v>0</v>
      </c>
      <c r="B8" s="40"/>
      <c r="C8" s="40"/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2"/>
    </row>
    <row r="9" spans="1:30" ht="28.05" customHeight="1" x14ac:dyDescent="0.45">
      <c r="A9" s="40"/>
      <c r="B9" s="40"/>
      <c r="C9" s="40"/>
      <c r="D9" s="43" t="s">
        <v>10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2"/>
    </row>
    <row r="10" spans="1:30" ht="12.5" customHeight="1" thickBot="1" x14ac:dyDescent="0.5">
      <c r="A10" s="40"/>
      <c r="B10" s="40"/>
      <c r="C10" s="40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2"/>
    </row>
    <row r="11" spans="1:30" ht="18.5" customHeight="1" thickBot="1" x14ac:dyDescent="0.5">
      <c r="A11" s="44"/>
      <c r="B11" s="148" t="s">
        <v>11</v>
      </c>
      <c r="C11" s="181"/>
      <c r="D11" s="45" t="s">
        <v>1176</v>
      </c>
      <c r="E11" s="46"/>
      <c r="F11" s="46"/>
      <c r="G11" s="46"/>
      <c r="H11" s="47"/>
      <c r="I11" s="46"/>
      <c r="J11" s="47"/>
      <c r="K11" s="47"/>
      <c r="L11" s="182"/>
      <c r="M11" s="182"/>
      <c r="N11" s="182"/>
      <c r="O11" s="40"/>
      <c r="P11" s="47"/>
      <c r="Q11" s="46"/>
      <c r="R11" s="47"/>
      <c r="S11" s="46"/>
      <c r="T11" s="46"/>
      <c r="U11" s="47"/>
      <c r="V11" s="46"/>
      <c r="W11" s="47"/>
      <c r="X11" s="46"/>
      <c r="Y11" s="46"/>
      <c r="Z11" s="47"/>
      <c r="AA11" s="46"/>
      <c r="AB11" s="46"/>
      <c r="AC11" s="46"/>
      <c r="AD11" s="42"/>
    </row>
    <row r="12" spans="1:30" ht="18.5" customHeight="1" x14ac:dyDescent="0.45">
      <c r="A12" s="44"/>
      <c r="B12" s="48"/>
      <c r="C12" s="48"/>
      <c r="D12" s="48"/>
      <c r="E12" s="46"/>
      <c r="F12" s="46"/>
      <c r="G12" s="46"/>
      <c r="H12" s="46"/>
      <c r="I12" s="46"/>
      <c r="J12" s="46"/>
      <c r="K12" s="46"/>
      <c r="L12" s="46"/>
      <c r="M12" s="46"/>
      <c r="N12" s="40"/>
      <c r="O12" s="40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2"/>
    </row>
    <row r="13" spans="1:30" ht="15.4" x14ac:dyDescent="0.45">
      <c r="A13" s="4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9"/>
      <c r="Y13" s="49"/>
      <c r="Z13" s="46"/>
      <c r="AA13" s="49"/>
      <c r="AB13" s="46"/>
      <c r="AC13" s="46"/>
      <c r="AD13" s="42"/>
    </row>
    <row r="14" spans="1:30" ht="18" customHeight="1" x14ac:dyDescent="0.45">
      <c r="A14" s="44"/>
      <c r="B14" s="50"/>
      <c r="C14" s="46"/>
      <c r="D14" s="46"/>
      <c r="E14" s="54"/>
      <c r="F14" s="54"/>
      <c r="G14" s="52"/>
      <c r="H14" s="52"/>
      <c r="I14" s="53"/>
      <c r="J14" s="53"/>
      <c r="K14" s="52"/>
      <c r="L14" s="52"/>
      <c r="M14" s="52"/>
      <c r="N14" s="53"/>
      <c r="O14" s="53"/>
      <c r="P14" s="52"/>
      <c r="Q14" s="52"/>
      <c r="R14" s="52"/>
      <c r="S14" s="53"/>
      <c r="T14" s="53"/>
      <c r="U14" s="52"/>
      <c r="V14" s="52"/>
      <c r="W14" s="52"/>
      <c r="X14" s="53"/>
      <c r="Y14" s="53"/>
      <c r="Z14" s="52"/>
      <c r="AA14" s="53"/>
      <c r="AB14" s="53"/>
      <c r="AC14" s="53"/>
      <c r="AD14" s="42"/>
    </row>
    <row r="15" spans="1:30" ht="15.4" x14ac:dyDescent="0.45">
      <c r="A15" s="44"/>
      <c r="B15" s="188" t="s">
        <v>20</v>
      </c>
      <c r="C15" s="156"/>
      <c r="D15" s="156"/>
      <c r="E15" s="46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42"/>
    </row>
    <row r="16" spans="1:30" ht="15" x14ac:dyDescent="0.45">
      <c r="A16" s="44"/>
      <c r="B16" s="156"/>
      <c r="C16" s="156"/>
      <c r="D16" s="156"/>
      <c r="E16" s="168" t="s">
        <v>19</v>
      </c>
      <c r="F16" s="168"/>
      <c r="G16" s="56"/>
      <c r="H16" s="57"/>
      <c r="I16" s="168"/>
      <c r="J16" s="168"/>
      <c r="K16" s="57"/>
      <c r="L16" s="57"/>
      <c r="M16" s="57"/>
      <c r="N16" s="168"/>
      <c r="O16" s="168"/>
      <c r="P16" s="57"/>
      <c r="Q16" s="57"/>
      <c r="R16" s="57"/>
      <c r="S16" s="168"/>
      <c r="T16" s="168"/>
      <c r="U16" s="57"/>
      <c r="V16" s="56"/>
      <c r="W16" s="57"/>
      <c r="X16" s="168"/>
      <c r="Y16" s="168"/>
      <c r="Z16" s="57"/>
      <c r="AA16" s="58"/>
      <c r="AB16" s="168"/>
      <c r="AC16" s="168"/>
      <c r="AD16" s="42"/>
    </row>
    <row r="17" spans="1:30" ht="15.75" thickBot="1" x14ac:dyDescent="0.5">
      <c r="A17" s="44"/>
      <c r="B17" s="50"/>
      <c r="C17" s="46"/>
      <c r="D17" s="46"/>
      <c r="E17" s="58"/>
      <c r="F17" s="58"/>
      <c r="G17" s="56"/>
      <c r="H17" s="57"/>
      <c r="I17" s="58"/>
      <c r="J17" s="58"/>
      <c r="K17" s="57"/>
      <c r="L17" s="57"/>
      <c r="M17" s="57"/>
      <c r="N17" s="58"/>
      <c r="O17" s="58"/>
      <c r="P17" s="57"/>
      <c r="Q17" s="57"/>
      <c r="R17" s="57"/>
      <c r="S17" s="58"/>
      <c r="T17" s="58"/>
      <c r="U17" s="57"/>
      <c r="V17" s="56"/>
      <c r="W17" s="57"/>
      <c r="X17" s="58"/>
      <c r="Y17" s="58"/>
      <c r="Z17" s="57"/>
      <c r="AA17" s="58"/>
      <c r="AB17" s="58"/>
      <c r="AC17" s="58"/>
      <c r="AD17" s="42"/>
    </row>
    <row r="18" spans="1:30" ht="16.05" customHeight="1" thickBot="1" x14ac:dyDescent="0.5">
      <c r="A18" s="44" t="s">
        <v>21</v>
      </c>
      <c r="B18" s="148" t="s">
        <v>1178</v>
      </c>
      <c r="C18" s="148"/>
      <c r="D18" s="148"/>
      <c r="E18" s="166" t="e">
        <f>INDEX('Exceptional Balance Data'!E:E,MATCH(A8,'Exceptional Balance Data'!A:A,0))</f>
        <v>#N/A</v>
      </c>
      <c r="F18" s="167"/>
      <c r="G18" s="59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42"/>
    </row>
    <row r="19" spans="1:30" ht="15" x14ac:dyDescent="0.45">
      <c r="A19" s="44"/>
      <c r="B19" s="148"/>
      <c r="C19" s="148"/>
      <c r="D19" s="148"/>
      <c r="E19" s="186" t="s">
        <v>23</v>
      </c>
      <c r="F19" s="187"/>
      <c r="G19" s="59"/>
      <c r="H19" s="57"/>
      <c r="I19" s="168"/>
      <c r="J19" s="168"/>
      <c r="K19" s="57"/>
      <c r="L19" s="57"/>
      <c r="M19" s="57"/>
      <c r="N19" s="168"/>
      <c r="O19" s="168"/>
      <c r="P19" s="57"/>
      <c r="Q19" s="57"/>
      <c r="R19" s="57"/>
      <c r="S19" s="168"/>
      <c r="T19" s="168"/>
      <c r="U19" s="57"/>
      <c r="V19" s="56"/>
      <c r="W19" s="57"/>
      <c r="X19" s="168"/>
      <c r="Y19" s="168"/>
      <c r="Z19" s="57"/>
      <c r="AA19" s="58"/>
      <c r="AB19" s="168"/>
      <c r="AC19" s="168"/>
      <c r="AD19" s="42"/>
    </row>
    <row r="20" spans="1:30" ht="15.4" x14ac:dyDescent="0.45">
      <c r="A20" s="44"/>
      <c r="B20" s="148"/>
      <c r="C20" s="148"/>
      <c r="D20" s="148"/>
      <c r="E20" s="110"/>
      <c r="F20" s="110"/>
      <c r="G20" s="110"/>
      <c r="H20" s="57"/>
      <c r="I20" s="58"/>
      <c r="J20" s="58"/>
      <c r="K20" s="57"/>
      <c r="L20" s="57"/>
      <c r="M20" s="57"/>
      <c r="N20" s="58"/>
      <c r="O20" s="58"/>
      <c r="P20" s="57"/>
      <c r="Q20" s="57"/>
      <c r="R20" s="57"/>
      <c r="S20" s="58"/>
      <c r="T20" s="58"/>
      <c r="U20" s="57"/>
      <c r="V20" s="56"/>
      <c r="W20" s="57"/>
      <c r="X20" s="58"/>
      <c r="Y20" s="58"/>
      <c r="Z20" s="57"/>
      <c r="AA20" s="58"/>
      <c r="AB20" s="58"/>
      <c r="AC20" s="58"/>
      <c r="AD20" s="42"/>
    </row>
    <row r="21" spans="1:30" ht="15.75" thickBot="1" x14ac:dyDescent="0.5">
      <c r="A21" s="44"/>
      <c r="B21" s="50"/>
      <c r="C21" s="50"/>
      <c r="D21" s="5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8"/>
      <c r="U21" s="62"/>
      <c r="V21" s="56"/>
      <c r="W21" s="62"/>
      <c r="X21" s="58"/>
      <c r="Y21" s="58"/>
      <c r="Z21" s="62"/>
      <c r="AA21" s="58"/>
      <c r="AB21" s="124"/>
      <c r="AC21" s="124"/>
      <c r="AD21" s="42"/>
    </row>
    <row r="22" spans="1:30" ht="15.75" thickBot="1" x14ac:dyDescent="0.5">
      <c r="A22" s="44"/>
      <c r="B22" s="184" t="s">
        <v>22</v>
      </c>
      <c r="C22" s="185"/>
      <c r="D22" s="185"/>
      <c r="E22" s="166" t="e">
        <f>IF(E18&gt;0,0,E18/3)</f>
        <v>#N/A</v>
      </c>
      <c r="F22" s="167"/>
      <c r="G22" s="5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24"/>
      <c r="AC22" s="124"/>
      <c r="AD22" s="42"/>
    </row>
    <row r="23" spans="1:30" ht="15.5" customHeight="1" x14ac:dyDescent="0.45">
      <c r="A23" s="44"/>
      <c r="B23" s="185"/>
      <c r="C23" s="185"/>
      <c r="D23" s="185"/>
      <c r="E23" s="189" t="s">
        <v>24</v>
      </c>
      <c r="F23" s="190"/>
      <c r="G23" s="63"/>
      <c r="H23" s="57"/>
      <c r="I23" s="168"/>
      <c r="J23" s="168"/>
      <c r="K23" s="57"/>
      <c r="L23" s="57"/>
      <c r="M23" s="57"/>
      <c r="N23" s="168"/>
      <c r="O23" s="168"/>
      <c r="P23" s="57"/>
      <c r="Q23" s="57"/>
      <c r="R23" s="57"/>
      <c r="S23" s="168"/>
      <c r="T23" s="168"/>
      <c r="U23" s="57"/>
      <c r="V23" s="56"/>
      <c r="W23" s="57"/>
      <c r="X23" s="168"/>
      <c r="Y23" s="168"/>
      <c r="Z23" s="57"/>
      <c r="AA23" s="58"/>
      <c r="AB23" s="168"/>
      <c r="AC23" s="168"/>
      <c r="AD23" s="42"/>
    </row>
    <row r="24" spans="1:30" ht="15.4" x14ac:dyDescent="0.45">
      <c r="A24" s="44"/>
      <c r="B24" s="50"/>
      <c r="C24" s="50"/>
      <c r="D24" s="50"/>
      <c r="E24" s="58"/>
      <c r="F24" s="58"/>
      <c r="G24" s="56"/>
      <c r="H24" s="57"/>
      <c r="I24" s="58"/>
      <c r="J24" s="58"/>
      <c r="K24" s="57"/>
      <c r="L24" s="57"/>
      <c r="M24" s="57"/>
      <c r="N24" s="58"/>
      <c r="O24" s="58"/>
      <c r="P24" s="57"/>
      <c r="Q24" s="57"/>
      <c r="R24" s="57"/>
      <c r="S24" s="58"/>
      <c r="T24" s="58"/>
      <c r="U24" s="57"/>
      <c r="V24" s="56"/>
      <c r="W24" s="57"/>
      <c r="X24" s="58"/>
      <c r="Y24" s="58"/>
      <c r="Z24" s="57"/>
      <c r="AA24" s="58"/>
      <c r="AB24" s="58"/>
      <c r="AC24" s="58"/>
      <c r="AD24" s="42"/>
    </row>
    <row r="25" spans="1:30" ht="15.75" thickBot="1" x14ac:dyDescent="0.5">
      <c r="A25" s="44"/>
      <c r="B25" s="50"/>
      <c r="C25" s="50"/>
      <c r="D25" s="50"/>
      <c r="E25" s="58"/>
      <c r="F25" s="58"/>
      <c r="G25" s="56"/>
      <c r="H25" s="57"/>
      <c r="I25" s="58"/>
      <c r="J25" s="58"/>
      <c r="K25" s="57"/>
      <c r="L25" s="57"/>
      <c r="M25" s="57"/>
      <c r="N25" s="58"/>
      <c r="O25" s="58"/>
      <c r="P25" s="57"/>
      <c r="Q25" s="57"/>
      <c r="R25" s="57"/>
      <c r="S25" s="58"/>
      <c r="T25" s="58"/>
      <c r="U25" s="57"/>
      <c r="V25" s="56"/>
      <c r="W25" s="57"/>
      <c r="X25" s="58"/>
      <c r="Y25" s="58"/>
      <c r="Z25" s="57"/>
      <c r="AA25" s="58"/>
      <c r="AB25" s="58"/>
      <c r="AC25" s="58"/>
      <c r="AD25" s="42"/>
    </row>
    <row r="26" spans="1:30" ht="16.05" customHeight="1" thickBot="1" x14ac:dyDescent="0.5">
      <c r="A26" s="44"/>
      <c r="B26" s="152" t="s">
        <v>26</v>
      </c>
      <c r="C26" s="152"/>
      <c r="D26" s="152"/>
      <c r="E26" s="166" t="e">
        <f>IF(E18&gt;0,0,E18/3)</f>
        <v>#N/A</v>
      </c>
      <c r="F26" s="167"/>
      <c r="G26" s="59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42"/>
    </row>
    <row r="27" spans="1:30" ht="15.4" x14ac:dyDescent="0.45">
      <c r="A27" s="44"/>
      <c r="B27" s="152"/>
      <c r="C27" s="152"/>
      <c r="D27" s="152"/>
      <c r="E27" s="186" t="s">
        <v>25</v>
      </c>
      <c r="F27" s="191"/>
      <c r="G27" s="64"/>
      <c r="H27" s="57"/>
      <c r="I27" s="168"/>
      <c r="J27" s="168"/>
      <c r="K27" s="57"/>
      <c r="L27" s="57"/>
      <c r="M27" s="57"/>
      <c r="N27" s="168"/>
      <c r="O27" s="168"/>
      <c r="P27" s="57"/>
      <c r="Q27" s="57"/>
      <c r="R27" s="57"/>
      <c r="S27" s="168"/>
      <c r="T27" s="168"/>
      <c r="U27" s="57"/>
      <c r="V27" s="56"/>
      <c r="W27" s="57"/>
      <c r="X27" s="168"/>
      <c r="Y27" s="168"/>
      <c r="Z27" s="57"/>
      <c r="AA27" s="58"/>
      <c r="AB27" s="168"/>
      <c r="AC27" s="168"/>
      <c r="AD27" s="42"/>
    </row>
    <row r="28" spans="1:30" ht="15.4" x14ac:dyDescent="0.45">
      <c r="A28" s="44"/>
      <c r="B28" s="50"/>
      <c r="C28" s="46"/>
      <c r="D28" s="46"/>
      <c r="E28" s="46"/>
      <c r="F28" s="46"/>
      <c r="G28" s="46"/>
      <c r="H28" s="57"/>
      <c r="I28" s="58"/>
      <c r="J28" s="58"/>
      <c r="K28" s="57"/>
      <c r="L28" s="57"/>
      <c r="M28" s="57"/>
      <c r="N28" s="58"/>
      <c r="O28" s="58"/>
      <c r="P28" s="57"/>
      <c r="Q28" s="57"/>
      <c r="R28" s="57"/>
      <c r="S28" s="58"/>
      <c r="T28" s="58"/>
      <c r="U28" s="57"/>
      <c r="V28" s="56"/>
      <c r="W28" s="57"/>
      <c r="X28" s="58"/>
      <c r="Y28" s="58"/>
      <c r="Z28" s="57"/>
      <c r="AA28" s="58"/>
      <c r="AB28" s="58"/>
      <c r="AC28" s="58"/>
      <c r="AD28" s="42"/>
    </row>
    <row r="29" spans="1:30" ht="15.4" x14ac:dyDescent="0.45">
      <c r="A29" s="44"/>
      <c r="B29" s="50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65"/>
      <c r="AB29" s="46"/>
      <c r="AC29" s="46"/>
      <c r="AD29" s="42"/>
    </row>
    <row r="30" spans="1:30" ht="15.4" x14ac:dyDescent="0.45">
      <c r="A30" s="44"/>
      <c r="B30" s="141" t="s">
        <v>34</v>
      </c>
      <c r="C30" s="141"/>
      <c r="D30" s="14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65"/>
      <c r="AB30" s="46"/>
      <c r="AC30" s="46"/>
      <c r="AD30" s="42"/>
    </row>
    <row r="31" spans="1:30" ht="16.5" customHeight="1" x14ac:dyDescent="0.45">
      <c r="A31" s="44"/>
      <c r="B31" s="141"/>
      <c r="C31" s="141"/>
      <c r="D31" s="141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65"/>
      <c r="AB31" s="46"/>
      <c r="AC31" s="46"/>
      <c r="AD31" s="42"/>
    </row>
    <row r="32" spans="1:30" ht="15.75" thickBot="1" x14ac:dyDescent="0.5">
      <c r="A32" s="44"/>
      <c r="B32" s="5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65"/>
      <c r="AB32" s="46"/>
      <c r="AC32" s="46"/>
      <c r="AD32" s="42"/>
    </row>
    <row r="33" spans="1:30" ht="16.05" customHeight="1" thickBot="1" x14ac:dyDescent="0.5">
      <c r="A33" s="44"/>
      <c r="B33" s="152" t="s">
        <v>1179</v>
      </c>
      <c r="C33" s="152"/>
      <c r="D33" s="152"/>
      <c r="E33" s="195">
        <v>0</v>
      </c>
      <c r="F33" s="196"/>
      <c r="G33" s="66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2"/>
    </row>
    <row r="34" spans="1:30" ht="15.4" x14ac:dyDescent="0.45">
      <c r="A34" s="44"/>
      <c r="B34" s="152"/>
      <c r="C34" s="152"/>
      <c r="D34" s="152"/>
      <c r="E34" s="170" t="s">
        <v>27</v>
      </c>
      <c r="F34" s="194"/>
      <c r="G34" s="68"/>
      <c r="H34" s="57"/>
      <c r="I34" s="168"/>
      <c r="J34" s="168"/>
      <c r="K34" s="57"/>
      <c r="L34" s="57"/>
      <c r="M34" s="57"/>
      <c r="N34" s="168"/>
      <c r="O34" s="168"/>
      <c r="P34" s="57"/>
      <c r="Q34" s="57"/>
      <c r="R34" s="57"/>
      <c r="S34" s="168"/>
      <c r="T34" s="168"/>
      <c r="U34" s="57"/>
      <c r="V34" s="56"/>
      <c r="W34" s="57"/>
      <c r="X34" s="168"/>
      <c r="Y34" s="168"/>
      <c r="Z34" s="57"/>
      <c r="AA34" s="58"/>
      <c r="AB34" s="168"/>
      <c r="AC34" s="168"/>
      <c r="AD34" s="42"/>
    </row>
    <row r="35" spans="1:30" ht="15.4" x14ac:dyDescent="0.45">
      <c r="A35" s="44"/>
      <c r="B35" s="152"/>
      <c r="C35" s="152"/>
      <c r="D35" s="152"/>
      <c r="E35" s="111"/>
      <c r="F35" s="111"/>
      <c r="G35" s="111"/>
      <c r="H35" s="57"/>
      <c r="I35" s="58"/>
      <c r="J35" s="58"/>
      <c r="K35" s="57"/>
      <c r="L35" s="57"/>
      <c r="M35" s="57"/>
      <c r="N35" s="58"/>
      <c r="O35" s="58"/>
      <c r="P35" s="57"/>
      <c r="Q35" s="57"/>
      <c r="R35" s="57"/>
      <c r="S35" s="58"/>
      <c r="T35" s="58"/>
      <c r="U35" s="57"/>
      <c r="V35" s="56"/>
      <c r="W35" s="57"/>
      <c r="X35" s="58"/>
      <c r="Y35" s="58"/>
      <c r="Z35" s="57"/>
      <c r="AA35" s="58"/>
      <c r="AB35" s="58"/>
      <c r="AC35" s="58"/>
      <c r="AD35" s="42"/>
    </row>
    <row r="36" spans="1:30" ht="16.149999999999999" thickBot="1" x14ac:dyDescent="0.55000000000000004">
      <c r="A36" s="44"/>
      <c r="B36" s="50"/>
      <c r="C36" s="50"/>
      <c r="D36" s="50"/>
      <c r="E36" s="71"/>
      <c r="F36" s="72"/>
      <c r="G36" s="72"/>
      <c r="H36" s="68"/>
      <c r="I36" s="72"/>
      <c r="J36" s="72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  <c r="AB36" s="70"/>
      <c r="AC36" s="70"/>
      <c r="AD36" s="42"/>
    </row>
    <row r="37" spans="1:30" ht="15.75" thickBot="1" x14ac:dyDescent="0.5">
      <c r="A37" s="44"/>
      <c r="B37" s="162" t="s">
        <v>29</v>
      </c>
      <c r="C37" s="163"/>
      <c r="D37" s="163"/>
      <c r="E37" s="192">
        <v>0</v>
      </c>
      <c r="F37" s="193"/>
      <c r="G37" s="66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42"/>
    </row>
    <row r="38" spans="1:30" ht="15.4" x14ac:dyDescent="0.45">
      <c r="A38" s="44"/>
      <c r="B38" s="163"/>
      <c r="C38" s="163"/>
      <c r="D38" s="163"/>
      <c r="E38" s="170" t="s">
        <v>28</v>
      </c>
      <c r="F38" s="171"/>
      <c r="G38" s="68"/>
      <c r="H38" s="57"/>
      <c r="I38" s="168"/>
      <c r="J38" s="168"/>
      <c r="K38" s="57"/>
      <c r="L38" s="57"/>
      <c r="M38" s="57"/>
      <c r="N38" s="168"/>
      <c r="O38" s="168"/>
      <c r="P38" s="57"/>
      <c r="Q38" s="57"/>
      <c r="R38" s="57"/>
      <c r="S38" s="168"/>
      <c r="T38" s="168"/>
      <c r="U38" s="57"/>
      <c r="V38" s="56"/>
      <c r="W38" s="57"/>
      <c r="X38" s="168"/>
      <c r="Y38" s="168"/>
      <c r="Z38" s="57"/>
      <c r="AA38" s="58"/>
      <c r="AB38" s="168"/>
      <c r="AC38" s="168"/>
      <c r="AD38" s="42"/>
    </row>
    <row r="39" spans="1:30" ht="15.4" x14ac:dyDescent="0.45">
      <c r="A39" s="44"/>
      <c r="B39" s="163"/>
      <c r="C39" s="163"/>
      <c r="D39" s="163"/>
      <c r="E39" s="111"/>
      <c r="F39" s="111"/>
      <c r="G39" s="111"/>
      <c r="H39" s="57"/>
      <c r="I39" s="58"/>
      <c r="J39" s="58"/>
      <c r="K39" s="57"/>
      <c r="L39" s="57"/>
      <c r="M39" s="57"/>
      <c r="N39" s="58"/>
      <c r="O39" s="58"/>
      <c r="P39" s="57"/>
      <c r="Q39" s="57"/>
      <c r="R39" s="57"/>
      <c r="S39" s="58"/>
      <c r="T39" s="58"/>
      <c r="U39" s="57"/>
      <c r="V39" s="56"/>
      <c r="W39" s="57"/>
      <c r="X39" s="58"/>
      <c r="Y39" s="58"/>
      <c r="Z39" s="57"/>
      <c r="AA39" s="58"/>
      <c r="AB39" s="58"/>
      <c r="AC39" s="58"/>
      <c r="AD39" s="42"/>
    </row>
    <row r="40" spans="1:30" ht="16.149999999999999" thickBot="1" x14ac:dyDescent="0.55000000000000004">
      <c r="A40" s="40"/>
      <c r="B40" s="73"/>
      <c r="C40" s="73"/>
      <c r="D40" s="73"/>
      <c r="E40" s="61"/>
      <c r="F40" s="72"/>
      <c r="G40" s="72"/>
      <c r="H40" s="69"/>
      <c r="I40" s="72"/>
      <c r="J40" s="7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4"/>
      <c r="AC40" s="74"/>
      <c r="AD40" s="42"/>
    </row>
    <row r="41" spans="1:30" ht="16.149999999999999" thickBot="1" x14ac:dyDescent="0.55000000000000004">
      <c r="A41" s="40"/>
      <c r="B41" s="169" t="s">
        <v>32</v>
      </c>
      <c r="C41" s="169"/>
      <c r="D41" s="169"/>
      <c r="E41" s="192">
        <v>0</v>
      </c>
      <c r="F41" s="193"/>
      <c r="G41" s="78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42"/>
    </row>
    <row r="42" spans="1:30" ht="15.75" x14ac:dyDescent="0.5">
      <c r="A42" s="40"/>
      <c r="B42" s="169"/>
      <c r="C42" s="169"/>
      <c r="D42" s="169"/>
      <c r="E42" s="170" t="s">
        <v>31</v>
      </c>
      <c r="F42" s="171"/>
      <c r="G42" s="78"/>
      <c r="H42" s="57"/>
      <c r="I42" s="168"/>
      <c r="J42" s="168"/>
      <c r="K42" s="57"/>
      <c r="L42" s="57"/>
      <c r="M42" s="57"/>
      <c r="N42" s="168"/>
      <c r="O42" s="168"/>
      <c r="P42" s="57"/>
      <c r="Q42" s="57"/>
      <c r="R42" s="57"/>
      <c r="S42" s="168"/>
      <c r="T42" s="168"/>
      <c r="U42" s="57"/>
      <c r="V42" s="56"/>
      <c r="W42" s="57"/>
      <c r="X42" s="168"/>
      <c r="Y42" s="168"/>
      <c r="Z42" s="57"/>
      <c r="AA42" s="58"/>
      <c r="AB42" s="168"/>
      <c r="AC42" s="168"/>
      <c r="AD42" s="42"/>
    </row>
    <row r="43" spans="1:30" ht="15.75" x14ac:dyDescent="0.5">
      <c r="A43" s="40"/>
      <c r="B43" s="73"/>
      <c r="C43" s="73"/>
      <c r="D43" s="73"/>
      <c r="E43" s="75"/>
      <c r="F43" s="78"/>
      <c r="G43" s="78"/>
      <c r="H43" s="57"/>
      <c r="I43" s="58"/>
      <c r="J43" s="58"/>
      <c r="K43" s="57"/>
      <c r="L43" s="57"/>
      <c r="M43" s="57"/>
      <c r="N43" s="58"/>
      <c r="O43" s="58"/>
      <c r="P43" s="57"/>
      <c r="Q43" s="57"/>
      <c r="R43" s="57"/>
      <c r="S43" s="58"/>
      <c r="T43" s="58"/>
      <c r="U43" s="57"/>
      <c r="V43" s="56"/>
      <c r="W43" s="57"/>
      <c r="X43" s="58"/>
      <c r="Y43" s="58"/>
      <c r="Z43" s="57"/>
      <c r="AA43" s="58"/>
      <c r="AB43" s="58"/>
      <c r="AC43" s="58"/>
      <c r="AD43" s="42"/>
    </row>
    <row r="44" spans="1:30" ht="16.149999999999999" thickBot="1" x14ac:dyDescent="0.55000000000000004">
      <c r="A44" s="40"/>
      <c r="B44" s="73"/>
      <c r="C44" s="73"/>
      <c r="D44" s="73"/>
      <c r="E44" s="75"/>
      <c r="F44" s="78"/>
      <c r="G44" s="78"/>
      <c r="H44" s="69"/>
      <c r="I44" s="78"/>
      <c r="J44" s="78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4"/>
      <c r="AC44" s="74"/>
      <c r="AD44" s="42"/>
    </row>
    <row r="45" spans="1:30" ht="16.149999999999999" thickBot="1" x14ac:dyDescent="0.55000000000000004">
      <c r="A45" s="40"/>
      <c r="B45" s="73" t="s">
        <v>33</v>
      </c>
      <c r="C45" s="73"/>
      <c r="D45" s="73"/>
      <c r="E45" s="172" t="e">
        <f>-1*E26</f>
        <v>#N/A</v>
      </c>
      <c r="F45" s="173"/>
      <c r="G45" s="78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42"/>
    </row>
    <row r="46" spans="1:30" ht="15.75" x14ac:dyDescent="0.5">
      <c r="A46" s="40"/>
      <c r="B46" s="73"/>
      <c r="C46" s="73"/>
      <c r="D46" s="73"/>
      <c r="E46" s="174" t="s">
        <v>37</v>
      </c>
      <c r="F46" s="165"/>
      <c r="G46" s="78"/>
      <c r="H46" s="57"/>
      <c r="I46" s="168"/>
      <c r="J46" s="168"/>
      <c r="K46" s="57"/>
      <c r="L46" s="57"/>
      <c r="M46" s="57"/>
      <c r="N46" s="168"/>
      <c r="O46" s="168"/>
      <c r="P46" s="57"/>
      <c r="Q46" s="57"/>
      <c r="R46" s="57"/>
      <c r="S46" s="168"/>
      <c r="T46" s="168"/>
      <c r="U46" s="57"/>
      <c r="V46" s="56"/>
      <c r="W46" s="57"/>
      <c r="X46" s="168"/>
      <c r="Y46" s="168"/>
      <c r="Z46" s="57"/>
      <c r="AA46" s="58"/>
      <c r="AB46" s="168"/>
      <c r="AC46" s="168"/>
      <c r="AD46" s="42"/>
    </row>
    <row r="47" spans="1:30" ht="15.75" x14ac:dyDescent="0.5">
      <c r="A47" s="40"/>
      <c r="B47" s="73"/>
      <c r="C47" s="73"/>
      <c r="D47" s="73"/>
      <c r="E47" s="75"/>
      <c r="F47" s="78"/>
      <c r="G47" s="78"/>
      <c r="H47" s="57"/>
      <c r="I47" s="58"/>
      <c r="J47" s="58"/>
      <c r="K47" s="57"/>
      <c r="L47" s="57"/>
      <c r="M47" s="57"/>
      <c r="N47" s="58"/>
      <c r="O47" s="58"/>
      <c r="P47" s="57"/>
      <c r="Q47" s="57"/>
      <c r="R47" s="57"/>
      <c r="S47" s="58"/>
      <c r="T47" s="58"/>
      <c r="U47" s="57"/>
      <c r="V47" s="56"/>
      <c r="W47" s="57"/>
      <c r="X47" s="58"/>
      <c r="Y47" s="58"/>
      <c r="Z47" s="57"/>
      <c r="AA47" s="58"/>
      <c r="AB47" s="58"/>
      <c r="AC47" s="58"/>
      <c r="AD47" s="42"/>
    </row>
    <row r="48" spans="1:30" ht="16.149999999999999" thickBot="1" x14ac:dyDescent="0.55000000000000004">
      <c r="A48" s="40"/>
      <c r="B48" s="73"/>
      <c r="C48" s="73"/>
      <c r="D48" s="73"/>
      <c r="E48" s="75"/>
      <c r="F48" s="78"/>
      <c r="G48" s="78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42"/>
    </row>
    <row r="49" spans="1:30" ht="16.05" customHeight="1" thickBot="1" x14ac:dyDescent="0.5">
      <c r="A49" s="44"/>
      <c r="B49" s="148" t="s">
        <v>1180</v>
      </c>
      <c r="C49" s="148"/>
      <c r="D49" s="148"/>
      <c r="E49" s="192">
        <v>0</v>
      </c>
      <c r="F49" s="193"/>
      <c r="G49" s="66"/>
      <c r="H49" s="57"/>
      <c r="I49" s="168"/>
      <c r="J49" s="168"/>
      <c r="K49" s="57"/>
      <c r="L49" s="57"/>
      <c r="M49" s="57"/>
      <c r="N49" s="168"/>
      <c r="O49" s="168"/>
      <c r="P49" s="57"/>
      <c r="Q49" s="57"/>
      <c r="R49" s="57"/>
      <c r="S49" s="168"/>
      <c r="T49" s="168"/>
      <c r="U49" s="57"/>
      <c r="V49" s="56"/>
      <c r="W49" s="57"/>
      <c r="X49" s="168"/>
      <c r="Y49" s="168"/>
      <c r="Z49" s="57"/>
      <c r="AA49" s="58"/>
      <c r="AB49" s="168"/>
      <c r="AC49" s="168"/>
      <c r="AD49" s="42"/>
    </row>
    <row r="50" spans="1:30" ht="15.4" x14ac:dyDescent="0.45">
      <c r="A50" s="44"/>
      <c r="B50" s="148"/>
      <c r="C50" s="148"/>
      <c r="D50" s="148"/>
      <c r="E50" s="170" t="s">
        <v>30</v>
      </c>
      <c r="F50" s="171"/>
      <c r="G50" s="68"/>
      <c r="H50" s="57"/>
      <c r="I50" s="58"/>
      <c r="J50" s="58"/>
      <c r="K50" s="57"/>
      <c r="L50" s="57"/>
      <c r="M50" s="57"/>
      <c r="N50" s="58"/>
      <c r="O50" s="58"/>
      <c r="P50" s="57"/>
      <c r="Q50" s="57"/>
      <c r="R50" s="57"/>
      <c r="S50" s="58"/>
      <c r="T50" s="58"/>
      <c r="U50" s="57"/>
      <c r="V50" s="56"/>
      <c r="W50" s="57"/>
      <c r="X50" s="58"/>
      <c r="Y50" s="58"/>
      <c r="Z50" s="57"/>
      <c r="AA50" s="58"/>
      <c r="AB50" s="58"/>
      <c r="AC50" s="58"/>
      <c r="AD50" s="42"/>
    </row>
    <row r="51" spans="1:30" ht="15.4" x14ac:dyDescent="0.45">
      <c r="A51" s="44"/>
      <c r="B51" s="148"/>
      <c r="C51" s="148"/>
      <c r="D51" s="14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68"/>
      <c r="Z51" s="112"/>
      <c r="AA51" s="69"/>
      <c r="AB51" s="70"/>
      <c r="AC51" s="70"/>
      <c r="AD51" s="42"/>
    </row>
    <row r="52" spans="1:30" ht="18" thickBot="1" x14ac:dyDescent="0.55000000000000004">
      <c r="A52" s="44"/>
      <c r="B52" s="104" t="str">
        <f>IF(AND(E49=0,E33=0),"Line 5 and Line 9 are both 0, please check if you have missed a line when entering figures.","")</f>
        <v>Line 5 and Line 9 are both 0, please check if you have missed a line when entering figures.</v>
      </c>
      <c r="C52" s="50"/>
      <c r="D52" s="50"/>
      <c r="E52" s="76"/>
      <c r="F52" s="72"/>
      <c r="G52" s="7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42"/>
    </row>
    <row r="53" spans="1:30" ht="15.75" thickBot="1" x14ac:dyDescent="0.5">
      <c r="A53" s="44"/>
      <c r="B53" s="148" t="s">
        <v>35</v>
      </c>
      <c r="C53" s="148"/>
      <c r="D53" s="148"/>
      <c r="E53" s="159">
        <v>0</v>
      </c>
      <c r="F53" s="160"/>
      <c r="G53" s="68"/>
      <c r="H53" s="57"/>
      <c r="I53" s="168"/>
      <c r="J53" s="168"/>
      <c r="K53" s="57"/>
      <c r="L53" s="57"/>
      <c r="M53" s="57"/>
      <c r="N53" s="168"/>
      <c r="O53" s="168"/>
      <c r="P53" s="57"/>
      <c r="Q53" s="57"/>
      <c r="R53" s="57"/>
      <c r="S53" s="168"/>
      <c r="T53" s="168"/>
      <c r="U53" s="57"/>
      <c r="V53" s="56"/>
      <c r="W53" s="57"/>
      <c r="X53" s="168"/>
      <c r="Y53" s="168"/>
      <c r="Z53" s="57"/>
      <c r="AA53" s="58"/>
      <c r="AB53" s="168"/>
      <c r="AC53" s="168"/>
      <c r="AD53" s="42"/>
    </row>
    <row r="54" spans="1:30" ht="15.5" customHeight="1" x14ac:dyDescent="0.45">
      <c r="A54" s="44"/>
      <c r="B54" s="156"/>
      <c r="C54" s="156"/>
      <c r="D54" s="156"/>
      <c r="E54" s="175" t="s">
        <v>36</v>
      </c>
      <c r="F54" s="176"/>
      <c r="G54" s="68"/>
      <c r="H54" s="57"/>
      <c r="I54" s="58"/>
      <c r="J54" s="58"/>
      <c r="K54" s="57"/>
      <c r="L54" s="57"/>
      <c r="M54" s="57"/>
      <c r="N54" s="58"/>
      <c r="O54" s="58"/>
      <c r="P54" s="57"/>
      <c r="Q54" s="57"/>
      <c r="R54" s="57"/>
      <c r="S54" s="58"/>
      <c r="T54" s="58"/>
      <c r="U54" s="57"/>
      <c r="V54" s="56"/>
      <c r="W54" s="57"/>
      <c r="X54" s="58"/>
      <c r="Y54" s="58"/>
      <c r="Z54" s="57"/>
      <c r="AA54" s="58"/>
      <c r="AB54" s="58"/>
      <c r="AC54" s="58"/>
      <c r="AD54" s="42"/>
    </row>
    <row r="55" spans="1:30" ht="15.5" customHeight="1" x14ac:dyDescent="0.45">
      <c r="A55" s="44"/>
      <c r="B55" s="50"/>
      <c r="C55" s="50"/>
      <c r="D55" s="50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68"/>
      <c r="W55" s="112"/>
      <c r="X55" s="68"/>
      <c r="Y55" s="77"/>
      <c r="Z55" s="112"/>
      <c r="AA55" s="67"/>
      <c r="AB55" s="70"/>
      <c r="AC55" s="70"/>
      <c r="AD55" s="42"/>
    </row>
    <row r="56" spans="1:30" ht="15.5" customHeight="1" thickBot="1" x14ac:dyDescent="0.5">
      <c r="A56" s="44"/>
      <c r="B56" s="50"/>
      <c r="C56" s="50"/>
      <c r="D56" s="50"/>
      <c r="E56" s="112"/>
      <c r="F56" s="112"/>
      <c r="G56" s="11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42"/>
    </row>
    <row r="57" spans="1:30" ht="15.5" customHeight="1" thickBot="1" x14ac:dyDescent="0.5">
      <c r="A57" s="44"/>
      <c r="B57" s="152" t="s">
        <v>38</v>
      </c>
      <c r="C57" s="152"/>
      <c r="D57" s="152"/>
      <c r="E57" s="159">
        <v>0</v>
      </c>
      <c r="F57" s="160"/>
      <c r="G57" s="68"/>
      <c r="H57" s="57"/>
      <c r="I57" s="168"/>
      <c r="J57" s="168"/>
      <c r="K57" s="57"/>
      <c r="L57" s="57"/>
      <c r="M57" s="57"/>
      <c r="N57" s="168"/>
      <c r="O57" s="168"/>
      <c r="P57" s="57"/>
      <c r="Q57" s="57"/>
      <c r="R57" s="57"/>
      <c r="S57" s="168"/>
      <c r="T57" s="168"/>
      <c r="U57" s="57"/>
      <c r="V57" s="56"/>
      <c r="W57" s="57"/>
      <c r="X57" s="168"/>
      <c r="Y57" s="168"/>
      <c r="Z57" s="57"/>
      <c r="AA57" s="58"/>
      <c r="AB57" s="168"/>
      <c r="AC57" s="168"/>
      <c r="AD57" s="42"/>
    </row>
    <row r="58" spans="1:30" ht="15.5" customHeight="1" x14ac:dyDescent="0.45">
      <c r="A58" s="44"/>
      <c r="B58" s="152"/>
      <c r="C58" s="152"/>
      <c r="D58" s="152"/>
      <c r="E58" s="157" t="s">
        <v>39</v>
      </c>
      <c r="F58" s="197"/>
      <c r="G58" s="68"/>
      <c r="H58" s="57"/>
      <c r="I58" s="58"/>
      <c r="J58" s="58"/>
      <c r="K58" s="57"/>
      <c r="L58" s="57"/>
      <c r="M58" s="57"/>
      <c r="N58" s="58"/>
      <c r="O58" s="58"/>
      <c r="P58" s="57"/>
      <c r="Q58" s="57"/>
      <c r="R58" s="57"/>
      <c r="S58" s="58"/>
      <c r="T58" s="58"/>
      <c r="U58" s="57"/>
      <c r="V58" s="56"/>
      <c r="W58" s="57"/>
      <c r="X58" s="58"/>
      <c r="Y58" s="58"/>
      <c r="Z58" s="57"/>
      <c r="AA58" s="58"/>
      <c r="AB58" s="58"/>
      <c r="AC58" s="58"/>
      <c r="AD58" s="42"/>
    </row>
    <row r="59" spans="1:30" ht="15.5" customHeight="1" x14ac:dyDescent="0.45">
      <c r="A59" s="44"/>
      <c r="B59" s="50"/>
      <c r="C59" s="50"/>
      <c r="D59" s="50"/>
      <c r="E59" s="79"/>
      <c r="F59" s="80"/>
      <c r="G59" s="68"/>
      <c r="H59" s="68"/>
      <c r="I59" s="68"/>
      <c r="J59" s="68"/>
      <c r="K59" s="68"/>
      <c r="L59" s="68"/>
      <c r="M59" s="68"/>
      <c r="N59" s="68"/>
      <c r="O59" s="77"/>
      <c r="P59" s="68"/>
      <c r="Q59" s="68"/>
      <c r="R59" s="68"/>
      <c r="S59" s="68"/>
      <c r="T59" s="77"/>
      <c r="U59" s="68"/>
      <c r="V59" s="68"/>
      <c r="W59" s="68"/>
      <c r="X59" s="68"/>
      <c r="Y59" s="77"/>
      <c r="Z59" s="68"/>
      <c r="AA59" s="67"/>
      <c r="AB59" s="70"/>
      <c r="AC59" s="70"/>
      <c r="AD59" s="42"/>
    </row>
    <row r="60" spans="1:30" ht="15.5" customHeight="1" thickBot="1" x14ac:dyDescent="0.5">
      <c r="A60" s="44"/>
      <c r="B60" s="50"/>
      <c r="C60" s="50"/>
      <c r="D60" s="50"/>
      <c r="E60" s="81"/>
      <c r="F60" s="82"/>
      <c r="G60" s="6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42"/>
    </row>
    <row r="61" spans="1:30" ht="15.4" thickBot="1" x14ac:dyDescent="0.5">
      <c r="A61" s="44"/>
      <c r="B61" s="162" t="s">
        <v>1186</v>
      </c>
      <c r="C61" s="163"/>
      <c r="D61" s="163"/>
      <c r="E61" s="153" t="e">
        <f>E33+E37+E41+E45-E49-E53-E57</f>
        <v>#N/A</v>
      </c>
      <c r="F61" s="154"/>
      <c r="G61" s="66"/>
      <c r="H61" s="57"/>
      <c r="I61" s="168"/>
      <c r="J61" s="168"/>
      <c r="K61" s="57"/>
      <c r="L61" s="57"/>
      <c r="M61" s="57"/>
      <c r="N61" s="168"/>
      <c r="O61" s="168"/>
      <c r="P61" s="57"/>
      <c r="Q61" s="57"/>
      <c r="R61" s="57"/>
      <c r="S61" s="168"/>
      <c r="T61" s="168"/>
      <c r="U61" s="57"/>
      <c r="V61" s="56"/>
      <c r="W61" s="57"/>
      <c r="X61" s="168"/>
      <c r="Y61" s="168"/>
      <c r="Z61" s="57"/>
      <c r="AA61" s="58"/>
      <c r="AB61" s="168"/>
      <c r="AC61" s="168"/>
      <c r="AD61" s="42"/>
    </row>
    <row r="62" spans="1:30" ht="15" x14ac:dyDescent="0.45">
      <c r="A62" s="44"/>
      <c r="B62" s="163"/>
      <c r="C62" s="163"/>
      <c r="D62" s="163"/>
      <c r="E62" s="161" t="s">
        <v>41</v>
      </c>
      <c r="F62" s="161"/>
      <c r="G62" s="58"/>
      <c r="H62" s="57"/>
      <c r="I62" s="58"/>
      <c r="J62" s="58"/>
      <c r="K62" s="57"/>
      <c r="L62" s="57"/>
      <c r="M62" s="57"/>
      <c r="N62" s="58"/>
      <c r="O62" s="58"/>
      <c r="P62" s="57"/>
      <c r="Q62" s="57"/>
      <c r="R62" s="57"/>
      <c r="S62" s="58"/>
      <c r="T62" s="58"/>
      <c r="U62" s="57"/>
      <c r="V62" s="56"/>
      <c r="W62" s="57"/>
      <c r="X62" s="58"/>
      <c r="Y62" s="58"/>
      <c r="Z62" s="57"/>
      <c r="AA62" s="58"/>
      <c r="AB62" s="58"/>
      <c r="AC62" s="58"/>
      <c r="AD62" s="42"/>
    </row>
    <row r="63" spans="1:30" ht="15.4" x14ac:dyDescent="0.45">
      <c r="A63" s="44"/>
      <c r="B63" s="46"/>
      <c r="C63" s="46"/>
      <c r="D63" s="46"/>
      <c r="E63" s="164" t="s">
        <v>40</v>
      </c>
      <c r="F63" s="165"/>
      <c r="G63" s="58"/>
      <c r="H63" s="46"/>
      <c r="I63" s="58"/>
      <c r="J63" s="46"/>
      <c r="K63" s="46"/>
      <c r="L63" s="46"/>
      <c r="M63" s="46"/>
      <c r="N63" s="46"/>
      <c r="O63" s="83"/>
      <c r="P63" s="46"/>
      <c r="Q63" s="46"/>
      <c r="R63" s="46"/>
      <c r="S63" s="46"/>
      <c r="T63" s="83"/>
      <c r="U63" s="46"/>
      <c r="V63" s="46"/>
      <c r="W63" s="46"/>
      <c r="X63" s="46"/>
      <c r="Y63" s="83"/>
      <c r="Z63" s="46"/>
      <c r="AA63" s="57"/>
      <c r="AB63" s="46"/>
      <c r="AC63" s="83"/>
      <c r="AD63" s="42"/>
    </row>
    <row r="64" spans="1:30" ht="15.4" x14ac:dyDescent="0.45">
      <c r="A64" s="44"/>
      <c r="B64" s="46"/>
      <c r="C64" s="46"/>
      <c r="D64" s="46"/>
      <c r="E64" s="84"/>
      <c r="F64" s="65"/>
      <c r="G64" s="46"/>
      <c r="H64" s="46"/>
      <c r="I64" s="46"/>
      <c r="J64" s="46"/>
      <c r="K64" s="46"/>
      <c r="L64" s="46"/>
      <c r="M64" s="46"/>
      <c r="N64" s="46"/>
      <c r="O64" s="83"/>
      <c r="P64" s="46"/>
      <c r="Q64" s="46"/>
      <c r="R64" s="46"/>
      <c r="S64" s="46"/>
      <c r="T64" s="83"/>
      <c r="U64" s="46"/>
      <c r="V64" s="46"/>
      <c r="W64" s="46"/>
      <c r="X64" s="46"/>
      <c r="Y64" s="83"/>
      <c r="Z64" s="46"/>
      <c r="AA64" s="57"/>
      <c r="AB64" s="46"/>
      <c r="AC64" s="83"/>
      <c r="AD64" s="42"/>
    </row>
    <row r="65" spans="1:31" ht="15.4" x14ac:dyDescent="0.45">
      <c r="A65" s="44"/>
      <c r="B65" s="188" t="s">
        <v>1082</v>
      </c>
      <c r="C65" s="156"/>
      <c r="D65" s="15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83"/>
      <c r="P65" s="46"/>
      <c r="Q65" s="46"/>
      <c r="R65" s="46"/>
      <c r="S65" s="46"/>
      <c r="T65" s="83"/>
      <c r="U65" s="46"/>
      <c r="V65" s="46"/>
      <c r="W65" s="46"/>
      <c r="X65" s="46"/>
      <c r="Y65" s="83"/>
      <c r="Z65" s="46"/>
      <c r="AA65" s="57"/>
      <c r="AB65" s="46"/>
      <c r="AC65" s="83"/>
      <c r="AD65" s="42"/>
    </row>
    <row r="66" spans="1:31" ht="15.4" x14ac:dyDescent="0.45">
      <c r="A66" s="44"/>
      <c r="B66" s="156"/>
      <c r="C66" s="156"/>
      <c r="D66" s="15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83"/>
      <c r="P66" s="46"/>
      <c r="Q66" s="46"/>
      <c r="R66" s="46"/>
      <c r="S66" s="46"/>
      <c r="T66" s="83"/>
      <c r="U66" s="46"/>
      <c r="V66" s="46"/>
      <c r="W66" s="46"/>
      <c r="X66" s="46"/>
      <c r="Y66" s="83"/>
      <c r="Z66" s="46"/>
      <c r="AA66" s="57"/>
      <c r="AB66" s="46"/>
      <c r="AC66" s="83"/>
      <c r="AD66" s="42"/>
    </row>
    <row r="67" spans="1:31" ht="15.4" x14ac:dyDescent="0.45">
      <c r="A67" s="44"/>
      <c r="B67" s="85"/>
      <c r="C67" s="85"/>
      <c r="D67" s="8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83"/>
      <c r="P67" s="46"/>
      <c r="Q67" s="46"/>
      <c r="R67" s="46"/>
      <c r="S67" s="46"/>
      <c r="T67" s="83"/>
      <c r="U67" s="46"/>
      <c r="V67" s="46"/>
      <c r="W67" s="46"/>
      <c r="X67" s="46"/>
      <c r="Y67" s="83"/>
      <c r="Z67" s="46"/>
      <c r="AA67" s="57"/>
      <c r="AB67" s="46"/>
      <c r="AC67" s="83"/>
      <c r="AD67" s="42"/>
    </row>
    <row r="68" spans="1:31" ht="15.4" x14ac:dyDescent="0.45">
      <c r="A68" s="44"/>
      <c r="B68" s="50"/>
      <c r="C68" s="46"/>
      <c r="D68" s="46"/>
      <c r="E68" s="183" t="s">
        <v>12</v>
      </c>
      <c r="F68" s="183"/>
      <c r="G68" s="46"/>
      <c r="H68" s="46"/>
      <c r="I68" s="183" t="s">
        <v>13</v>
      </c>
      <c r="J68" s="183"/>
      <c r="K68" s="46"/>
      <c r="L68" s="46"/>
      <c r="M68" s="46"/>
      <c r="N68" s="183" t="s">
        <v>14</v>
      </c>
      <c r="O68" s="183"/>
      <c r="P68" s="46"/>
      <c r="Q68" s="46"/>
      <c r="R68" s="46"/>
      <c r="S68" s="183" t="s">
        <v>15</v>
      </c>
      <c r="T68" s="183"/>
      <c r="U68" s="46"/>
      <c r="V68" s="46"/>
      <c r="W68" s="46"/>
      <c r="X68" s="183" t="s">
        <v>16</v>
      </c>
      <c r="Y68" s="183"/>
      <c r="Z68" s="46"/>
      <c r="AA68" s="51"/>
      <c r="AB68" s="183" t="s">
        <v>17</v>
      </c>
      <c r="AC68" s="183"/>
      <c r="AD68" s="42"/>
    </row>
    <row r="69" spans="1:31" ht="85.05" customHeight="1" x14ac:dyDescent="0.45">
      <c r="A69" s="44"/>
      <c r="B69" s="50"/>
      <c r="C69" s="46"/>
      <c r="D69" s="46"/>
      <c r="E69" s="201" t="e">
        <f>IF(INDEX('Exceptional Balance Data'!$F:$F,MATCH($A8,'Exceptional Balance Data'!$A:$A,0))="N/A","",INDEX('Exceptional Balance Data'!$F:$F,MATCH($A8,'Exceptional Balance Data'!$A:$A,0)))</f>
        <v>#N/A</v>
      </c>
      <c r="F69" s="201"/>
      <c r="G69" s="115"/>
      <c r="H69" s="115"/>
      <c r="I69" s="202" t="e">
        <f>IF(INDEX('Exceptional Balance Data'!$G:$G,MATCH($A8,'Exceptional Balance Data'!$A:$A,0))="N/A","",INDEX('Exceptional Balance Data'!$G:$G,MATCH($A8,'Exceptional Balance Data'!$A:$A,0)))</f>
        <v>#N/A</v>
      </c>
      <c r="J69" s="202"/>
      <c r="K69" s="115"/>
      <c r="L69" s="115"/>
      <c r="M69" s="115"/>
      <c r="N69" s="202" t="e">
        <f>IF(INDEX('Exceptional Balance Data'!$H:$H,MATCH($A8,'Exceptional Balance Data'!$A:$A,0))="N/A","",INDEX('Exceptional Balance Data'!$H:$H,MATCH($A8,'Exceptional Balance Data'!$A:$A,0)))</f>
        <v>#N/A</v>
      </c>
      <c r="O69" s="202"/>
      <c r="P69" s="115"/>
      <c r="Q69" s="115"/>
      <c r="R69" s="115"/>
      <c r="S69" s="202" t="e">
        <f>IF(INDEX('Exceptional Balance Data'!$I:$I,MATCH($A8,'Exceptional Balance Data'!$A:$A,0))="N/A","",INDEX('Exceptional Balance Data'!$I:$I,MATCH($A8,'Exceptional Balance Data'!$A:$A,0)))</f>
        <v>#N/A</v>
      </c>
      <c r="T69" s="202"/>
      <c r="U69" s="115"/>
      <c r="V69" s="115"/>
      <c r="W69" s="115"/>
      <c r="X69" s="202" t="e">
        <f>IF(INDEX('Exceptional Balance Data'!$J:$J,MATCH($A8,'Exceptional Balance Data'!$A:$A,0))="N/A","",INDEX('Exceptional Balance Data'!$J:$J,MATCH($A8,'Exceptional Balance Data'!$A:$A,0)))</f>
        <v>#N/A</v>
      </c>
      <c r="Y69" s="202"/>
      <c r="Z69" s="115"/>
      <c r="AA69" s="53"/>
      <c r="AB69" s="203" t="s">
        <v>18</v>
      </c>
      <c r="AC69" s="203"/>
      <c r="AD69" s="42"/>
    </row>
    <row r="70" spans="1:31" ht="18" customHeight="1" x14ac:dyDescent="0.45">
      <c r="A70" s="44" t="s">
        <v>21</v>
      </c>
      <c r="B70" s="50"/>
      <c r="C70" s="46"/>
      <c r="D70" s="46"/>
      <c r="E70" s="116"/>
      <c r="F70" s="116"/>
      <c r="G70" s="115"/>
      <c r="H70" s="115"/>
      <c r="I70" s="117"/>
      <c r="J70" s="117"/>
      <c r="K70" s="115"/>
      <c r="L70" s="115"/>
      <c r="M70" s="115"/>
      <c r="N70" s="117"/>
      <c r="O70" s="117"/>
      <c r="P70" s="115"/>
      <c r="Q70" s="115"/>
      <c r="R70" s="115"/>
      <c r="S70" s="117"/>
      <c r="T70" s="117"/>
      <c r="U70" s="115"/>
      <c r="V70" s="115"/>
      <c r="W70" s="115"/>
      <c r="X70" s="117"/>
      <c r="Y70" s="117"/>
      <c r="Z70" s="115"/>
      <c r="AA70" s="53"/>
      <c r="AB70" s="53"/>
      <c r="AC70" s="53"/>
      <c r="AD70" s="42"/>
    </row>
    <row r="71" spans="1:31" ht="18" customHeight="1" thickBot="1" x14ac:dyDescent="0.5">
      <c r="A71" s="44"/>
      <c r="B71" s="50"/>
      <c r="C71" s="46"/>
      <c r="D71" s="46"/>
      <c r="E71" s="54"/>
      <c r="F71" s="54"/>
      <c r="G71" s="52"/>
      <c r="H71" s="52"/>
      <c r="I71" s="53"/>
      <c r="J71" s="53"/>
      <c r="K71" s="52"/>
      <c r="L71" s="52"/>
      <c r="M71" s="52"/>
      <c r="N71" s="53"/>
      <c r="O71" s="53"/>
      <c r="P71" s="52"/>
      <c r="Q71" s="52"/>
      <c r="R71" s="52"/>
      <c r="S71" s="53"/>
      <c r="T71" s="53"/>
      <c r="U71" s="52"/>
      <c r="V71" s="52"/>
      <c r="W71" s="52"/>
      <c r="X71" s="53"/>
      <c r="Y71" s="53"/>
      <c r="Z71" s="52"/>
      <c r="AA71" s="53"/>
      <c r="AB71" s="53"/>
      <c r="AC71" s="53"/>
      <c r="AD71" s="42"/>
    </row>
    <row r="72" spans="1:31" ht="15.4" thickBot="1" x14ac:dyDescent="0.5">
      <c r="A72" s="44"/>
      <c r="B72" s="200" t="s">
        <v>1172</v>
      </c>
      <c r="C72" s="200"/>
      <c r="D72" s="200"/>
      <c r="E72" s="166" t="e">
        <f>INDEX('CTR1 Data'!C:C,MATCH(A8,'CTR1 Data'!A:A,0))</f>
        <v>#N/A</v>
      </c>
      <c r="F72" s="167"/>
      <c r="G72" s="59"/>
      <c r="H72" s="59"/>
      <c r="I72" s="166" t="e">
        <f>INDEX('CTR1 Data'!E:E,MATCH(A8,'CTR1 Data'!A:A,0))</f>
        <v>#N/A</v>
      </c>
      <c r="J72" s="167"/>
      <c r="K72" s="59"/>
      <c r="L72" s="59"/>
      <c r="M72" s="59"/>
      <c r="N72" s="166" t="e">
        <f>INDEX('CTR1 Data'!F:F,MATCH(A8,'CTR1 Data'!A:A,0))</f>
        <v>#N/A</v>
      </c>
      <c r="O72" s="167"/>
      <c r="P72" s="59"/>
      <c r="Q72" s="59"/>
      <c r="R72" s="59"/>
      <c r="S72" s="166" t="e">
        <f>INDEX('CTR1 Data'!G:G,MATCH(A8,'CTR1 Data'!A:A,0))</f>
        <v>#N/A</v>
      </c>
      <c r="T72" s="167"/>
      <c r="U72" s="59"/>
      <c r="V72" s="57"/>
      <c r="W72" s="59"/>
      <c r="X72" s="166" t="e">
        <f>INDEX('CTR1 Data'!H:H,MATCH(A8,'CTR1 Data'!A:A,0))</f>
        <v>#N/A</v>
      </c>
      <c r="Y72" s="167"/>
      <c r="Z72" s="59"/>
      <c r="AA72" s="60"/>
      <c r="AB72" s="142" t="e">
        <f>SUM(E72,I72,N72,S72,X72)</f>
        <v>#N/A</v>
      </c>
      <c r="AC72" s="143"/>
      <c r="AD72" s="42"/>
      <c r="AE72" s="86"/>
    </row>
    <row r="73" spans="1:31" ht="15" x14ac:dyDescent="0.45">
      <c r="A73" s="44"/>
      <c r="B73" s="156"/>
      <c r="C73" s="156"/>
      <c r="D73" s="156"/>
      <c r="E73" s="145" t="s">
        <v>1083</v>
      </c>
      <c r="F73" s="146"/>
      <c r="G73" s="87"/>
      <c r="H73" s="88"/>
      <c r="I73" s="145" t="s">
        <v>1084</v>
      </c>
      <c r="J73" s="146"/>
      <c r="K73" s="88"/>
      <c r="L73" s="88"/>
      <c r="M73" s="88"/>
      <c r="N73" s="145" t="s">
        <v>1085</v>
      </c>
      <c r="O73" s="146"/>
      <c r="P73" s="88"/>
      <c r="Q73" s="88"/>
      <c r="R73" s="88"/>
      <c r="S73" s="145" t="s">
        <v>1086</v>
      </c>
      <c r="T73" s="146"/>
      <c r="U73" s="88"/>
      <c r="V73" s="88"/>
      <c r="W73" s="88"/>
      <c r="X73" s="145" t="s">
        <v>1087</v>
      </c>
      <c r="Y73" s="146"/>
      <c r="Z73" s="88"/>
      <c r="AA73" s="89"/>
      <c r="AB73" s="198"/>
      <c r="AC73" s="199"/>
      <c r="AD73" s="42"/>
    </row>
    <row r="74" spans="1:31" ht="16.05" customHeight="1" x14ac:dyDescent="0.45">
      <c r="A74" s="40"/>
      <c r="B74" s="85" t="s">
        <v>21</v>
      </c>
      <c r="C74" s="85"/>
      <c r="D74" s="85"/>
      <c r="E74" s="90"/>
      <c r="F74" s="91"/>
      <c r="G74" s="92"/>
      <c r="H74" s="93"/>
      <c r="I74" s="90"/>
      <c r="J74" s="91"/>
      <c r="K74" s="93"/>
      <c r="L74" s="93"/>
      <c r="M74" s="93"/>
      <c r="N74" s="90"/>
      <c r="O74" s="91"/>
      <c r="P74" s="93"/>
      <c r="Q74" s="93"/>
      <c r="R74" s="93"/>
      <c r="S74" s="90"/>
      <c r="T74" s="91"/>
      <c r="U74" s="93"/>
      <c r="V74" s="93"/>
      <c r="W74" s="93"/>
      <c r="X74" s="90"/>
      <c r="Y74" s="91"/>
      <c r="Z74" s="93"/>
      <c r="AA74" s="89"/>
      <c r="AB74" s="90"/>
      <c r="AC74" s="91"/>
      <c r="AD74" s="42"/>
    </row>
    <row r="75" spans="1:31" ht="16.05" customHeight="1" thickBot="1" x14ac:dyDescent="0.5">
      <c r="A75" s="40"/>
      <c r="B75" s="85"/>
      <c r="C75" s="85"/>
      <c r="D75" s="85"/>
      <c r="E75" s="90"/>
      <c r="F75" s="91"/>
      <c r="G75" s="92"/>
      <c r="H75" s="93"/>
      <c r="I75" s="90"/>
      <c r="J75" s="91"/>
      <c r="K75" s="93"/>
      <c r="L75" s="93"/>
      <c r="M75" s="93"/>
      <c r="N75" s="90"/>
      <c r="O75" s="91"/>
      <c r="P75" s="93"/>
      <c r="Q75" s="93"/>
      <c r="R75" s="93"/>
      <c r="S75" s="90"/>
      <c r="T75" s="91"/>
      <c r="U75" s="93"/>
      <c r="V75" s="93"/>
      <c r="W75" s="93"/>
      <c r="X75" s="90"/>
      <c r="Y75" s="91"/>
      <c r="Z75" s="93"/>
      <c r="AA75" s="89"/>
      <c r="AB75" s="90"/>
      <c r="AC75" s="91"/>
      <c r="AD75" s="42"/>
    </row>
    <row r="76" spans="1:31" ht="15.75" thickBot="1" x14ac:dyDescent="0.5">
      <c r="A76" s="44"/>
      <c r="B76" s="155" t="s">
        <v>1088</v>
      </c>
      <c r="C76" s="156"/>
      <c r="D76" s="156"/>
      <c r="E76" s="142" t="e">
        <f>$E$22*(E$72/$AB$72)</f>
        <v>#N/A</v>
      </c>
      <c r="F76" s="143"/>
      <c r="G76" s="46"/>
      <c r="H76" s="46"/>
      <c r="I76" s="142" t="e">
        <f>$E$22*(I$72/$AB$72)</f>
        <v>#N/A</v>
      </c>
      <c r="J76" s="143"/>
      <c r="K76" s="46"/>
      <c r="L76" s="46"/>
      <c r="M76" s="46"/>
      <c r="N76" s="142" t="e">
        <f>$E$22*(N$72/$AB$72)</f>
        <v>#N/A</v>
      </c>
      <c r="O76" s="143"/>
      <c r="P76" s="46"/>
      <c r="Q76" s="46"/>
      <c r="R76" s="46"/>
      <c r="S76" s="142" t="e">
        <f>$E$22*(S$72/$AB$72)</f>
        <v>#N/A</v>
      </c>
      <c r="T76" s="143"/>
      <c r="U76" s="46"/>
      <c r="V76" s="46"/>
      <c r="W76" s="46"/>
      <c r="X76" s="142" t="e">
        <f>$E$22*(X$72/$AB$72)</f>
        <v>#N/A</v>
      </c>
      <c r="Y76" s="143"/>
      <c r="Z76" s="46"/>
      <c r="AA76" s="94"/>
      <c r="AB76" s="142" t="e">
        <f>SUM(E76,I76,N76,S76,X76)</f>
        <v>#N/A</v>
      </c>
      <c r="AC76" s="143"/>
      <c r="AD76" s="42"/>
    </row>
    <row r="77" spans="1:31" ht="15.4" x14ac:dyDescent="0.45">
      <c r="A77" s="44"/>
      <c r="B77" s="156"/>
      <c r="C77" s="156"/>
      <c r="D77" s="156"/>
      <c r="E77" s="113" t="s">
        <v>1089</v>
      </c>
      <c r="F77" s="95"/>
      <c r="G77" s="95"/>
      <c r="H77" s="96"/>
      <c r="I77" s="113" t="s">
        <v>1090</v>
      </c>
      <c r="J77" s="96"/>
      <c r="K77" s="96"/>
      <c r="L77" s="96"/>
      <c r="M77" s="96"/>
      <c r="N77" s="113" t="s">
        <v>1091</v>
      </c>
      <c r="O77" s="97"/>
      <c r="P77" s="96"/>
      <c r="Q77" s="96"/>
      <c r="R77" s="96"/>
      <c r="S77" s="113" t="s">
        <v>1092</v>
      </c>
      <c r="T77" s="97"/>
      <c r="U77" s="96"/>
      <c r="V77" s="96"/>
      <c r="W77" s="96"/>
      <c r="X77" s="113" t="s">
        <v>1093</v>
      </c>
      <c r="Y77" s="83"/>
      <c r="Z77" s="96"/>
      <c r="AA77" s="57"/>
      <c r="AB77" s="157"/>
      <c r="AC77" s="158"/>
      <c r="AD77" s="42"/>
    </row>
    <row r="78" spans="1:31" ht="15.4" x14ac:dyDescent="0.45">
      <c r="A78" s="44"/>
      <c r="B78" s="50"/>
      <c r="C78" s="50"/>
      <c r="D78" s="50"/>
      <c r="E78" s="144" t="s">
        <v>1095</v>
      </c>
      <c r="F78" s="144"/>
      <c r="G78" s="95"/>
      <c r="H78" s="114"/>
      <c r="I78" s="145" t="s">
        <v>1094</v>
      </c>
      <c r="J78" s="146"/>
      <c r="K78" s="114"/>
      <c r="L78" s="114"/>
      <c r="M78" s="114"/>
      <c r="N78" s="145" t="s">
        <v>1096</v>
      </c>
      <c r="O78" s="146"/>
      <c r="P78" s="114"/>
      <c r="Q78" s="114"/>
      <c r="R78" s="114"/>
      <c r="S78" s="145" t="s">
        <v>1097</v>
      </c>
      <c r="T78" s="146"/>
      <c r="U78" s="114"/>
      <c r="V78" s="114"/>
      <c r="W78" s="114"/>
      <c r="X78" s="145" t="s">
        <v>1098</v>
      </c>
      <c r="Y78" s="146"/>
      <c r="Z78" s="114"/>
      <c r="AA78" s="57"/>
      <c r="AB78" s="96"/>
      <c r="AC78" s="83"/>
      <c r="AD78" s="42"/>
    </row>
    <row r="79" spans="1:31" ht="15.75" thickBot="1" x14ac:dyDescent="0.5">
      <c r="A79" s="44"/>
      <c r="B79" s="50"/>
      <c r="C79" s="50"/>
      <c r="D79" s="50"/>
      <c r="E79" s="70"/>
      <c r="F79" s="95"/>
      <c r="G79" s="95"/>
      <c r="H79" s="96"/>
      <c r="I79" s="96"/>
      <c r="J79" s="96"/>
      <c r="K79" s="96"/>
      <c r="L79" s="96"/>
      <c r="M79" s="96"/>
      <c r="N79" s="96"/>
      <c r="O79" s="97"/>
      <c r="P79" s="96"/>
      <c r="Q79" s="96"/>
      <c r="R79" s="96"/>
      <c r="S79" s="96"/>
      <c r="T79" s="97"/>
      <c r="U79" s="96"/>
      <c r="V79" s="96"/>
      <c r="W79" s="96"/>
      <c r="X79" s="96"/>
      <c r="Y79" s="83"/>
      <c r="Z79" s="96"/>
      <c r="AA79" s="57"/>
      <c r="AB79" s="96"/>
      <c r="AC79" s="83"/>
      <c r="AD79" s="42"/>
    </row>
    <row r="80" spans="1:31" ht="15.5" customHeight="1" thickBot="1" x14ac:dyDescent="0.5">
      <c r="A80" s="44"/>
      <c r="B80" s="152" t="s">
        <v>1181</v>
      </c>
      <c r="C80" s="152"/>
      <c r="D80" s="152"/>
      <c r="E80" s="70"/>
      <c r="F80" s="95"/>
      <c r="G80" s="95"/>
      <c r="H80" s="96"/>
      <c r="I80" s="159">
        <v>0</v>
      </c>
      <c r="J80" s="160"/>
      <c r="K80" s="96"/>
      <c r="L80" s="96"/>
      <c r="M80" s="96"/>
      <c r="N80" s="159">
        <v>0</v>
      </c>
      <c r="O80" s="160"/>
      <c r="P80" s="96"/>
      <c r="Q80" s="96"/>
      <c r="R80" s="96"/>
      <c r="S80" s="159">
        <v>0</v>
      </c>
      <c r="T80" s="160"/>
      <c r="U80" s="96"/>
      <c r="V80" s="96"/>
      <c r="W80" s="96"/>
      <c r="X80" s="159">
        <v>0</v>
      </c>
      <c r="Y80" s="160"/>
      <c r="Z80" s="96"/>
      <c r="AA80" s="57"/>
      <c r="AB80" s="142">
        <f>SUM(I80,N80,S80,X80)</f>
        <v>0</v>
      </c>
      <c r="AC80" s="143"/>
      <c r="AD80" s="42"/>
    </row>
    <row r="81" spans="1:31" ht="15.4" x14ac:dyDescent="0.45">
      <c r="A81" s="44"/>
      <c r="B81" s="152"/>
      <c r="C81" s="152"/>
      <c r="D81" s="152"/>
      <c r="E81" s="70"/>
      <c r="F81" s="95"/>
      <c r="G81" s="95"/>
      <c r="H81" s="88"/>
      <c r="I81" s="150" t="s">
        <v>1099</v>
      </c>
      <c r="J81" s="151"/>
      <c r="K81" s="88"/>
      <c r="L81" s="88"/>
      <c r="M81" s="88"/>
      <c r="N81" s="150" t="s">
        <v>1101</v>
      </c>
      <c r="O81" s="151"/>
      <c r="P81" s="88"/>
      <c r="Q81" s="88"/>
      <c r="R81" s="88"/>
      <c r="S81" s="150" t="s">
        <v>1100</v>
      </c>
      <c r="T81" s="151"/>
      <c r="U81" s="88"/>
      <c r="V81" s="88"/>
      <c r="W81" s="88"/>
      <c r="X81" s="150" t="s">
        <v>1102</v>
      </c>
      <c r="Y81" s="151"/>
      <c r="Z81" s="88"/>
      <c r="AA81" s="57"/>
      <c r="AB81" s="96"/>
      <c r="AC81" s="83"/>
      <c r="AD81" s="42"/>
    </row>
    <row r="82" spans="1:31" ht="15.4" x14ac:dyDescent="0.45">
      <c r="A82" s="44"/>
      <c r="B82" s="152"/>
      <c r="C82" s="152"/>
      <c r="D82" s="152"/>
      <c r="E82" s="70"/>
      <c r="F82" s="95"/>
      <c r="G82" s="95"/>
      <c r="H82" s="96"/>
      <c r="I82" s="96"/>
      <c r="J82" s="96"/>
      <c r="K82" s="96"/>
      <c r="L82" s="96"/>
      <c r="M82" s="96"/>
      <c r="N82" s="96"/>
      <c r="O82" s="97"/>
      <c r="P82" s="96"/>
      <c r="Q82" s="96"/>
      <c r="R82" s="96"/>
      <c r="S82" s="96"/>
      <c r="T82" s="97"/>
      <c r="U82" s="96"/>
      <c r="V82" s="96"/>
      <c r="W82" s="96"/>
      <c r="X82" s="96"/>
      <c r="Y82" s="83"/>
      <c r="Z82" s="96"/>
      <c r="AA82" s="57"/>
      <c r="AB82" s="96"/>
      <c r="AC82" s="83"/>
      <c r="AD82" s="42"/>
    </row>
    <row r="83" spans="1:31" ht="15.75" thickBot="1" x14ac:dyDescent="0.5">
      <c r="A83" s="44"/>
      <c r="B83" s="50"/>
      <c r="C83" s="50"/>
      <c r="D83" s="50"/>
      <c r="E83" s="70"/>
      <c r="F83" s="95"/>
      <c r="G83" s="95"/>
      <c r="H83" s="96"/>
      <c r="I83" s="96"/>
      <c r="J83" s="96"/>
      <c r="K83" s="96"/>
      <c r="L83" s="96"/>
      <c r="M83" s="96"/>
      <c r="N83" s="96"/>
      <c r="O83" s="97"/>
      <c r="P83" s="96"/>
      <c r="Q83" s="96"/>
      <c r="R83" s="96"/>
      <c r="S83" s="96"/>
      <c r="T83" s="97"/>
      <c r="U83" s="96"/>
      <c r="V83" s="96"/>
      <c r="W83" s="96"/>
      <c r="X83" s="96"/>
      <c r="Y83" s="83"/>
      <c r="Z83" s="96"/>
      <c r="AA83" s="57"/>
      <c r="AB83" s="96"/>
      <c r="AC83" s="83"/>
      <c r="AD83" s="42"/>
    </row>
    <row r="84" spans="1:31" ht="15.75" thickBot="1" x14ac:dyDescent="0.5">
      <c r="A84" s="44"/>
      <c r="B84" s="148" t="s">
        <v>1103</v>
      </c>
      <c r="C84" s="148"/>
      <c r="D84" s="148"/>
      <c r="E84" s="70"/>
      <c r="F84" s="95"/>
      <c r="G84" s="95"/>
      <c r="H84" s="96"/>
      <c r="I84" s="153" t="e">
        <f>I76+I80</f>
        <v>#N/A</v>
      </c>
      <c r="J84" s="154"/>
      <c r="K84" s="96"/>
      <c r="L84" s="96"/>
      <c r="M84" s="96"/>
      <c r="N84" s="153" t="e">
        <f>N76+N80</f>
        <v>#N/A</v>
      </c>
      <c r="O84" s="154"/>
      <c r="P84" s="96"/>
      <c r="Q84" s="96"/>
      <c r="R84" s="96"/>
      <c r="S84" s="153" t="e">
        <f>S76+S80</f>
        <v>#N/A</v>
      </c>
      <c r="T84" s="154"/>
      <c r="U84" s="96"/>
      <c r="V84" s="96"/>
      <c r="W84" s="96"/>
      <c r="X84" s="153" t="e">
        <f>X76+X80</f>
        <v>#N/A</v>
      </c>
      <c r="Y84" s="154"/>
      <c r="Z84" s="96"/>
      <c r="AA84" s="57"/>
      <c r="AB84" s="142" t="e">
        <f>SUM(I84,N84,S84,X84)</f>
        <v>#N/A</v>
      </c>
      <c r="AC84" s="143"/>
      <c r="AD84" s="42"/>
    </row>
    <row r="85" spans="1:31" ht="15.4" x14ac:dyDescent="0.45">
      <c r="A85" s="44"/>
      <c r="B85" s="148"/>
      <c r="C85" s="148"/>
      <c r="D85" s="148"/>
      <c r="E85" s="70"/>
      <c r="F85" s="95"/>
      <c r="G85" s="95"/>
      <c r="H85" s="96"/>
      <c r="I85" s="149" t="s">
        <v>1104</v>
      </c>
      <c r="J85" s="149"/>
      <c r="K85" s="96"/>
      <c r="L85" s="96"/>
      <c r="M85" s="96"/>
      <c r="N85" s="149" t="s">
        <v>1109</v>
      </c>
      <c r="O85" s="149"/>
      <c r="P85" s="96"/>
      <c r="Q85" s="96"/>
      <c r="R85" s="96"/>
      <c r="S85" s="149" t="s">
        <v>1110</v>
      </c>
      <c r="T85" s="149"/>
      <c r="U85" s="96"/>
      <c r="V85" s="96"/>
      <c r="W85" s="96"/>
      <c r="X85" s="149" t="s">
        <v>1111</v>
      </c>
      <c r="Y85" s="149"/>
      <c r="Z85" s="96"/>
      <c r="AA85" s="57"/>
      <c r="AB85" s="96"/>
      <c r="AC85" s="83"/>
      <c r="AD85" s="42"/>
    </row>
    <row r="86" spans="1:31" ht="15.4" x14ac:dyDescent="0.45">
      <c r="A86" s="44"/>
      <c r="B86" s="148"/>
      <c r="C86" s="148"/>
      <c r="D86" s="148"/>
      <c r="E86" s="70"/>
      <c r="F86" s="95"/>
      <c r="G86" s="95"/>
      <c r="H86" s="114"/>
      <c r="I86" s="145" t="s">
        <v>1105</v>
      </c>
      <c r="J86" s="146"/>
      <c r="K86" s="114"/>
      <c r="L86" s="114"/>
      <c r="M86" s="114"/>
      <c r="N86" s="145" t="s">
        <v>1106</v>
      </c>
      <c r="O86" s="146"/>
      <c r="P86" s="114"/>
      <c r="Q86" s="114"/>
      <c r="R86" s="114"/>
      <c r="S86" s="145" t="s">
        <v>1107</v>
      </c>
      <c r="T86" s="146"/>
      <c r="U86" s="114"/>
      <c r="V86" s="114"/>
      <c r="W86" s="114"/>
      <c r="X86" s="145" t="s">
        <v>1108</v>
      </c>
      <c r="Y86" s="146"/>
      <c r="Z86" s="114"/>
      <c r="AA86" s="57"/>
      <c r="AB86" s="96"/>
      <c r="AC86" s="83"/>
      <c r="AD86" s="42"/>
    </row>
    <row r="87" spans="1:31" ht="15.4" x14ac:dyDescent="0.45">
      <c r="A87" s="44"/>
      <c r="B87" s="50"/>
      <c r="C87" s="50"/>
      <c r="D87" s="50"/>
      <c r="E87" s="70"/>
      <c r="F87" s="95"/>
      <c r="G87" s="95"/>
      <c r="H87" s="96"/>
      <c r="I87" s="96"/>
      <c r="J87" s="96"/>
      <c r="K87" s="96"/>
      <c r="L87" s="96"/>
      <c r="M87" s="96"/>
      <c r="N87" s="96"/>
      <c r="O87" s="97"/>
      <c r="P87" s="96"/>
      <c r="Q87" s="96"/>
      <c r="R87" s="96"/>
      <c r="S87" s="96"/>
      <c r="T87" s="97"/>
      <c r="U87" s="96"/>
      <c r="V87" s="96"/>
      <c r="W87" s="96"/>
      <c r="X87" s="96"/>
      <c r="Y87" s="83"/>
      <c r="Z87" s="96"/>
      <c r="AA87" s="57"/>
      <c r="AB87" s="96"/>
      <c r="AC87" s="83"/>
      <c r="AD87" s="42"/>
    </row>
    <row r="88" spans="1:31" ht="15.5" customHeight="1" x14ac:dyDescent="0.45">
      <c r="A88" s="44"/>
      <c r="B88" s="141" t="s">
        <v>1112</v>
      </c>
      <c r="C88" s="141"/>
      <c r="D88" s="141"/>
      <c r="E88" s="70"/>
      <c r="F88" s="95"/>
      <c r="G88" s="95"/>
      <c r="H88" s="96"/>
      <c r="I88" s="96"/>
      <c r="J88" s="96"/>
      <c r="K88" s="96"/>
      <c r="L88" s="96"/>
      <c r="M88" s="96"/>
      <c r="N88" s="96"/>
      <c r="O88" s="97"/>
      <c r="P88" s="96"/>
      <c r="Q88" s="96"/>
      <c r="R88" s="96"/>
      <c r="S88" s="96"/>
      <c r="T88" s="97"/>
      <c r="U88" s="96"/>
      <c r="V88" s="96"/>
      <c r="W88" s="96"/>
      <c r="X88" s="96"/>
      <c r="Y88" s="83"/>
      <c r="Z88" s="96"/>
      <c r="AA88" s="57"/>
      <c r="AB88" s="96"/>
      <c r="AC88" s="83"/>
      <c r="AD88" s="42"/>
    </row>
    <row r="89" spans="1:31" ht="15.4" x14ac:dyDescent="0.45">
      <c r="A89" s="44"/>
      <c r="B89" s="141"/>
      <c r="C89" s="141"/>
      <c r="D89" s="141"/>
      <c r="E89" s="70"/>
      <c r="F89" s="95"/>
      <c r="G89" s="95"/>
      <c r="H89" s="96"/>
      <c r="I89" s="96"/>
      <c r="J89" s="96"/>
      <c r="K89" s="96"/>
      <c r="L89" s="96"/>
      <c r="M89" s="96"/>
      <c r="N89" s="96"/>
      <c r="O89" s="97"/>
      <c r="P89" s="96"/>
      <c r="Q89" s="96"/>
      <c r="R89" s="96"/>
      <c r="S89" s="96"/>
      <c r="T89" s="97"/>
      <c r="U89" s="96"/>
      <c r="V89" s="96"/>
      <c r="W89" s="96"/>
      <c r="X89" s="96"/>
      <c r="Y89" s="83"/>
      <c r="Z89" s="96"/>
      <c r="AA89" s="57"/>
      <c r="AB89" s="96"/>
      <c r="AC89" s="83"/>
      <c r="AD89" s="42"/>
      <c r="AE89" t="s">
        <v>21</v>
      </c>
    </row>
    <row r="90" spans="1:31" ht="15.4" x14ac:dyDescent="0.45">
      <c r="A90" s="44"/>
      <c r="B90" s="141"/>
      <c r="C90" s="141"/>
      <c r="D90" s="141"/>
      <c r="E90" s="70"/>
      <c r="F90" s="95"/>
      <c r="G90" s="95"/>
      <c r="H90" s="96"/>
      <c r="I90" s="96"/>
      <c r="J90" s="96"/>
      <c r="K90" s="96"/>
      <c r="L90" s="96"/>
      <c r="M90" s="96"/>
      <c r="N90" s="96"/>
      <c r="O90" s="97"/>
      <c r="P90" s="96"/>
      <c r="Q90" s="96"/>
      <c r="R90" s="96"/>
      <c r="S90" s="96"/>
      <c r="T90" s="97"/>
      <c r="U90" s="96"/>
      <c r="V90" s="96"/>
      <c r="W90" s="96"/>
      <c r="X90" s="96"/>
      <c r="Y90" s="83"/>
      <c r="Z90" s="96"/>
      <c r="AA90" s="57"/>
      <c r="AB90" s="96"/>
      <c r="AC90" s="83"/>
      <c r="AD90" s="42"/>
    </row>
    <row r="91" spans="1:31" ht="15.75" thickBot="1" x14ac:dyDescent="0.5">
      <c r="A91" s="44"/>
      <c r="B91" s="50"/>
      <c r="C91" s="50"/>
      <c r="D91" s="50"/>
      <c r="E91" s="70"/>
      <c r="F91" s="95"/>
      <c r="G91" s="95"/>
      <c r="H91" s="96"/>
      <c r="I91" s="96"/>
      <c r="J91" s="96"/>
      <c r="K91" s="96"/>
      <c r="L91" s="96"/>
      <c r="M91" s="96"/>
      <c r="N91" s="96"/>
      <c r="O91" s="97"/>
      <c r="P91" s="96"/>
      <c r="Q91" s="96"/>
      <c r="R91" s="96"/>
      <c r="S91" s="96"/>
      <c r="T91" s="97"/>
      <c r="U91" s="96"/>
      <c r="V91" s="96"/>
      <c r="W91" s="96"/>
      <c r="X91" s="96"/>
      <c r="Y91" s="83"/>
      <c r="Z91" s="96"/>
      <c r="AA91" s="57"/>
      <c r="AB91" s="96"/>
      <c r="AC91" s="83"/>
      <c r="AD91" s="42"/>
    </row>
    <row r="92" spans="1:31" ht="15.75" thickBot="1" x14ac:dyDescent="0.5">
      <c r="A92" s="44"/>
      <c r="B92" s="162" t="s">
        <v>1187</v>
      </c>
      <c r="C92" s="163"/>
      <c r="D92" s="163"/>
      <c r="E92" s="153" t="e">
        <f>E61-E22</f>
        <v>#N/A</v>
      </c>
      <c r="F92" s="154"/>
      <c r="G92" s="95"/>
      <c r="H92" s="96"/>
      <c r="I92" s="96"/>
      <c r="J92" s="96"/>
      <c r="K92" s="96"/>
      <c r="L92" s="96"/>
      <c r="M92" s="96"/>
      <c r="N92" s="96"/>
      <c r="O92" s="97"/>
      <c r="P92" s="96"/>
      <c r="Q92" s="96"/>
      <c r="R92" s="96"/>
      <c r="S92" s="96"/>
      <c r="T92" s="97"/>
      <c r="U92" s="96"/>
      <c r="V92" s="96"/>
      <c r="W92" s="96"/>
      <c r="X92" s="96"/>
      <c r="Y92" s="83"/>
      <c r="Z92" s="96"/>
      <c r="AA92" s="57"/>
      <c r="AB92" s="96"/>
      <c r="AC92" s="83"/>
      <c r="AD92" s="42"/>
    </row>
    <row r="93" spans="1:31" ht="15.4" x14ac:dyDescent="0.45">
      <c r="A93" s="44"/>
      <c r="B93" s="163"/>
      <c r="C93" s="163"/>
      <c r="D93" s="163"/>
      <c r="E93" s="161" t="s">
        <v>1113</v>
      </c>
      <c r="F93" s="161"/>
      <c r="G93" s="95"/>
      <c r="H93" s="96"/>
      <c r="I93" s="96"/>
      <c r="J93" s="96"/>
      <c r="K93" s="96"/>
      <c r="L93" s="96"/>
      <c r="M93" s="96"/>
      <c r="N93" s="96"/>
      <c r="O93" s="97"/>
      <c r="P93" s="96"/>
      <c r="Q93" s="96"/>
      <c r="R93" s="96"/>
      <c r="S93" s="96"/>
      <c r="T93" s="97"/>
      <c r="U93" s="96"/>
      <c r="V93" s="96"/>
      <c r="W93" s="96"/>
      <c r="X93" s="96"/>
      <c r="Y93" s="83"/>
      <c r="Z93" s="96"/>
      <c r="AA93" s="57"/>
      <c r="AB93" s="96"/>
      <c r="AC93" s="83"/>
      <c r="AD93" s="42"/>
    </row>
    <row r="94" spans="1:31" ht="15.4" x14ac:dyDescent="0.45">
      <c r="A94" s="44"/>
      <c r="B94" s="50"/>
      <c r="C94" s="50"/>
      <c r="D94" s="50"/>
      <c r="E94" s="164" t="s">
        <v>1114</v>
      </c>
      <c r="F94" s="165"/>
      <c r="G94" s="95"/>
      <c r="H94" s="96"/>
      <c r="I94" s="96"/>
      <c r="J94" s="96"/>
      <c r="K94" s="96"/>
      <c r="L94" s="96"/>
      <c r="M94" s="96"/>
      <c r="N94" s="96"/>
      <c r="O94" s="97"/>
      <c r="P94" s="96"/>
      <c r="Q94" s="96"/>
      <c r="R94" s="96"/>
      <c r="S94" s="96"/>
      <c r="T94" s="97"/>
      <c r="U94" s="96"/>
      <c r="V94" s="96"/>
      <c r="W94" s="96"/>
      <c r="X94" s="96"/>
      <c r="Y94" s="83"/>
      <c r="Z94" s="96"/>
      <c r="AA94" s="57"/>
      <c r="AB94" s="96"/>
      <c r="AC94" s="83"/>
      <c r="AD94" s="42"/>
    </row>
    <row r="95" spans="1:31" ht="15.75" thickBot="1" x14ac:dyDescent="0.5">
      <c r="A95" s="44"/>
      <c r="B95" s="50"/>
      <c r="C95" s="50"/>
      <c r="D95" s="50"/>
      <c r="E95" s="70"/>
      <c r="F95" s="95"/>
      <c r="G95" s="95"/>
      <c r="H95" s="96"/>
      <c r="I95" s="96"/>
      <c r="J95" s="96"/>
      <c r="K95" s="96"/>
      <c r="L95" s="96"/>
      <c r="M95" s="96"/>
      <c r="N95" s="96"/>
      <c r="O95" s="97"/>
      <c r="P95" s="96"/>
      <c r="Q95" s="96"/>
      <c r="R95" s="96"/>
      <c r="S95" s="96"/>
      <c r="T95" s="97"/>
      <c r="U95" s="96"/>
      <c r="V95" s="96"/>
      <c r="W95" s="96"/>
      <c r="X95" s="96"/>
      <c r="Y95" s="83"/>
      <c r="Z95" s="96"/>
      <c r="AA95" s="57"/>
      <c r="AB95" s="96"/>
      <c r="AC95" s="83"/>
      <c r="AD95" s="42"/>
    </row>
    <row r="96" spans="1:31" ht="15.4" thickBot="1" x14ac:dyDescent="0.5">
      <c r="A96" s="44"/>
      <c r="B96" s="162" t="s">
        <v>1173</v>
      </c>
      <c r="C96" s="163"/>
      <c r="D96" s="163"/>
      <c r="E96" s="166" t="e">
        <f>INDEX('CTR1 Data'!D:D,MATCH(A8,'CTR1 Data'!A:A,0))</f>
        <v>#N/A</v>
      </c>
      <c r="F96" s="167"/>
      <c r="G96" s="59"/>
      <c r="H96" s="59"/>
      <c r="I96" s="166" t="e">
        <f>INDEX('CTR1 Data'!I:I,MATCH(A8,'CTR1 Data'!A:A,0))</f>
        <v>#N/A</v>
      </c>
      <c r="J96" s="167"/>
      <c r="K96" s="59"/>
      <c r="L96" s="59"/>
      <c r="M96" s="59"/>
      <c r="N96" s="166" t="e">
        <f>INDEX('CTR1 Data'!J:J,MATCH(A8,'CTR1 Data'!A:A,0))</f>
        <v>#N/A</v>
      </c>
      <c r="O96" s="167"/>
      <c r="P96" s="59"/>
      <c r="Q96" s="59"/>
      <c r="R96" s="59"/>
      <c r="S96" s="166" t="e">
        <f>INDEX('CTR1 Data'!K:K,MATCH(A8,'CTR1 Data'!A:A,0))</f>
        <v>#N/A</v>
      </c>
      <c r="T96" s="167"/>
      <c r="U96" s="59"/>
      <c r="V96" s="57"/>
      <c r="W96" s="59"/>
      <c r="X96" s="166" t="e">
        <f>INDEX('CTR1 Data'!L:L,MATCH(A8,'CTR1 Data'!A:A,0))</f>
        <v>#N/A</v>
      </c>
      <c r="Y96" s="167"/>
      <c r="Z96" s="59"/>
      <c r="AA96" s="60"/>
      <c r="AB96" s="142" t="e">
        <f>SUM(E96,I96,N96,S96,X96)</f>
        <v>#N/A</v>
      </c>
      <c r="AC96" s="143"/>
      <c r="AD96" s="42"/>
    </row>
    <row r="97" spans="1:30" ht="15.4" x14ac:dyDescent="0.45">
      <c r="A97" s="44"/>
      <c r="B97" s="163"/>
      <c r="C97" s="163"/>
      <c r="D97" s="163"/>
      <c r="E97" s="145" t="s">
        <v>1115</v>
      </c>
      <c r="F97" s="146"/>
      <c r="G97" s="87"/>
      <c r="H97" s="88"/>
      <c r="I97" s="145" t="s">
        <v>1116</v>
      </c>
      <c r="J97" s="146"/>
      <c r="K97" s="88"/>
      <c r="L97" s="88"/>
      <c r="M97" s="88"/>
      <c r="N97" s="145" t="s">
        <v>1117</v>
      </c>
      <c r="O97" s="146"/>
      <c r="P97" s="88"/>
      <c r="Q97" s="88"/>
      <c r="R97" s="88"/>
      <c r="S97" s="145" t="s">
        <v>1118</v>
      </c>
      <c r="T97" s="146"/>
      <c r="U97" s="88"/>
      <c r="V97" s="88"/>
      <c r="W97" s="88"/>
      <c r="X97" s="145" t="s">
        <v>1119</v>
      </c>
      <c r="Y97" s="146"/>
      <c r="Z97" s="88"/>
      <c r="AA97" s="57"/>
      <c r="AB97" s="96"/>
      <c r="AC97" s="83"/>
      <c r="AD97" s="42"/>
    </row>
    <row r="98" spans="1:30" ht="15.4" x14ac:dyDescent="0.45">
      <c r="A98" s="44"/>
      <c r="B98" s="50"/>
      <c r="C98" s="50"/>
      <c r="D98" s="50"/>
      <c r="E98" s="70"/>
      <c r="F98" s="95"/>
      <c r="G98" s="95"/>
      <c r="H98" s="96"/>
      <c r="I98" s="96"/>
      <c r="J98" s="96"/>
      <c r="K98" s="96"/>
      <c r="L98" s="96"/>
      <c r="M98" s="96"/>
      <c r="N98" s="96"/>
      <c r="O98" s="97"/>
      <c r="P98" s="96"/>
      <c r="Q98" s="96"/>
      <c r="R98" s="96"/>
      <c r="S98" s="96"/>
      <c r="T98" s="97"/>
      <c r="U98" s="96"/>
      <c r="V98" s="96"/>
      <c r="W98" s="96"/>
      <c r="X98" s="96"/>
      <c r="Y98" s="83"/>
      <c r="Z98" s="96"/>
      <c r="AA98" s="57"/>
      <c r="AB98" s="96"/>
      <c r="AC98" s="83"/>
      <c r="AD98" s="42"/>
    </row>
    <row r="99" spans="1:30" ht="15.75" thickBot="1" x14ac:dyDescent="0.5">
      <c r="A99" s="44"/>
      <c r="B99" s="50"/>
      <c r="C99" s="50"/>
      <c r="D99" s="50"/>
      <c r="E99" s="70"/>
      <c r="F99" s="95"/>
      <c r="G99" s="95"/>
      <c r="H99" s="96"/>
      <c r="I99" s="96"/>
      <c r="J99" s="96"/>
      <c r="K99" s="96"/>
      <c r="L99" s="96"/>
      <c r="M99" s="96"/>
      <c r="N99" s="96"/>
      <c r="O99" s="97"/>
      <c r="P99" s="96"/>
      <c r="Q99" s="96"/>
      <c r="R99" s="96"/>
      <c r="S99" s="96"/>
      <c r="T99" s="97"/>
      <c r="U99" s="96"/>
      <c r="V99" s="96"/>
      <c r="W99" s="96"/>
      <c r="X99" s="96"/>
      <c r="Y99" s="83"/>
      <c r="Z99" s="96"/>
      <c r="AA99" s="57"/>
      <c r="AB99" s="96"/>
      <c r="AC99" s="83"/>
      <c r="AD99" s="42"/>
    </row>
    <row r="100" spans="1:30" ht="15.75" thickBot="1" x14ac:dyDescent="0.5">
      <c r="A100" s="44"/>
      <c r="B100" s="155" t="s">
        <v>1120</v>
      </c>
      <c r="C100" s="156"/>
      <c r="D100" s="156"/>
      <c r="E100" s="142" t="e">
        <f>$E$92*(E$96/$AB$96)</f>
        <v>#N/A</v>
      </c>
      <c r="F100" s="143"/>
      <c r="G100" s="46"/>
      <c r="H100" s="46"/>
      <c r="I100" s="142" t="e">
        <f>$E$92*(I$96/$AB$96)</f>
        <v>#N/A</v>
      </c>
      <c r="J100" s="143"/>
      <c r="K100" s="46"/>
      <c r="L100" s="46"/>
      <c r="M100" s="46"/>
      <c r="N100" s="142" t="e">
        <f>$E$92*(N$96/$AB$96)</f>
        <v>#N/A</v>
      </c>
      <c r="O100" s="143"/>
      <c r="P100" s="46"/>
      <c r="Q100" s="46"/>
      <c r="R100" s="46"/>
      <c r="S100" s="142" t="e">
        <f>$E$92*(S$96/$AB$96)</f>
        <v>#N/A</v>
      </c>
      <c r="T100" s="143"/>
      <c r="U100" s="46"/>
      <c r="V100" s="46"/>
      <c r="W100" s="46"/>
      <c r="X100" s="142" t="e">
        <f>$E$92*(X$96/$AB$96)</f>
        <v>#N/A</v>
      </c>
      <c r="Y100" s="143"/>
      <c r="Z100" s="46"/>
      <c r="AA100" s="94"/>
      <c r="AB100" s="142" t="e">
        <f>SUM(E100,I100,N100,S100,X100)</f>
        <v>#N/A</v>
      </c>
      <c r="AC100" s="143"/>
      <c r="AD100" s="42"/>
    </row>
    <row r="101" spans="1:30" ht="15.4" x14ac:dyDescent="0.45">
      <c r="A101" s="44"/>
      <c r="B101" s="156"/>
      <c r="C101" s="156"/>
      <c r="D101" s="156"/>
      <c r="E101" s="113" t="s">
        <v>1130</v>
      </c>
      <c r="F101" s="95"/>
      <c r="G101" s="95"/>
      <c r="H101" s="96"/>
      <c r="I101" s="113" t="s">
        <v>1121</v>
      </c>
      <c r="J101" s="96"/>
      <c r="K101" s="96"/>
      <c r="L101" s="96"/>
      <c r="M101" s="96"/>
      <c r="N101" s="113" t="s">
        <v>1122</v>
      </c>
      <c r="O101" s="97"/>
      <c r="P101" s="96"/>
      <c r="Q101" s="96"/>
      <c r="R101" s="96"/>
      <c r="S101" s="113" t="s">
        <v>1123</v>
      </c>
      <c r="T101" s="97"/>
      <c r="U101" s="96"/>
      <c r="V101" s="96"/>
      <c r="W101" s="96"/>
      <c r="X101" s="113" t="s">
        <v>1124</v>
      </c>
      <c r="Y101" s="83"/>
      <c r="Z101" s="96"/>
      <c r="AA101" s="57"/>
      <c r="AB101" s="157"/>
      <c r="AC101" s="158"/>
      <c r="AD101" s="42"/>
    </row>
    <row r="102" spans="1:30" ht="15.4" x14ac:dyDescent="0.45">
      <c r="A102" s="44"/>
      <c r="B102" s="50"/>
      <c r="C102" s="50"/>
      <c r="D102" s="50"/>
      <c r="E102" s="144" t="s">
        <v>1125</v>
      </c>
      <c r="F102" s="144"/>
      <c r="G102" s="95"/>
      <c r="H102" s="114"/>
      <c r="I102" s="145" t="s">
        <v>1126</v>
      </c>
      <c r="J102" s="146"/>
      <c r="K102" s="114"/>
      <c r="L102" s="114"/>
      <c r="M102" s="114"/>
      <c r="N102" s="145" t="s">
        <v>1127</v>
      </c>
      <c r="O102" s="146"/>
      <c r="P102" s="114"/>
      <c r="Q102" s="114"/>
      <c r="R102" s="114"/>
      <c r="S102" s="145" t="s">
        <v>1128</v>
      </c>
      <c r="T102" s="146"/>
      <c r="U102" s="114"/>
      <c r="V102" s="114"/>
      <c r="W102" s="114"/>
      <c r="X102" s="145" t="s">
        <v>1129</v>
      </c>
      <c r="Y102" s="146"/>
      <c r="Z102" s="114"/>
      <c r="AA102" s="57"/>
      <c r="AB102" s="96"/>
      <c r="AC102" s="83"/>
      <c r="AD102" s="42"/>
    </row>
    <row r="103" spans="1:30" ht="15.75" thickBot="1" x14ac:dyDescent="0.5">
      <c r="A103" s="44"/>
      <c r="B103" s="50"/>
      <c r="C103" s="50"/>
      <c r="D103" s="50"/>
      <c r="E103" s="70"/>
      <c r="F103" s="95"/>
      <c r="G103" s="95"/>
      <c r="H103" s="96"/>
      <c r="I103" s="96"/>
      <c r="J103" s="96"/>
      <c r="K103" s="96"/>
      <c r="L103" s="96"/>
      <c r="M103" s="96"/>
      <c r="N103" s="96"/>
      <c r="O103" s="97"/>
      <c r="P103" s="96"/>
      <c r="Q103" s="96"/>
      <c r="R103" s="96"/>
      <c r="S103" s="96"/>
      <c r="T103" s="97"/>
      <c r="U103" s="96"/>
      <c r="V103" s="96"/>
      <c r="W103" s="96"/>
      <c r="X103" s="96"/>
      <c r="Y103" s="83"/>
      <c r="Z103" s="96"/>
      <c r="AA103" s="57"/>
      <c r="AB103" s="96"/>
      <c r="AC103" s="83"/>
      <c r="AD103" s="42"/>
    </row>
    <row r="104" spans="1:30" ht="15.75" thickBot="1" x14ac:dyDescent="0.5">
      <c r="A104" s="44"/>
      <c r="B104" s="152" t="s">
        <v>1135</v>
      </c>
      <c r="C104" s="152"/>
      <c r="D104" s="152"/>
      <c r="E104" s="70"/>
      <c r="F104" s="95"/>
      <c r="G104" s="95"/>
      <c r="H104" s="96"/>
      <c r="I104" s="159">
        <v>0</v>
      </c>
      <c r="J104" s="160"/>
      <c r="K104" s="96"/>
      <c r="L104" s="96"/>
      <c r="M104" s="96"/>
      <c r="N104" s="159">
        <v>0</v>
      </c>
      <c r="O104" s="160"/>
      <c r="P104" s="96"/>
      <c r="Q104" s="96"/>
      <c r="R104" s="96"/>
      <c r="S104" s="159">
        <v>0</v>
      </c>
      <c r="T104" s="160"/>
      <c r="U104" s="96"/>
      <c r="V104" s="96"/>
      <c r="W104" s="96"/>
      <c r="X104" s="159">
        <v>0</v>
      </c>
      <c r="Y104" s="160"/>
      <c r="Z104" s="96"/>
      <c r="AA104" s="57"/>
      <c r="AB104" s="142">
        <f>SUM(I104,N104,S104,X104)</f>
        <v>0</v>
      </c>
      <c r="AC104" s="143"/>
      <c r="AD104" s="42"/>
    </row>
    <row r="105" spans="1:30" ht="15.4" x14ac:dyDescent="0.45">
      <c r="A105" s="44"/>
      <c r="B105" s="152"/>
      <c r="C105" s="152"/>
      <c r="D105" s="152"/>
      <c r="E105" s="70"/>
      <c r="F105" s="95"/>
      <c r="G105" s="95"/>
      <c r="H105" s="88"/>
      <c r="I105" s="150" t="s">
        <v>1131</v>
      </c>
      <c r="J105" s="151"/>
      <c r="K105" s="88"/>
      <c r="L105" s="88"/>
      <c r="M105" s="88"/>
      <c r="N105" s="150" t="s">
        <v>1132</v>
      </c>
      <c r="O105" s="151"/>
      <c r="P105" s="88"/>
      <c r="Q105" s="88"/>
      <c r="R105" s="88"/>
      <c r="S105" s="150" t="s">
        <v>1133</v>
      </c>
      <c r="T105" s="151"/>
      <c r="U105" s="88"/>
      <c r="V105" s="88"/>
      <c r="W105" s="88"/>
      <c r="X105" s="150" t="s">
        <v>1134</v>
      </c>
      <c r="Y105" s="151"/>
      <c r="Z105" s="88"/>
      <c r="AA105" s="57"/>
      <c r="AB105" s="96"/>
      <c r="AC105" s="83"/>
      <c r="AD105" s="42"/>
    </row>
    <row r="106" spans="1:30" ht="15.4" x14ac:dyDescent="0.45">
      <c r="A106" s="44"/>
      <c r="B106" s="152"/>
      <c r="C106" s="152"/>
      <c r="D106" s="152"/>
      <c r="E106" s="70"/>
      <c r="F106" s="95"/>
      <c r="G106" s="95"/>
      <c r="H106" s="96"/>
      <c r="I106" s="96"/>
      <c r="J106" s="96"/>
      <c r="K106" s="96"/>
      <c r="L106" s="96"/>
      <c r="M106" s="96"/>
      <c r="N106" s="96"/>
      <c r="O106" s="97"/>
      <c r="P106" s="96"/>
      <c r="Q106" s="96"/>
      <c r="R106" s="96"/>
      <c r="S106" s="96"/>
      <c r="T106" s="97"/>
      <c r="U106" s="96"/>
      <c r="V106" s="96"/>
      <c r="W106" s="96"/>
      <c r="X106" s="96"/>
      <c r="Y106" s="83"/>
      <c r="Z106" s="96"/>
      <c r="AA106" s="57"/>
      <c r="AB106" s="96"/>
      <c r="AC106" s="83"/>
      <c r="AD106" s="42"/>
    </row>
    <row r="107" spans="1:30" ht="15.75" thickBot="1" x14ac:dyDescent="0.5">
      <c r="A107" s="44"/>
      <c r="B107" s="50"/>
      <c r="C107" s="50"/>
      <c r="D107" s="50"/>
      <c r="E107" s="70"/>
      <c r="F107" s="95"/>
      <c r="G107" s="95"/>
      <c r="H107" s="96"/>
      <c r="I107" s="96"/>
      <c r="J107" s="96"/>
      <c r="K107" s="96"/>
      <c r="L107" s="96"/>
      <c r="M107" s="96"/>
      <c r="N107" s="96"/>
      <c r="O107" s="97"/>
      <c r="P107" s="96"/>
      <c r="Q107" s="96"/>
      <c r="R107" s="96"/>
      <c r="S107" s="96"/>
      <c r="T107" s="97"/>
      <c r="U107" s="96"/>
      <c r="V107" s="96"/>
      <c r="W107" s="96"/>
      <c r="X107" s="96"/>
      <c r="Y107" s="83"/>
      <c r="Z107" s="96"/>
      <c r="AA107" s="57"/>
      <c r="AB107" s="96"/>
      <c r="AC107" s="83"/>
      <c r="AD107" s="42"/>
    </row>
    <row r="108" spans="1:30" ht="15.75" thickBot="1" x14ac:dyDescent="0.5">
      <c r="A108" s="44"/>
      <c r="B108" s="148" t="s">
        <v>1136</v>
      </c>
      <c r="C108" s="148"/>
      <c r="D108" s="148"/>
      <c r="E108" s="70"/>
      <c r="F108" s="95"/>
      <c r="G108" s="95"/>
      <c r="H108" s="96"/>
      <c r="I108" s="153" t="e">
        <f>I100+I104</f>
        <v>#N/A</v>
      </c>
      <c r="J108" s="154"/>
      <c r="K108" s="96"/>
      <c r="L108" s="96"/>
      <c r="M108" s="96"/>
      <c r="N108" s="153" t="e">
        <f>N100+N104</f>
        <v>#N/A</v>
      </c>
      <c r="O108" s="154"/>
      <c r="P108" s="96"/>
      <c r="Q108" s="96"/>
      <c r="R108" s="96"/>
      <c r="S108" s="153" t="e">
        <f>S100+S104</f>
        <v>#N/A</v>
      </c>
      <c r="T108" s="154"/>
      <c r="U108" s="96"/>
      <c r="V108" s="96"/>
      <c r="W108" s="96"/>
      <c r="X108" s="153" t="e">
        <f>X100+X104</f>
        <v>#N/A</v>
      </c>
      <c r="Y108" s="154"/>
      <c r="Z108" s="96"/>
      <c r="AA108" s="57"/>
      <c r="AB108" s="142" t="e">
        <f>SUM(I108,N108,S108,X108)</f>
        <v>#N/A</v>
      </c>
      <c r="AC108" s="143"/>
      <c r="AD108" s="42"/>
    </row>
    <row r="109" spans="1:30" ht="15.4" x14ac:dyDescent="0.45">
      <c r="A109" s="44"/>
      <c r="B109" s="148"/>
      <c r="C109" s="148"/>
      <c r="D109" s="148"/>
      <c r="E109" s="70"/>
      <c r="F109" s="95"/>
      <c r="G109" s="95"/>
      <c r="H109" s="96"/>
      <c r="I109" s="149" t="s">
        <v>1137</v>
      </c>
      <c r="J109" s="149"/>
      <c r="K109" s="96"/>
      <c r="L109" s="96"/>
      <c r="M109" s="96"/>
      <c r="N109" s="149" t="s">
        <v>1138</v>
      </c>
      <c r="O109" s="149"/>
      <c r="P109" s="96"/>
      <c r="Q109" s="96"/>
      <c r="R109" s="96"/>
      <c r="S109" s="149" t="s">
        <v>1139</v>
      </c>
      <c r="T109" s="149"/>
      <c r="U109" s="96"/>
      <c r="V109" s="96"/>
      <c r="W109" s="96"/>
      <c r="X109" s="149" t="s">
        <v>1140</v>
      </c>
      <c r="Y109" s="149"/>
      <c r="Z109" s="96"/>
      <c r="AA109" s="57"/>
      <c r="AB109" s="96"/>
      <c r="AC109" s="83"/>
      <c r="AD109" s="42"/>
    </row>
    <row r="110" spans="1:30" ht="15.4" x14ac:dyDescent="0.45">
      <c r="A110" s="44"/>
      <c r="B110" s="148"/>
      <c r="C110" s="148"/>
      <c r="D110" s="148"/>
      <c r="E110" s="70"/>
      <c r="F110" s="95"/>
      <c r="G110" s="95"/>
      <c r="H110" s="114"/>
      <c r="I110" s="145" t="s">
        <v>1141</v>
      </c>
      <c r="J110" s="146"/>
      <c r="K110" s="114"/>
      <c r="L110" s="114"/>
      <c r="M110" s="114"/>
      <c r="N110" s="145" t="s">
        <v>1142</v>
      </c>
      <c r="O110" s="146"/>
      <c r="P110" s="114"/>
      <c r="Q110" s="114"/>
      <c r="R110" s="114"/>
      <c r="S110" s="145" t="s">
        <v>1143</v>
      </c>
      <c r="T110" s="146"/>
      <c r="U110" s="114"/>
      <c r="V110" s="114"/>
      <c r="W110" s="114"/>
      <c r="X110" s="145" t="s">
        <v>1144</v>
      </c>
      <c r="Y110" s="146"/>
      <c r="Z110" s="114"/>
      <c r="AA110" s="57"/>
      <c r="AB110" s="96"/>
      <c r="AC110" s="83"/>
      <c r="AD110" s="42"/>
    </row>
    <row r="111" spans="1:30" ht="15.4" x14ac:dyDescent="0.45">
      <c r="A111" s="44"/>
      <c r="B111" s="50"/>
      <c r="C111" s="50"/>
      <c r="D111" s="50"/>
      <c r="E111" s="70"/>
      <c r="F111" s="95"/>
      <c r="G111" s="95"/>
      <c r="H111" s="96"/>
      <c r="I111" s="96"/>
      <c r="J111" s="96"/>
      <c r="K111" s="96"/>
      <c r="L111" s="96"/>
      <c r="M111" s="96"/>
      <c r="N111" s="96"/>
      <c r="O111" s="97"/>
      <c r="P111" s="96"/>
      <c r="Q111" s="96"/>
      <c r="R111" s="96"/>
      <c r="S111" s="96"/>
      <c r="T111" s="97"/>
      <c r="U111" s="96"/>
      <c r="V111" s="96"/>
      <c r="W111" s="96"/>
      <c r="X111" s="96"/>
      <c r="Y111" s="83"/>
      <c r="Z111" s="96"/>
      <c r="AA111" s="57"/>
      <c r="AB111" s="96"/>
      <c r="AC111" s="83"/>
      <c r="AD111" s="42"/>
    </row>
    <row r="112" spans="1:30" ht="15.4" x14ac:dyDescent="0.45">
      <c r="A112" s="44"/>
      <c r="B112" s="141" t="s">
        <v>1145</v>
      </c>
      <c r="C112" s="141"/>
      <c r="D112" s="141"/>
      <c r="E112" s="70"/>
      <c r="F112" s="95"/>
      <c r="G112" s="95"/>
      <c r="H112" s="96"/>
      <c r="I112" s="96"/>
      <c r="J112" s="96"/>
      <c r="K112" s="96"/>
      <c r="L112" s="96"/>
      <c r="M112" s="96"/>
      <c r="N112" s="96"/>
      <c r="O112" s="97"/>
      <c r="P112" s="96"/>
      <c r="Q112" s="96"/>
      <c r="R112" s="96"/>
      <c r="S112" s="96"/>
      <c r="T112" s="97"/>
      <c r="U112" s="96"/>
      <c r="V112" s="96"/>
      <c r="W112" s="96"/>
      <c r="X112" s="96"/>
      <c r="Y112" s="83"/>
      <c r="Z112" s="96"/>
      <c r="AA112" s="57"/>
      <c r="AB112" s="96"/>
      <c r="AC112" s="83"/>
      <c r="AD112" s="42"/>
    </row>
    <row r="113" spans="1:30" ht="15.4" x14ac:dyDescent="0.45">
      <c r="A113" s="44"/>
      <c r="B113" s="141"/>
      <c r="C113" s="141"/>
      <c r="D113" s="141"/>
      <c r="E113" s="70"/>
      <c r="F113" s="95"/>
      <c r="G113" s="95"/>
      <c r="H113" s="96"/>
      <c r="I113" s="96"/>
      <c r="J113" s="96"/>
      <c r="K113" s="96"/>
      <c r="L113" s="96"/>
      <c r="M113" s="96"/>
      <c r="N113" s="96"/>
      <c r="O113" s="97"/>
      <c r="P113" s="96"/>
      <c r="Q113" s="96"/>
      <c r="R113" s="96"/>
      <c r="S113" s="96"/>
      <c r="T113" s="97"/>
      <c r="U113" s="96"/>
      <c r="V113" s="96"/>
      <c r="W113" s="96"/>
      <c r="X113" s="96"/>
      <c r="Y113" s="83"/>
      <c r="Z113" s="96"/>
      <c r="AA113" s="57"/>
      <c r="AB113" s="96"/>
      <c r="AC113" s="83"/>
      <c r="AD113" s="42"/>
    </row>
    <row r="114" spans="1:30" ht="15.4" x14ac:dyDescent="0.45">
      <c r="A114" s="44"/>
      <c r="B114" s="141"/>
      <c r="C114" s="141"/>
      <c r="D114" s="141"/>
      <c r="E114" s="70"/>
      <c r="F114" s="95"/>
      <c r="G114" s="95"/>
      <c r="H114" s="96"/>
      <c r="I114" s="96"/>
      <c r="J114" s="96"/>
      <c r="K114" s="96"/>
      <c r="L114" s="96"/>
      <c r="M114" s="96"/>
      <c r="N114" s="96"/>
      <c r="O114" s="97"/>
      <c r="P114" s="96"/>
      <c r="Q114" s="96"/>
      <c r="R114" s="96"/>
      <c r="S114" s="96"/>
      <c r="T114" s="97"/>
      <c r="U114" s="96"/>
      <c r="V114" s="96"/>
      <c r="W114" s="96"/>
      <c r="X114" s="96"/>
      <c r="Y114" s="83"/>
      <c r="Z114" s="96"/>
      <c r="AA114" s="57"/>
      <c r="AB114" s="96"/>
      <c r="AC114" s="83"/>
      <c r="AD114" s="42"/>
    </row>
    <row r="115" spans="1:30" ht="15.75" thickBot="1" x14ac:dyDescent="0.5">
      <c r="A115" s="44"/>
      <c r="B115" s="50"/>
      <c r="C115" s="50"/>
      <c r="D115" s="50"/>
      <c r="E115" s="70"/>
      <c r="F115" s="95"/>
      <c r="G115" s="95"/>
      <c r="H115" s="96"/>
      <c r="I115" s="96"/>
      <c r="J115" s="96"/>
      <c r="K115" s="96"/>
      <c r="L115" s="96"/>
      <c r="M115" s="96"/>
      <c r="N115" s="96"/>
      <c r="O115" s="97"/>
      <c r="P115" s="96"/>
      <c r="Q115" s="96"/>
      <c r="R115" s="96"/>
      <c r="S115" s="96"/>
      <c r="T115" s="97"/>
      <c r="U115" s="96"/>
      <c r="V115" s="96"/>
      <c r="W115" s="96"/>
      <c r="X115" s="96"/>
      <c r="Y115" s="83"/>
      <c r="Z115" s="96"/>
      <c r="AA115" s="57"/>
      <c r="AB115" s="96"/>
      <c r="AC115" s="83"/>
      <c r="AD115" s="42"/>
    </row>
    <row r="116" spans="1:30" ht="15.75" thickBot="1" x14ac:dyDescent="0.5">
      <c r="A116" s="44"/>
      <c r="B116" s="148" t="s">
        <v>1184</v>
      </c>
      <c r="C116" s="148"/>
      <c r="D116" s="148"/>
      <c r="E116" s="142" t="e">
        <f>E100+E76</f>
        <v>#N/A</v>
      </c>
      <c r="F116" s="143"/>
      <c r="G116" s="95"/>
      <c r="H116" s="96"/>
      <c r="I116" s="142" t="e">
        <f>I108+I84</f>
        <v>#N/A</v>
      </c>
      <c r="J116" s="143"/>
      <c r="K116" s="96"/>
      <c r="L116" s="96"/>
      <c r="M116" s="96"/>
      <c r="N116" s="142" t="e">
        <f>N108+N84</f>
        <v>#N/A</v>
      </c>
      <c r="O116" s="143"/>
      <c r="P116" s="96"/>
      <c r="Q116" s="96"/>
      <c r="R116" s="96"/>
      <c r="S116" s="142" t="e">
        <f>S108+S84</f>
        <v>#N/A</v>
      </c>
      <c r="T116" s="143"/>
      <c r="U116" s="96"/>
      <c r="V116" s="96"/>
      <c r="W116" s="96"/>
      <c r="X116" s="142" t="e">
        <f>X108+X84</f>
        <v>#N/A</v>
      </c>
      <c r="Y116" s="143"/>
      <c r="Z116" s="96"/>
      <c r="AA116" s="57"/>
      <c r="AB116" s="142" t="e">
        <f>SUM(E116,I116,N116,S116,X116)</f>
        <v>#N/A</v>
      </c>
      <c r="AC116" s="143"/>
      <c r="AD116" s="42"/>
    </row>
    <row r="117" spans="1:30" ht="15.4" x14ac:dyDescent="0.45">
      <c r="A117" s="44"/>
      <c r="B117" s="148"/>
      <c r="C117" s="148"/>
      <c r="D117" s="148"/>
      <c r="E117" s="147" t="s">
        <v>1151</v>
      </c>
      <c r="F117" s="147"/>
      <c r="G117" s="95"/>
      <c r="H117" s="96"/>
      <c r="I117" s="147" t="s">
        <v>1152</v>
      </c>
      <c r="J117" s="147"/>
      <c r="K117" s="96"/>
      <c r="L117" s="96"/>
      <c r="M117" s="96"/>
      <c r="N117" s="147" t="s">
        <v>1153</v>
      </c>
      <c r="O117" s="147"/>
      <c r="P117" s="96"/>
      <c r="Q117" s="96"/>
      <c r="R117" s="96"/>
      <c r="S117" s="147" t="s">
        <v>1154</v>
      </c>
      <c r="T117" s="147"/>
      <c r="U117" s="96"/>
      <c r="V117" s="96"/>
      <c r="W117" s="96"/>
      <c r="X117" s="147" t="s">
        <v>1155</v>
      </c>
      <c r="Y117" s="147"/>
      <c r="Z117" s="96"/>
      <c r="AA117" s="57"/>
      <c r="AB117" s="96"/>
      <c r="AC117" s="83"/>
      <c r="AD117" s="42"/>
    </row>
    <row r="118" spans="1:30" ht="15.4" x14ac:dyDescent="0.45">
      <c r="A118" s="44"/>
      <c r="B118" s="50"/>
      <c r="C118" s="50"/>
      <c r="D118" s="50"/>
      <c r="E118" s="144" t="s">
        <v>1146</v>
      </c>
      <c r="F118" s="144"/>
      <c r="G118" s="95"/>
      <c r="H118" s="114"/>
      <c r="I118" s="145" t="s">
        <v>1147</v>
      </c>
      <c r="J118" s="146"/>
      <c r="K118" s="114"/>
      <c r="L118" s="114"/>
      <c r="M118" s="114"/>
      <c r="N118" s="145" t="s">
        <v>1148</v>
      </c>
      <c r="O118" s="146"/>
      <c r="P118" s="114"/>
      <c r="Q118" s="114"/>
      <c r="R118" s="114"/>
      <c r="S118" s="145" t="s">
        <v>1149</v>
      </c>
      <c r="T118" s="146"/>
      <c r="U118" s="114"/>
      <c r="V118" s="114"/>
      <c r="W118" s="114"/>
      <c r="X118" s="145" t="s">
        <v>1150</v>
      </c>
      <c r="Y118" s="146"/>
      <c r="Z118" s="114"/>
      <c r="AA118" s="57"/>
      <c r="AB118" s="96"/>
      <c r="AC118" s="83"/>
      <c r="AD118" s="42"/>
    </row>
    <row r="119" spans="1:30" ht="15.4" x14ac:dyDescent="0.45">
      <c r="A119" s="44"/>
      <c r="B119" s="50"/>
      <c r="C119" s="50"/>
      <c r="D119" s="50"/>
      <c r="E119" s="70"/>
      <c r="F119" s="95"/>
      <c r="G119" s="95"/>
      <c r="H119" s="96"/>
      <c r="I119" s="96"/>
      <c r="J119" s="96"/>
      <c r="K119" s="96"/>
      <c r="L119" s="96"/>
      <c r="M119" s="96"/>
      <c r="N119" s="96"/>
      <c r="O119" s="97"/>
      <c r="P119" s="96"/>
      <c r="Q119" s="96"/>
      <c r="R119" s="96"/>
      <c r="S119" s="96"/>
      <c r="T119" s="97"/>
      <c r="U119" s="96"/>
      <c r="V119" s="96"/>
      <c r="W119" s="96"/>
      <c r="X119" s="96"/>
      <c r="Y119" s="83"/>
      <c r="Z119" s="96"/>
      <c r="AA119" s="57"/>
      <c r="AB119" s="96"/>
      <c r="AC119" s="83"/>
      <c r="AD119" s="42"/>
    </row>
    <row r="120" spans="1:30" ht="15.75" thickBot="1" x14ac:dyDescent="0.5">
      <c r="A120" s="98"/>
      <c r="B120" s="99"/>
      <c r="C120" s="99"/>
      <c r="D120" s="9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1"/>
      <c r="P120" s="100"/>
      <c r="Q120" s="100"/>
      <c r="R120" s="100"/>
      <c r="S120" s="100"/>
      <c r="T120" s="101"/>
      <c r="U120" s="100"/>
      <c r="V120" s="100"/>
      <c r="W120" s="100"/>
      <c r="X120" s="100"/>
      <c r="Y120" s="101"/>
      <c r="Z120" s="100"/>
      <c r="AA120" s="101"/>
      <c r="AB120" s="100"/>
      <c r="AC120" s="102"/>
      <c r="AD120" s="103"/>
    </row>
    <row r="121" spans="1:30" x14ac:dyDescent="0.45">
      <c r="D121" t="s">
        <v>21</v>
      </c>
    </row>
    <row r="123" spans="1:30" x14ac:dyDescent="0.45">
      <c r="E123" s="86"/>
    </row>
  </sheetData>
  <mergeCells count="235">
    <mergeCell ref="E93:F93"/>
    <mergeCell ref="B84:D86"/>
    <mergeCell ref="I84:J84"/>
    <mergeCell ref="N84:O84"/>
    <mergeCell ref="S84:T84"/>
    <mergeCell ref="X84:Y84"/>
    <mergeCell ref="E94:F94"/>
    <mergeCell ref="B96:D97"/>
    <mergeCell ref="AB100:AC100"/>
    <mergeCell ref="I86:J86"/>
    <mergeCell ref="N86:O86"/>
    <mergeCell ref="S86:T86"/>
    <mergeCell ref="X86:Y86"/>
    <mergeCell ref="E96:F96"/>
    <mergeCell ref="I96:J96"/>
    <mergeCell ref="N96:O96"/>
    <mergeCell ref="S96:T96"/>
    <mergeCell ref="X96:Y96"/>
    <mergeCell ref="AB96:AC96"/>
    <mergeCell ref="E97:F97"/>
    <mergeCell ref="I97:J97"/>
    <mergeCell ref="N97:O97"/>
    <mergeCell ref="S97:T97"/>
    <mergeCell ref="X97:Y97"/>
    <mergeCell ref="AB76:AC76"/>
    <mergeCell ref="AB77:AC77"/>
    <mergeCell ref="B76:D77"/>
    <mergeCell ref="E76:F76"/>
    <mergeCell ref="I76:J76"/>
    <mergeCell ref="N76:O76"/>
    <mergeCell ref="S76:T76"/>
    <mergeCell ref="X76:Y76"/>
    <mergeCell ref="B80:D82"/>
    <mergeCell ref="I80:J80"/>
    <mergeCell ref="N80:O80"/>
    <mergeCell ref="S80:T80"/>
    <mergeCell ref="X80:Y80"/>
    <mergeCell ref="AB80:AC80"/>
    <mergeCell ref="S73:T73"/>
    <mergeCell ref="X73:Y73"/>
    <mergeCell ref="AB73:AC73"/>
    <mergeCell ref="B65:D66"/>
    <mergeCell ref="B72:D73"/>
    <mergeCell ref="E72:F72"/>
    <mergeCell ref="I72:J72"/>
    <mergeCell ref="N72:O72"/>
    <mergeCell ref="S72:T72"/>
    <mergeCell ref="E69:F69"/>
    <mergeCell ref="I69:J69"/>
    <mergeCell ref="N69:O69"/>
    <mergeCell ref="S69:T69"/>
    <mergeCell ref="X69:Y69"/>
    <mergeCell ref="AB69:AC69"/>
    <mergeCell ref="E57:F57"/>
    <mergeCell ref="I57:J57"/>
    <mergeCell ref="N57:O57"/>
    <mergeCell ref="S57:T57"/>
    <mergeCell ref="X57:Y57"/>
    <mergeCell ref="AB57:AC57"/>
    <mergeCell ref="E58:F58"/>
    <mergeCell ref="B61:D62"/>
    <mergeCell ref="E61:F61"/>
    <mergeCell ref="I61:J61"/>
    <mergeCell ref="N61:O61"/>
    <mergeCell ref="S61:T61"/>
    <mergeCell ref="X61:Y61"/>
    <mergeCell ref="AB61:AC61"/>
    <mergeCell ref="E27:F27"/>
    <mergeCell ref="I27:J27"/>
    <mergeCell ref="N27:O27"/>
    <mergeCell ref="S27:T27"/>
    <mergeCell ref="X27:Y27"/>
    <mergeCell ref="E26:F26"/>
    <mergeCell ref="B26:D27"/>
    <mergeCell ref="E38:F38"/>
    <mergeCell ref="E49:F49"/>
    <mergeCell ref="I49:J49"/>
    <mergeCell ref="N49:O49"/>
    <mergeCell ref="E34:F34"/>
    <mergeCell ref="B37:D39"/>
    <mergeCell ref="E37:F37"/>
    <mergeCell ref="E33:F33"/>
    <mergeCell ref="B33:D35"/>
    <mergeCell ref="E41:F41"/>
    <mergeCell ref="S49:T49"/>
    <mergeCell ref="X49:Y49"/>
    <mergeCell ref="B30:D31"/>
    <mergeCell ref="N46:O46"/>
    <mergeCell ref="S46:T46"/>
    <mergeCell ref="X46:Y46"/>
    <mergeCell ref="I16:J16"/>
    <mergeCell ref="N16:O16"/>
    <mergeCell ref="S16:T16"/>
    <mergeCell ref="X16:Y16"/>
    <mergeCell ref="B18:D20"/>
    <mergeCell ref="I19:J19"/>
    <mergeCell ref="N19:O19"/>
    <mergeCell ref="S19:T19"/>
    <mergeCell ref="E23:F23"/>
    <mergeCell ref="I23:J23"/>
    <mergeCell ref="N23:O23"/>
    <mergeCell ref="S23:T23"/>
    <mergeCell ref="X23:Y23"/>
    <mergeCell ref="X19:Y19"/>
    <mergeCell ref="B2:AC4"/>
    <mergeCell ref="B6:AC6"/>
    <mergeCell ref="B11:C11"/>
    <mergeCell ref="L11:N11"/>
    <mergeCell ref="E68:F68"/>
    <mergeCell ref="I68:J68"/>
    <mergeCell ref="N68:O68"/>
    <mergeCell ref="S68:T68"/>
    <mergeCell ref="X68:Y68"/>
    <mergeCell ref="AB68:AC68"/>
    <mergeCell ref="B22:D23"/>
    <mergeCell ref="E22:F22"/>
    <mergeCell ref="AB16:AC16"/>
    <mergeCell ref="E18:F18"/>
    <mergeCell ref="E19:F19"/>
    <mergeCell ref="B15:D16"/>
    <mergeCell ref="E16:F16"/>
    <mergeCell ref="B57:D58"/>
    <mergeCell ref="I42:J42"/>
    <mergeCell ref="N42:O42"/>
    <mergeCell ref="S42:T42"/>
    <mergeCell ref="X42:Y42"/>
    <mergeCell ref="AB42:AC42"/>
    <mergeCell ref="I46:J46"/>
    <mergeCell ref="AB46:AC46"/>
    <mergeCell ref="B41:D42"/>
    <mergeCell ref="E42:F42"/>
    <mergeCell ref="E45:F45"/>
    <mergeCell ref="E46:F46"/>
    <mergeCell ref="AB49:AC49"/>
    <mergeCell ref="B53:D54"/>
    <mergeCell ref="E53:F53"/>
    <mergeCell ref="I53:J53"/>
    <mergeCell ref="N53:O53"/>
    <mergeCell ref="S53:T53"/>
    <mergeCell ref="X53:Y53"/>
    <mergeCell ref="AB53:AC53"/>
    <mergeCell ref="E54:F54"/>
    <mergeCell ref="B49:D51"/>
    <mergeCell ref="E50:F50"/>
    <mergeCell ref="AB19:AC19"/>
    <mergeCell ref="AB27:AC27"/>
    <mergeCell ref="I34:J34"/>
    <mergeCell ref="N34:O34"/>
    <mergeCell ref="S34:T34"/>
    <mergeCell ref="X34:Y34"/>
    <mergeCell ref="AB34:AC34"/>
    <mergeCell ref="I38:J38"/>
    <mergeCell ref="N38:O38"/>
    <mergeCell ref="S38:T38"/>
    <mergeCell ref="X38:Y38"/>
    <mergeCell ref="AB38:AC38"/>
    <mergeCell ref="AB23:AC23"/>
    <mergeCell ref="AB84:AC84"/>
    <mergeCell ref="I85:J85"/>
    <mergeCell ref="N85:O85"/>
    <mergeCell ref="S85:T85"/>
    <mergeCell ref="X85:Y85"/>
    <mergeCell ref="E62:F62"/>
    <mergeCell ref="B88:D90"/>
    <mergeCell ref="B92:D93"/>
    <mergeCell ref="E92:F92"/>
    <mergeCell ref="E78:F78"/>
    <mergeCell ref="I78:J78"/>
    <mergeCell ref="N78:O78"/>
    <mergeCell ref="S78:T78"/>
    <mergeCell ref="X78:Y78"/>
    <mergeCell ref="I81:J81"/>
    <mergeCell ref="N81:O81"/>
    <mergeCell ref="S81:T81"/>
    <mergeCell ref="X81:Y81"/>
    <mergeCell ref="E63:F63"/>
    <mergeCell ref="X72:Y72"/>
    <mergeCell ref="AB72:AC72"/>
    <mergeCell ref="E73:F73"/>
    <mergeCell ref="I73:J73"/>
    <mergeCell ref="N73:O73"/>
    <mergeCell ref="B100:D101"/>
    <mergeCell ref="AB101:AC101"/>
    <mergeCell ref="E102:F102"/>
    <mergeCell ref="I102:J102"/>
    <mergeCell ref="N102:O102"/>
    <mergeCell ref="S102:T102"/>
    <mergeCell ref="X102:Y102"/>
    <mergeCell ref="I104:J104"/>
    <mergeCell ref="N104:O104"/>
    <mergeCell ref="S104:T104"/>
    <mergeCell ref="X104:Y104"/>
    <mergeCell ref="AB104:AC104"/>
    <mergeCell ref="E100:F100"/>
    <mergeCell ref="I100:J100"/>
    <mergeCell ref="N100:O100"/>
    <mergeCell ref="S100:T100"/>
    <mergeCell ref="X100:Y100"/>
    <mergeCell ref="I105:J105"/>
    <mergeCell ref="N105:O105"/>
    <mergeCell ref="S105:T105"/>
    <mergeCell ref="X105:Y105"/>
    <mergeCell ref="B104:D106"/>
    <mergeCell ref="B108:D110"/>
    <mergeCell ref="I108:J108"/>
    <mergeCell ref="N108:O108"/>
    <mergeCell ref="S108:T108"/>
    <mergeCell ref="X108:Y108"/>
    <mergeCell ref="AB108:AC108"/>
    <mergeCell ref="I109:J109"/>
    <mergeCell ref="N109:O109"/>
    <mergeCell ref="S109:T109"/>
    <mergeCell ref="X109:Y109"/>
    <mergeCell ref="I110:J110"/>
    <mergeCell ref="N110:O110"/>
    <mergeCell ref="S110:T110"/>
    <mergeCell ref="X110:Y110"/>
    <mergeCell ref="B112:D114"/>
    <mergeCell ref="E116:F116"/>
    <mergeCell ref="I116:J116"/>
    <mergeCell ref="N116:O116"/>
    <mergeCell ref="S116:T116"/>
    <mergeCell ref="X116:Y116"/>
    <mergeCell ref="AB116:AC116"/>
    <mergeCell ref="E118:F118"/>
    <mergeCell ref="I118:J118"/>
    <mergeCell ref="N118:O118"/>
    <mergeCell ref="S118:T118"/>
    <mergeCell ref="X118:Y118"/>
    <mergeCell ref="E117:F117"/>
    <mergeCell ref="I117:J117"/>
    <mergeCell ref="N117:O117"/>
    <mergeCell ref="S117:T117"/>
    <mergeCell ref="X117:Y117"/>
    <mergeCell ref="B116:D117"/>
  </mergeCells>
  <conditionalFormatting sqref="H69:K120">
    <cfRule type="expression" dxfId="4" priority="5">
      <formula>$I$69=""</formula>
    </cfRule>
  </conditionalFormatting>
  <conditionalFormatting sqref="M69:P120">
    <cfRule type="expression" dxfId="3" priority="4">
      <formula>$N$69=""</formula>
    </cfRule>
  </conditionalFormatting>
  <conditionalFormatting sqref="R69:U120">
    <cfRule type="expression" dxfId="2" priority="3">
      <formula>$S$69=""</formula>
    </cfRule>
  </conditionalFormatting>
  <conditionalFormatting sqref="W69:Z120">
    <cfRule type="expression" dxfId="1" priority="2">
      <formula>$X$69=""</formula>
    </cfRule>
  </conditionalFormatting>
  <conditionalFormatting sqref="A71:AD86">
    <cfRule type="expression" dxfId="0" priority="1">
      <formula>$E$22=0</formula>
    </cfRule>
  </conditionalFormatting>
  <dataValidations count="7">
    <dataValidation operator="lessThanOrEqual" allowBlank="1" showInputMessage="1" showErrorMessage="1" error="You cannot amend this cell" sqref="X13:Y13 AA13" xr:uid="{23FE34FD-2FD9-40B8-B5B0-A574918A9A83}"/>
    <dataValidation operator="lessThanOrEqual" allowBlank="1" showInputMessage="1" showErrorMessage="1" errorTitle="Negative whole number required" error="This number MUST be a negative whole number" sqref="AA76 X104:Y104 I104:J104 N104:O104 S104:T104 AA100 S80:T80 N80:O80 I80:J80 X80:Y80" xr:uid="{1B56687D-8FB2-47E4-986C-9A5F49D6238F}"/>
    <dataValidation type="whole" operator="greaterThanOrEqual" allowBlank="1" showInputMessage="1" showErrorMessage="1" sqref="E33:F33 E37:F37 E41:F41" xr:uid="{C6F42D31-0FD1-48D2-8662-A006E9F23940}">
      <formula1>0</formula1>
    </dataValidation>
    <dataValidation type="whole" operator="greaterThanOrEqual" allowBlank="1" showInputMessage="1" showErrorMessage="1" errorTitle="Negative whole number required" error="This number MUST be a negative whole number" sqref="E49:F49 E53:F53 E57:F57" xr:uid="{ED1C5A6E-FB3A-40F9-BDCD-27AF4885B425}">
      <formula1>0</formula1>
    </dataValidation>
    <dataValidation type="custom" allowBlank="1" showInputMessage="1" showErrorMessage="1" error="Please do not change this cell as it will break lookups in the form" sqref="A8" xr:uid="{F331E9A1-77D6-448F-A195-5E345BB8E00D}">
      <formula1>"D1=""n/a"""</formula1>
    </dataValidation>
    <dataValidation type="custom" allowBlank="1" showInputMessage="1" showErrorMessage="1" error="Please do not edit this cell as it will affect calculations in the form" sqref="E22:F22 E26:F26 E45:F45 E61:F61 E76:F76 I69:J69 N69:O69 S69:T69 E69:F69 I84:J84 N84:O84 S84:T84 X76:Y76 X84:Y84 AB72:AC72 AB76:AC76 AB80:AC80 AB84:AC84 X100:Y100 S100:T100 N100:O100 I100:J100 E100:F100 E92:F92 I108:J108 S108:T108 N108:O108 X108:Y108 AB100:AC100 AB96:AC96 AB104:AC104 AB108:AC108 X116:Y116 S116:T116 N116:O116 I116:J116 E116:F116 AB116:AC116 I76:J76 N76:O76 S76:T76 X69:Y69" xr:uid="{FE569B5B-9722-4D44-A1CF-A0F2564F2EFB}">
      <formula1>"D1=""n/a"""</formula1>
    </dataValidation>
    <dataValidation allowBlank="1" showInputMessage="1" showErrorMessage="1" error="Please do not edit this cell as it will affect calculations in the form" sqref="E96:Z96 E72:Z72" xr:uid="{C5F9C4BA-7F2B-4B46-8F24-2F7CC2E8914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DA246-8861-4491-87C0-7C34942C837C}">
          <x14:formula1>
            <xm:f>'Exceptional Balance Data'!$C$2:$C$311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F371-0955-4700-98D7-F944E0A9842D}">
  <sheetPr codeName="Sheet3"/>
  <dimension ref="A1:J311"/>
  <sheetViews>
    <sheetView topLeftCell="F19" workbookViewId="0">
      <selection activeCell="H28" sqref="H28"/>
    </sheetView>
  </sheetViews>
  <sheetFormatPr defaultColWidth="8.73046875" defaultRowHeight="13.5" x14ac:dyDescent="0.35"/>
  <cols>
    <col min="1" max="1" width="8.73046875" style="108"/>
    <col min="2" max="2" width="10.9296875" style="108" bestFit="1" customWidth="1"/>
    <col min="3" max="3" width="31.19921875" style="108" customWidth="1"/>
    <col min="4" max="4" width="8.265625" style="108" bestFit="1" customWidth="1"/>
    <col min="5" max="5" width="20.19921875" style="108" customWidth="1"/>
    <col min="6" max="6" width="33.19921875" style="108" customWidth="1"/>
    <col min="7" max="7" width="25.33203125" style="108" customWidth="1"/>
    <col min="8" max="8" width="48.53125" style="108" bestFit="1" customWidth="1"/>
    <col min="9" max="9" width="24" style="108" bestFit="1" customWidth="1"/>
    <col min="10" max="10" width="52" style="108" bestFit="1" customWidth="1"/>
    <col min="11" max="16384" width="8.73046875" style="108"/>
  </cols>
  <sheetData>
    <row r="1" spans="1:10" s="105" customFormat="1" ht="45.5" customHeight="1" thickBot="1" x14ac:dyDescent="0.45">
      <c r="A1" s="106" t="s">
        <v>43</v>
      </c>
      <c r="B1" s="106" t="s">
        <v>44</v>
      </c>
      <c r="C1" s="106" t="s">
        <v>42</v>
      </c>
      <c r="D1" s="106" t="s">
        <v>45</v>
      </c>
      <c r="E1" s="107" t="s">
        <v>1177</v>
      </c>
      <c r="F1" s="106" t="s">
        <v>49</v>
      </c>
      <c r="G1" s="106" t="s">
        <v>50</v>
      </c>
      <c r="H1" s="106" t="s">
        <v>47</v>
      </c>
      <c r="I1" s="106" t="s">
        <v>51</v>
      </c>
      <c r="J1" s="106" t="s">
        <v>48</v>
      </c>
    </row>
    <row r="2" spans="1:10" customFormat="1" ht="14.65" thickTop="1" x14ac:dyDescent="0.45">
      <c r="A2" s="108" t="s">
        <v>52</v>
      </c>
      <c r="B2" s="108" t="s">
        <v>53</v>
      </c>
      <c r="C2" s="108" t="s">
        <v>54</v>
      </c>
      <c r="D2" s="108" t="s">
        <v>55</v>
      </c>
      <c r="E2" s="109">
        <v>-733718</v>
      </c>
      <c r="F2" s="108" t="s">
        <v>54</v>
      </c>
      <c r="G2" s="108" t="s">
        <v>56</v>
      </c>
      <c r="H2" s="108" t="s">
        <v>57</v>
      </c>
      <c r="I2" s="108" t="s">
        <v>58</v>
      </c>
      <c r="J2" s="108" t="s">
        <v>58</v>
      </c>
    </row>
    <row r="3" spans="1:10" customFormat="1" ht="14.25" x14ac:dyDescent="0.45">
      <c r="A3" s="108" t="s">
        <v>59</v>
      </c>
      <c r="B3" s="108" t="s">
        <v>60</v>
      </c>
      <c r="C3" s="108" t="s">
        <v>61</v>
      </c>
      <c r="D3" s="108" t="s">
        <v>55</v>
      </c>
      <c r="E3" s="109">
        <v>-14334</v>
      </c>
      <c r="F3" s="108" t="s">
        <v>61</v>
      </c>
      <c r="G3" s="108" t="s">
        <v>62</v>
      </c>
      <c r="H3" s="108" t="s">
        <v>63</v>
      </c>
      <c r="I3" s="108" t="s">
        <v>58</v>
      </c>
      <c r="J3" s="108" t="s">
        <v>58</v>
      </c>
    </row>
    <row r="4" spans="1:10" customFormat="1" ht="14.25" x14ac:dyDescent="0.45">
      <c r="A4" s="108" t="s">
        <v>64</v>
      </c>
      <c r="B4" s="108" t="s">
        <v>65</v>
      </c>
      <c r="C4" s="108" t="s">
        <v>66</v>
      </c>
      <c r="D4" s="108" t="s">
        <v>55</v>
      </c>
      <c r="E4" s="109">
        <v>-663835</v>
      </c>
      <c r="F4" s="108" t="s">
        <v>66</v>
      </c>
      <c r="G4" s="108" t="s">
        <v>67</v>
      </c>
      <c r="H4" s="108" t="s">
        <v>68</v>
      </c>
      <c r="I4" s="108" t="s">
        <v>69</v>
      </c>
      <c r="J4" s="108" t="s">
        <v>58</v>
      </c>
    </row>
    <row r="5" spans="1:10" customFormat="1" ht="14.25" x14ac:dyDescent="0.45">
      <c r="A5" s="108" t="s">
        <v>70</v>
      </c>
      <c r="B5" s="108" t="s">
        <v>71</v>
      </c>
      <c r="C5" s="108" t="s">
        <v>72</v>
      </c>
      <c r="D5" s="108" t="s">
        <v>55</v>
      </c>
      <c r="E5" s="109">
        <v>-750257</v>
      </c>
      <c r="F5" s="108" t="s">
        <v>72</v>
      </c>
      <c r="G5" s="108" t="s">
        <v>56</v>
      </c>
      <c r="H5" s="108" t="s">
        <v>57</v>
      </c>
      <c r="I5" s="108" t="s">
        <v>58</v>
      </c>
      <c r="J5" s="108" t="s">
        <v>58</v>
      </c>
    </row>
    <row r="6" spans="1:10" customFormat="1" ht="14.25" x14ac:dyDescent="0.45">
      <c r="A6" s="108" t="s">
        <v>73</v>
      </c>
      <c r="B6" s="108" t="s">
        <v>74</v>
      </c>
      <c r="C6" s="108" t="s">
        <v>75</v>
      </c>
      <c r="D6" s="108" t="s">
        <v>55</v>
      </c>
      <c r="E6" s="109">
        <v>-311000</v>
      </c>
      <c r="F6" s="108" t="s">
        <v>75</v>
      </c>
      <c r="G6" s="108" t="s">
        <v>76</v>
      </c>
      <c r="H6" s="108" t="s">
        <v>77</v>
      </c>
      <c r="I6" s="108" t="s">
        <v>78</v>
      </c>
      <c r="J6" s="108" t="s">
        <v>58</v>
      </c>
    </row>
    <row r="7" spans="1:10" customFormat="1" ht="14.25" x14ac:dyDescent="0.45">
      <c r="A7" s="108" t="s">
        <v>79</v>
      </c>
      <c r="B7" s="108" t="s">
        <v>80</v>
      </c>
      <c r="C7" s="108" t="s">
        <v>81</v>
      </c>
      <c r="D7" s="108" t="s">
        <v>55</v>
      </c>
      <c r="E7" s="109">
        <v>-959059</v>
      </c>
      <c r="F7" s="108" t="s">
        <v>81</v>
      </c>
      <c r="G7" s="108" t="s">
        <v>82</v>
      </c>
      <c r="H7" s="108" t="s">
        <v>83</v>
      </c>
      <c r="I7" s="108" t="s">
        <v>84</v>
      </c>
      <c r="J7" s="108" t="s">
        <v>58</v>
      </c>
    </row>
    <row r="8" spans="1:10" customFormat="1" ht="14.25" x14ac:dyDescent="0.45">
      <c r="A8" s="108" t="s">
        <v>85</v>
      </c>
      <c r="B8" s="108" t="s">
        <v>86</v>
      </c>
      <c r="C8" s="108" t="s">
        <v>87</v>
      </c>
      <c r="D8" s="108" t="s">
        <v>55</v>
      </c>
      <c r="E8" s="109">
        <v>-981549</v>
      </c>
      <c r="F8" s="108" t="s">
        <v>87</v>
      </c>
      <c r="G8" s="108" t="s">
        <v>88</v>
      </c>
      <c r="H8" s="108" t="s">
        <v>89</v>
      </c>
      <c r="I8" s="108" t="s">
        <v>58</v>
      </c>
      <c r="J8" s="108" t="s">
        <v>58</v>
      </c>
    </row>
    <row r="9" spans="1:10" customFormat="1" ht="14.25" x14ac:dyDescent="0.45">
      <c r="A9" s="108" t="s">
        <v>90</v>
      </c>
      <c r="B9" s="108" t="s">
        <v>91</v>
      </c>
      <c r="C9" s="108" t="s">
        <v>92</v>
      </c>
      <c r="D9" s="108" t="s">
        <v>93</v>
      </c>
      <c r="E9" s="109">
        <v>3746228</v>
      </c>
      <c r="F9" s="108" t="s">
        <v>92</v>
      </c>
      <c r="G9" s="108" t="s">
        <v>46</v>
      </c>
      <c r="H9" s="108" t="s">
        <v>58</v>
      </c>
      <c r="I9" s="108" t="s">
        <v>58</v>
      </c>
      <c r="J9" s="108" t="s">
        <v>58</v>
      </c>
    </row>
    <row r="10" spans="1:10" customFormat="1" ht="14.25" x14ac:dyDescent="0.45">
      <c r="A10" s="108" t="s">
        <v>94</v>
      </c>
      <c r="B10" s="108" t="s">
        <v>95</v>
      </c>
      <c r="C10" s="108" t="s">
        <v>96</v>
      </c>
      <c r="D10" s="108" t="s">
        <v>93</v>
      </c>
      <c r="E10" s="109">
        <v>-5736168</v>
      </c>
      <c r="F10" s="108" t="s">
        <v>96</v>
      </c>
      <c r="G10" s="108" t="s">
        <v>46</v>
      </c>
      <c r="H10" s="108" t="s">
        <v>58</v>
      </c>
      <c r="I10" s="108" t="s">
        <v>58</v>
      </c>
      <c r="J10" s="108" t="s">
        <v>58</v>
      </c>
    </row>
    <row r="11" spans="1:10" customFormat="1" ht="14.25" x14ac:dyDescent="0.45">
      <c r="A11" s="108" t="s">
        <v>97</v>
      </c>
      <c r="B11" s="108" t="s">
        <v>98</v>
      </c>
      <c r="C11" s="108" t="s">
        <v>99</v>
      </c>
      <c r="D11" s="108" t="s">
        <v>100</v>
      </c>
      <c r="E11" s="109">
        <v>242000</v>
      </c>
      <c r="F11" s="108" t="s">
        <v>99</v>
      </c>
      <c r="G11" s="108" t="s">
        <v>58</v>
      </c>
      <c r="H11" s="108" t="s">
        <v>101</v>
      </c>
      <c r="I11" s="108" t="s">
        <v>102</v>
      </c>
      <c r="J11" s="108" t="s">
        <v>103</v>
      </c>
    </row>
    <row r="12" spans="1:10" customFormat="1" ht="14.25" x14ac:dyDescent="0.45">
      <c r="A12" s="108" t="s">
        <v>104</v>
      </c>
      <c r="B12" s="108" t="s">
        <v>105</v>
      </c>
      <c r="C12" s="108" t="s">
        <v>106</v>
      </c>
      <c r="D12" s="108" t="s">
        <v>55</v>
      </c>
      <c r="E12" s="109">
        <v>-442864</v>
      </c>
      <c r="F12" s="108" t="s">
        <v>106</v>
      </c>
      <c r="G12" s="108" t="s">
        <v>62</v>
      </c>
      <c r="H12" s="108" t="s">
        <v>63</v>
      </c>
      <c r="I12" s="108" t="s">
        <v>58</v>
      </c>
      <c r="J12" s="108" t="s">
        <v>58</v>
      </c>
    </row>
    <row r="13" spans="1:10" customFormat="1" ht="14.25" x14ac:dyDescent="0.45">
      <c r="A13" s="108" t="s">
        <v>107</v>
      </c>
      <c r="B13" s="108" t="s">
        <v>108</v>
      </c>
      <c r="C13" s="108" t="s">
        <v>109</v>
      </c>
      <c r="D13" s="108" t="s">
        <v>55</v>
      </c>
      <c r="E13" s="109">
        <v>-2979015</v>
      </c>
      <c r="F13" s="108" t="s">
        <v>109</v>
      </c>
      <c r="G13" s="108" t="s">
        <v>110</v>
      </c>
      <c r="H13" s="108" t="s">
        <v>111</v>
      </c>
      <c r="I13" s="108" t="s">
        <v>112</v>
      </c>
      <c r="J13" s="108" t="s">
        <v>58</v>
      </c>
    </row>
    <row r="14" spans="1:10" customFormat="1" ht="14.25" x14ac:dyDescent="0.45">
      <c r="A14" s="108" t="s">
        <v>113</v>
      </c>
      <c r="B14" s="108" t="s">
        <v>114</v>
      </c>
      <c r="C14" s="108" t="s">
        <v>115</v>
      </c>
      <c r="D14" s="108" t="s">
        <v>55</v>
      </c>
      <c r="E14" s="109">
        <v>-1245000</v>
      </c>
      <c r="F14" s="108" t="s">
        <v>115</v>
      </c>
      <c r="G14" s="108" t="s">
        <v>116</v>
      </c>
      <c r="H14" s="108" t="s">
        <v>117</v>
      </c>
      <c r="I14" s="108" t="s">
        <v>118</v>
      </c>
      <c r="J14" s="108" t="s">
        <v>58</v>
      </c>
    </row>
    <row r="15" spans="1:10" customFormat="1" ht="14.25" x14ac:dyDescent="0.45">
      <c r="A15" s="108" t="s">
        <v>119</v>
      </c>
      <c r="B15" s="108" t="s">
        <v>120</v>
      </c>
      <c r="C15" s="108" t="s">
        <v>121</v>
      </c>
      <c r="D15" s="108" t="s">
        <v>55</v>
      </c>
      <c r="E15" s="109">
        <v>-970000</v>
      </c>
      <c r="F15" s="108" t="s">
        <v>121</v>
      </c>
      <c r="G15" s="108" t="s">
        <v>76</v>
      </c>
      <c r="H15" s="108" t="s">
        <v>77</v>
      </c>
      <c r="I15" s="108" t="s">
        <v>78</v>
      </c>
      <c r="J15" s="108" t="s">
        <v>58</v>
      </c>
    </row>
    <row r="16" spans="1:10" customFormat="1" ht="14.25" x14ac:dyDescent="0.45">
      <c r="A16" s="108" t="s">
        <v>122</v>
      </c>
      <c r="B16" s="108" t="s">
        <v>123</v>
      </c>
      <c r="C16" s="108" t="s">
        <v>124</v>
      </c>
      <c r="D16" s="108" t="s">
        <v>125</v>
      </c>
      <c r="E16" s="109">
        <v>-1953835</v>
      </c>
      <c r="F16" s="108" t="s">
        <v>124</v>
      </c>
      <c r="G16" s="108" t="s">
        <v>58</v>
      </c>
      <c r="H16" s="108" t="s">
        <v>126</v>
      </c>
      <c r="I16" s="108" t="s">
        <v>127</v>
      </c>
      <c r="J16" s="108" t="s">
        <v>58</v>
      </c>
    </row>
    <row r="17" spans="1:10" customFormat="1" ht="14.25" x14ac:dyDescent="0.45">
      <c r="A17" s="108" t="s">
        <v>128</v>
      </c>
      <c r="B17" s="108" t="s">
        <v>129</v>
      </c>
      <c r="C17" s="108" t="s">
        <v>130</v>
      </c>
      <c r="D17" s="108" t="s">
        <v>125</v>
      </c>
      <c r="E17" s="109">
        <v>-1151613</v>
      </c>
      <c r="F17" s="108" t="s">
        <v>130</v>
      </c>
      <c r="G17" s="108" t="s">
        <v>58</v>
      </c>
      <c r="H17" s="108" t="s">
        <v>131</v>
      </c>
      <c r="I17" s="108" t="s">
        <v>132</v>
      </c>
      <c r="J17" s="108" t="s">
        <v>58</v>
      </c>
    </row>
    <row r="18" spans="1:10" customFormat="1" ht="14.25" x14ac:dyDescent="0.45">
      <c r="A18" s="108" t="s">
        <v>133</v>
      </c>
      <c r="B18" s="108" t="s">
        <v>134</v>
      </c>
      <c r="C18" s="108" t="s">
        <v>135</v>
      </c>
      <c r="D18" s="108" t="s">
        <v>93</v>
      </c>
      <c r="E18" s="109">
        <v>-9674661</v>
      </c>
      <c r="F18" s="108" t="s">
        <v>135</v>
      </c>
      <c r="G18" s="108" t="s">
        <v>46</v>
      </c>
      <c r="H18" s="108" t="s">
        <v>58</v>
      </c>
      <c r="I18" s="108" t="s">
        <v>58</v>
      </c>
      <c r="J18" s="108" t="s">
        <v>58</v>
      </c>
    </row>
    <row r="19" spans="1:10" customFormat="1" ht="14.25" x14ac:dyDescent="0.45">
      <c r="A19" s="108" t="s">
        <v>136</v>
      </c>
      <c r="B19" s="108" t="s">
        <v>137</v>
      </c>
      <c r="C19" s="108" t="s">
        <v>138</v>
      </c>
      <c r="D19" s="108" t="s">
        <v>100</v>
      </c>
      <c r="E19" s="109">
        <v>-5308415</v>
      </c>
      <c r="F19" s="108" t="s">
        <v>138</v>
      </c>
      <c r="G19" s="108" t="s">
        <v>58</v>
      </c>
      <c r="H19" s="108" t="s">
        <v>139</v>
      </c>
      <c r="I19" s="108" t="s">
        <v>140</v>
      </c>
      <c r="J19" s="108" t="s">
        <v>141</v>
      </c>
    </row>
    <row r="20" spans="1:10" customFormat="1" ht="14.25" x14ac:dyDescent="0.45">
      <c r="A20" s="108" t="s">
        <v>142</v>
      </c>
      <c r="B20" s="108" t="s">
        <v>143</v>
      </c>
      <c r="C20" s="108" t="s">
        <v>144</v>
      </c>
      <c r="D20" s="108" t="s">
        <v>55</v>
      </c>
      <c r="E20" s="109">
        <v>-1159071</v>
      </c>
      <c r="F20" s="108" t="s">
        <v>144</v>
      </c>
      <c r="G20" s="108" t="s">
        <v>145</v>
      </c>
      <c r="H20" s="108" t="s">
        <v>146</v>
      </c>
      <c r="I20" s="108" t="s">
        <v>147</v>
      </c>
      <c r="J20" s="108" t="s">
        <v>58</v>
      </c>
    </row>
    <row r="21" spans="1:10" customFormat="1" ht="14.25" x14ac:dyDescent="0.45">
      <c r="A21" s="108" t="s">
        <v>148</v>
      </c>
      <c r="B21" s="108" t="s">
        <v>149</v>
      </c>
      <c r="C21" s="108" t="s">
        <v>150</v>
      </c>
      <c r="D21" s="108" t="s">
        <v>125</v>
      </c>
      <c r="E21" s="109">
        <v>-1668260</v>
      </c>
      <c r="F21" s="108" t="s">
        <v>150</v>
      </c>
      <c r="G21" s="108" t="s">
        <v>58</v>
      </c>
      <c r="H21" s="108" t="s">
        <v>151</v>
      </c>
      <c r="I21" s="108" t="s">
        <v>152</v>
      </c>
      <c r="J21" s="108" t="s">
        <v>58</v>
      </c>
    </row>
    <row r="22" spans="1:10" customFormat="1" ht="14.25" x14ac:dyDescent="0.45">
      <c r="A22" s="108" t="s">
        <v>153</v>
      </c>
      <c r="B22" s="108" t="s">
        <v>154</v>
      </c>
      <c r="C22" s="108" t="s">
        <v>155</v>
      </c>
      <c r="D22" s="108" t="s">
        <v>125</v>
      </c>
      <c r="E22" s="109">
        <v>-439798</v>
      </c>
      <c r="F22" s="108" t="s">
        <v>155</v>
      </c>
      <c r="G22" s="108" t="s">
        <v>58</v>
      </c>
      <c r="H22" s="108" t="s">
        <v>151</v>
      </c>
      <c r="I22" s="108" t="s">
        <v>152</v>
      </c>
      <c r="J22" s="108" t="s">
        <v>58</v>
      </c>
    </row>
    <row r="23" spans="1:10" customFormat="1" ht="14.25" x14ac:dyDescent="0.45">
      <c r="A23" s="108" t="s">
        <v>156</v>
      </c>
      <c r="B23" s="108" t="s">
        <v>157</v>
      </c>
      <c r="C23" s="108" t="s">
        <v>158</v>
      </c>
      <c r="D23" s="108" t="s">
        <v>55</v>
      </c>
      <c r="E23" s="109">
        <v>-1023870</v>
      </c>
      <c r="F23" s="108" t="s">
        <v>158</v>
      </c>
      <c r="G23" s="108" t="s">
        <v>67</v>
      </c>
      <c r="H23" s="108" t="s">
        <v>68</v>
      </c>
      <c r="I23" s="108" t="s">
        <v>69</v>
      </c>
      <c r="J23" s="108" t="s">
        <v>58</v>
      </c>
    </row>
    <row r="24" spans="1:10" customFormat="1" ht="14.25" x14ac:dyDescent="0.45">
      <c r="A24" s="108" t="s">
        <v>159</v>
      </c>
      <c r="B24" s="108" t="s">
        <v>160</v>
      </c>
      <c r="C24" s="108" t="s">
        <v>161</v>
      </c>
      <c r="D24" s="108" t="s">
        <v>100</v>
      </c>
      <c r="E24" s="109">
        <v>-7479148</v>
      </c>
      <c r="F24" s="108" t="s">
        <v>161</v>
      </c>
      <c r="G24" s="108" t="s">
        <v>58</v>
      </c>
      <c r="H24" s="108" t="s">
        <v>162</v>
      </c>
      <c r="I24" s="108" t="s">
        <v>58</v>
      </c>
      <c r="J24" s="108" t="s">
        <v>163</v>
      </c>
    </row>
    <row r="25" spans="1:10" customFormat="1" ht="14.25" x14ac:dyDescent="0.45">
      <c r="A25" s="108" t="s">
        <v>164</v>
      </c>
      <c r="B25" s="108" t="s">
        <v>165</v>
      </c>
      <c r="C25" s="108" t="s">
        <v>166</v>
      </c>
      <c r="D25" s="108" t="s">
        <v>55</v>
      </c>
      <c r="E25" s="109">
        <v>268828</v>
      </c>
      <c r="F25" s="108" t="s">
        <v>166</v>
      </c>
      <c r="G25" s="108" t="s">
        <v>167</v>
      </c>
      <c r="H25" s="108" t="s">
        <v>168</v>
      </c>
      <c r="I25" s="108" t="s">
        <v>58</v>
      </c>
      <c r="J25" s="108" t="s">
        <v>58</v>
      </c>
    </row>
    <row r="26" spans="1:10" customFormat="1" ht="14.25" x14ac:dyDescent="0.45">
      <c r="A26" s="108" t="s">
        <v>169</v>
      </c>
      <c r="B26" s="108" t="s">
        <v>170</v>
      </c>
      <c r="C26" s="108" t="s">
        <v>171</v>
      </c>
      <c r="D26" s="108" t="s">
        <v>125</v>
      </c>
      <c r="E26" s="109">
        <v>-9677685</v>
      </c>
      <c r="F26" s="108" t="s">
        <v>172</v>
      </c>
      <c r="G26" s="108" t="s">
        <v>58</v>
      </c>
      <c r="H26" s="108" t="s">
        <v>173</v>
      </c>
      <c r="I26" s="108" t="s">
        <v>174</v>
      </c>
      <c r="J26" s="108" t="s">
        <v>58</v>
      </c>
    </row>
    <row r="27" spans="1:10" customFormat="1" ht="14.25" x14ac:dyDescent="0.45">
      <c r="A27" s="108" t="s">
        <v>175</v>
      </c>
      <c r="B27" s="108" t="s">
        <v>176</v>
      </c>
      <c r="C27" s="108" t="s">
        <v>177</v>
      </c>
      <c r="D27" s="108" t="s">
        <v>125</v>
      </c>
      <c r="E27" s="109">
        <v>144860</v>
      </c>
      <c r="F27" s="108" t="s">
        <v>177</v>
      </c>
      <c r="G27" s="108" t="s">
        <v>58</v>
      </c>
      <c r="H27" s="108" t="s">
        <v>178</v>
      </c>
      <c r="I27" s="108" t="s">
        <v>179</v>
      </c>
      <c r="J27" s="108" t="s">
        <v>58</v>
      </c>
    </row>
    <row r="28" spans="1:10" customFormat="1" ht="14.25" x14ac:dyDescent="0.45">
      <c r="A28" s="108" t="s">
        <v>180</v>
      </c>
      <c r="B28" s="108" t="s">
        <v>181</v>
      </c>
      <c r="C28" s="108" t="s">
        <v>182</v>
      </c>
      <c r="D28" s="108" t="s">
        <v>100</v>
      </c>
      <c r="E28" s="109">
        <v>-7655500</v>
      </c>
      <c r="F28" s="108" t="s">
        <v>182</v>
      </c>
      <c r="G28" s="108" t="s">
        <v>58</v>
      </c>
      <c r="H28" s="108" t="s">
        <v>58</v>
      </c>
      <c r="I28" s="108" t="s">
        <v>183</v>
      </c>
      <c r="J28" s="108" t="s">
        <v>1182</v>
      </c>
    </row>
    <row r="29" spans="1:10" customFormat="1" ht="14.25" x14ac:dyDescent="0.45">
      <c r="A29" s="108" t="s">
        <v>184</v>
      </c>
      <c r="B29" s="108" t="s">
        <v>185</v>
      </c>
      <c r="C29" s="108" t="s">
        <v>186</v>
      </c>
      <c r="D29" s="108" t="s">
        <v>55</v>
      </c>
      <c r="E29" s="109">
        <v>-830931</v>
      </c>
      <c r="F29" s="108" t="s">
        <v>186</v>
      </c>
      <c r="G29" s="108" t="s">
        <v>110</v>
      </c>
      <c r="H29" s="108" t="s">
        <v>111</v>
      </c>
      <c r="I29" s="108" t="s">
        <v>112</v>
      </c>
      <c r="J29" s="108" t="s">
        <v>58</v>
      </c>
    </row>
    <row r="30" spans="1:10" customFormat="1" ht="14.25" x14ac:dyDescent="0.45">
      <c r="A30" s="108" t="s">
        <v>187</v>
      </c>
      <c r="B30" s="108" t="s">
        <v>188</v>
      </c>
      <c r="C30" s="108" t="s">
        <v>189</v>
      </c>
      <c r="D30" s="108" t="s">
        <v>55</v>
      </c>
      <c r="E30" s="109">
        <v>-24805</v>
      </c>
      <c r="F30" s="108" t="s">
        <v>189</v>
      </c>
      <c r="G30" s="108" t="s">
        <v>190</v>
      </c>
      <c r="H30" s="108" t="s">
        <v>191</v>
      </c>
      <c r="I30" s="108" t="s">
        <v>58</v>
      </c>
      <c r="J30" s="108" t="s">
        <v>58</v>
      </c>
    </row>
    <row r="31" spans="1:10" customFormat="1" ht="14.25" x14ac:dyDescent="0.45">
      <c r="A31" s="108" t="s">
        <v>192</v>
      </c>
      <c r="B31" s="108" t="s">
        <v>193</v>
      </c>
      <c r="C31" s="108" t="s">
        <v>194</v>
      </c>
      <c r="D31" s="108" t="s">
        <v>93</v>
      </c>
      <c r="E31" s="109">
        <v>-15051979</v>
      </c>
      <c r="F31" s="108" t="s">
        <v>194</v>
      </c>
      <c r="G31" s="108" t="s">
        <v>46</v>
      </c>
      <c r="H31" s="108" t="s">
        <v>58</v>
      </c>
      <c r="I31" s="108" t="s">
        <v>58</v>
      </c>
      <c r="J31" s="108" t="s">
        <v>58</v>
      </c>
    </row>
    <row r="32" spans="1:10" customFormat="1" ht="14.25" x14ac:dyDescent="0.45">
      <c r="A32" s="108" t="s">
        <v>195</v>
      </c>
      <c r="B32" s="108" t="s">
        <v>196</v>
      </c>
      <c r="C32" s="108" t="s">
        <v>197</v>
      </c>
      <c r="D32" s="108" t="s">
        <v>55</v>
      </c>
      <c r="E32" s="109">
        <v>146197</v>
      </c>
      <c r="F32" s="108" t="s">
        <v>197</v>
      </c>
      <c r="G32" s="108" t="s">
        <v>110</v>
      </c>
      <c r="H32" s="108" t="s">
        <v>111</v>
      </c>
      <c r="I32" s="108" t="s">
        <v>112</v>
      </c>
      <c r="J32" s="108" t="s">
        <v>58</v>
      </c>
    </row>
    <row r="33" spans="1:10" customFormat="1" ht="14.25" x14ac:dyDescent="0.45">
      <c r="A33" s="108" t="s">
        <v>198</v>
      </c>
      <c r="B33" s="108" t="s">
        <v>199</v>
      </c>
      <c r="C33" s="108" t="s">
        <v>200</v>
      </c>
      <c r="D33" s="108" t="s">
        <v>125</v>
      </c>
      <c r="E33" s="109">
        <v>-5371655</v>
      </c>
      <c r="F33" s="108" t="s">
        <v>200</v>
      </c>
      <c r="G33" s="108" t="s">
        <v>58</v>
      </c>
      <c r="H33" s="108" t="s">
        <v>57</v>
      </c>
      <c r="I33" s="108" t="s">
        <v>201</v>
      </c>
      <c r="J33" s="108" t="s">
        <v>58</v>
      </c>
    </row>
    <row r="34" spans="1:10" customFormat="1" ht="14.25" x14ac:dyDescent="0.45">
      <c r="A34" s="108" t="s">
        <v>202</v>
      </c>
      <c r="B34" s="108" t="s">
        <v>203</v>
      </c>
      <c r="C34" s="108" t="s">
        <v>204</v>
      </c>
      <c r="D34" s="108" t="s">
        <v>125</v>
      </c>
      <c r="E34" s="109">
        <v>-3879000</v>
      </c>
      <c r="F34" s="108" t="s">
        <v>204</v>
      </c>
      <c r="G34" s="108" t="s">
        <v>58</v>
      </c>
      <c r="H34" s="108" t="s">
        <v>126</v>
      </c>
      <c r="I34" s="108" t="s">
        <v>127</v>
      </c>
      <c r="J34" s="108" t="s">
        <v>58</v>
      </c>
    </row>
    <row r="35" spans="1:10" customFormat="1" ht="14.25" x14ac:dyDescent="0.45">
      <c r="A35" s="108" t="s">
        <v>205</v>
      </c>
      <c r="B35" s="108" t="s">
        <v>206</v>
      </c>
      <c r="C35" s="108" t="s">
        <v>207</v>
      </c>
      <c r="D35" s="108" t="s">
        <v>55</v>
      </c>
      <c r="E35" s="109">
        <v>-227443</v>
      </c>
      <c r="F35" s="108" t="s">
        <v>207</v>
      </c>
      <c r="G35" s="108" t="s">
        <v>190</v>
      </c>
      <c r="H35" s="108" t="s">
        <v>191</v>
      </c>
      <c r="I35" s="108" t="s">
        <v>58</v>
      </c>
      <c r="J35" s="108" t="s">
        <v>58</v>
      </c>
    </row>
    <row r="36" spans="1:10" customFormat="1" ht="14.25" x14ac:dyDescent="0.45">
      <c r="A36" s="108" t="s">
        <v>208</v>
      </c>
      <c r="B36" s="108" t="s">
        <v>209</v>
      </c>
      <c r="C36" s="108" t="s">
        <v>210</v>
      </c>
      <c r="D36" s="108" t="s">
        <v>93</v>
      </c>
      <c r="E36" s="109">
        <v>-8300000</v>
      </c>
      <c r="F36" s="108" t="s">
        <v>210</v>
      </c>
      <c r="G36" s="108" t="s">
        <v>46</v>
      </c>
      <c r="H36" s="108" t="s">
        <v>58</v>
      </c>
      <c r="I36" s="108" t="s">
        <v>58</v>
      </c>
      <c r="J36" s="108" t="s">
        <v>58</v>
      </c>
    </row>
    <row r="37" spans="1:10" customFormat="1" ht="14.25" x14ac:dyDescent="0.45">
      <c r="A37" s="108" t="s">
        <v>211</v>
      </c>
      <c r="B37" s="108" t="s">
        <v>212</v>
      </c>
      <c r="C37" s="108" t="s">
        <v>213</v>
      </c>
      <c r="D37" s="108" t="s">
        <v>55</v>
      </c>
      <c r="E37" s="109">
        <v>-1870038</v>
      </c>
      <c r="F37" s="108" t="s">
        <v>213</v>
      </c>
      <c r="G37" s="108" t="s">
        <v>214</v>
      </c>
      <c r="H37" s="108" t="s">
        <v>215</v>
      </c>
      <c r="I37" s="108" t="s">
        <v>216</v>
      </c>
      <c r="J37" s="108" t="s">
        <v>58</v>
      </c>
    </row>
    <row r="38" spans="1:10" customFormat="1" ht="14.25" x14ac:dyDescent="0.45">
      <c r="A38" s="108" t="s">
        <v>217</v>
      </c>
      <c r="B38" s="108" t="s">
        <v>218</v>
      </c>
      <c r="C38" s="108" t="s">
        <v>219</v>
      </c>
      <c r="D38" s="108" t="s">
        <v>55</v>
      </c>
      <c r="E38" s="109">
        <v>-1853399.38</v>
      </c>
      <c r="F38" s="108" t="s">
        <v>219</v>
      </c>
      <c r="G38" s="108" t="s">
        <v>220</v>
      </c>
      <c r="H38" s="108" t="s">
        <v>221</v>
      </c>
      <c r="I38" s="108" t="s">
        <v>58</v>
      </c>
      <c r="J38" s="108" t="s">
        <v>58</v>
      </c>
    </row>
    <row r="39" spans="1:10" customFormat="1" ht="14.25" x14ac:dyDescent="0.45">
      <c r="A39" s="108" t="s">
        <v>222</v>
      </c>
      <c r="B39" s="108" t="s">
        <v>223</v>
      </c>
      <c r="C39" s="108" t="s">
        <v>224</v>
      </c>
      <c r="D39" s="108" t="s">
        <v>55</v>
      </c>
      <c r="E39" s="109">
        <v>-196044</v>
      </c>
      <c r="F39" s="108" t="s">
        <v>224</v>
      </c>
      <c r="G39" s="108" t="s">
        <v>76</v>
      </c>
      <c r="H39" s="108" t="s">
        <v>77</v>
      </c>
      <c r="I39" s="108" t="s">
        <v>78</v>
      </c>
      <c r="J39" s="108" t="s">
        <v>58</v>
      </c>
    </row>
    <row r="40" spans="1:10" customFormat="1" ht="14.25" x14ac:dyDescent="0.45">
      <c r="A40" s="108" t="s">
        <v>225</v>
      </c>
      <c r="B40" s="108" t="s">
        <v>226</v>
      </c>
      <c r="C40" s="108" t="s">
        <v>227</v>
      </c>
      <c r="D40" s="108" t="s">
        <v>125</v>
      </c>
      <c r="E40" s="109">
        <v>-3130685</v>
      </c>
      <c r="F40" s="108" t="s">
        <v>227</v>
      </c>
      <c r="G40" s="108" t="s">
        <v>58</v>
      </c>
      <c r="H40" s="108" t="s">
        <v>178</v>
      </c>
      <c r="I40" s="108" t="s">
        <v>228</v>
      </c>
      <c r="J40" s="108" t="s">
        <v>58</v>
      </c>
    </row>
    <row r="41" spans="1:10" customFormat="1" ht="14.25" x14ac:dyDescent="0.45">
      <c r="A41" s="108" t="s">
        <v>229</v>
      </c>
      <c r="B41" s="108" t="s">
        <v>230</v>
      </c>
      <c r="C41" s="108" t="s">
        <v>231</v>
      </c>
      <c r="D41" s="108" t="s">
        <v>55</v>
      </c>
      <c r="E41" s="109">
        <v>-844954</v>
      </c>
      <c r="F41" s="108" t="s">
        <v>231</v>
      </c>
      <c r="G41" s="108" t="s">
        <v>232</v>
      </c>
      <c r="H41" s="108" t="s">
        <v>151</v>
      </c>
      <c r="I41" s="108" t="s">
        <v>152</v>
      </c>
      <c r="J41" s="108" t="s">
        <v>58</v>
      </c>
    </row>
    <row r="42" spans="1:10" customFormat="1" ht="14.25" x14ac:dyDescent="0.45">
      <c r="A42" s="108" t="s">
        <v>233</v>
      </c>
      <c r="B42" s="108" t="s">
        <v>234</v>
      </c>
      <c r="C42" s="108" t="s">
        <v>235</v>
      </c>
      <c r="D42" s="108" t="s">
        <v>100</v>
      </c>
      <c r="E42" s="109">
        <v>-1577272</v>
      </c>
      <c r="F42" s="108" t="s">
        <v>235</v>
      </c>
      <c r="G42" s="108" t="s">
        <v>58</v>
      </c>
      <c r="H42" s="108" t="s">
        <v>162</v>
      </c>
      <c r="I42" s="108" t="s">
        <v>58</v>
      </c>
      <c r="J42" s="108" t="s">
        <v>163</v>
      </c>
    </row>
    <row r="43" spans="1:10" customFormat="1" ht="14.25" x14ac:dyDescent="0.45">
      <c r="A43" s="108" t="s">
        <v>236</v>
      </c>
      <c r="B43" s="108" t="s">
        <v>237</v>
      </c>
      <c r="C43" s="108" t="s">
        <v>238</v>
      </c>
      <c r="D43" s="108" t="s">
        <v>100</v>
      </c>
      <c r="E43" s="109">
        <v>-2067876</v>
      </c>
      <c r="F43" s="108" t="s">
        <v>238</v>
      </c>
      <c r="G43" s="108" t="s">
        <v>58</v>
      </c>
      <c r="H43" s="108" t="s">
        <v>58</v>
      </c>
      <c r="I43" s="108" t="s">
        <v>183</v>
      </c>
      <c r="J43" s="108" t="s">
        <v>1182</v>
      </c>
    </row>
    <row r="44" spans="1:10" customFormat="1" ht="14.25" x14ac:dyDescent="0.45">
      <c r="A44" s="108" t="s">
        <v>239</v>
      </c>
      <c r="B44" s="108" t="s">
        <v>240</v>
      </c>
      <c r="C44" s="108" t="s">
        <v>241</v>
      </c>
      <c r="D44" s="108" t="s">
        <v>55</v>
      </c>
      <c r="E44" s="109">
        <v>-3356382</v>
      </c>
      <c r="F44" s="108" t="s">
        <v>241</v>
      </c>
      <c r="G44" s="108" t="s">
        <v>242</v>
      </c>
      <c r="H44" s="108" t="s">
        <v>243</v>
      </c>
      <c r="I44" s="108" t="s">
        <v>244</v>
      </c>
      <c r="J44" s="108" t="s">
        <v>245</v>
      </c>
    </row>
    <row r="45" spans="1:10" customFormat="1" ht="14.25" x14ac:dyDescent="0.45">
      <c r="A45" s="108" t="s">
        <v>246</v>
      </c>
      <c r="B45" s="108" t="s">
        <v>247</v>
      </c>
      <c r="C45" s="108" t="s">
        <v>248</v>
      </c>
      <c r="D45" s="108" t="s">
        <v>249</v>
      </c>
      <c r="E45" s="109">
        <v>-7268804</v>
      </c>
      <c r="F45" s="108" t="s">
        <v>248</v>
      </c>
      <c r="G45" s="108" t="s">
        <v>46</v>
      </c>
      <c r="H45" s="108" t="s">
        <v>58</v>
      </c>
      <c r="I45" s="108" t="s">
        <v>58</v>
      </c>
      <c r="J45" s="108" t="s">
        <v>58</v>
      </c>
    </row>
    <row r="46" spans="1:10" customFormat="1" ht="14.25" x14ac:dyDescent="0.45">
      <c r="A46" s="108" t="s">
        <v>250</v>
      </c>
      <c r="B46" s="108" t="s">
        <v>251</v>
      </c>
      <c r="C46" s="108" t="s">
        <v>252</v>
      </c>
      <c r="D46" s="108" t="s">
        <v>55</v>
      </c>
      <c r="E46" s="109">
        <v>-446989</v>
      </c>
      <c r="F46" s="108" t="s">
        <v>252</v>
      </c>
      <c r="G46" s="108" t="s">
        <v>253</v>
      </c>
      <c r="H46" s="108" t="s">
        <v>254</v>
      </c>
      <c r="I46" s="108" t="s">
        <v>255</v>
      </c>
      <c r="J46" s="108" t="s">
        <v>58</v>
      </c>
    </row>
    <row r="47" spans="1:10" customFormat="1" ht="14.25" x14ac:dyDescent="0.45">
      <c r="A47" s="108" t="s">
        <v>256</v>
      </c>
      <c r="B47" s="108" t="s">
        <v>257</v>
      </c>
      <c r="C47" s="108" t="s">
        <v>258</v>
      </c>
      <c r="D47" s="108" t="s">
        <v>55</v>
      </c>
      <c r="E47" s="109">
        <v>-2852930</v>
      </c>
      <c r="F47" s="108" t="s">
        <v>258</v>
      </c>
      <c r="G47" s="108" t="s">
        <v>82</v>
      </c>
      <c r="H47" s="108" t="s">
        <v>83</v>
      </c>
      <c r="I47" s="108" t="s">
        <v>84</v>
      </c>
      <c r="J47" s="108" t="s">
        <v>58</v>
      </c>
    </row>
    <row r="48" spans="1:10" customFormat="1" ht="14.25" x14ac:dyDescent="0.45">
      <c r="A48" s="108" t="s">
        <v>259</v>
      </c>
      <c r="B48" s="108" t="s">
        <v>260</v>
      </c>
      <c r="C48" s="108" t="s">
        <v>261</v>
      </c>
      <c r="D48" s="108" t="s">
        <v>55</v>
      </c>
      <c r="E48" s="109">
        <v>-1016209</v>
      </c>
      <c r="F48" s="108" t="s">
        <v>261</v>
      </c>
      <c r="G48" s="108" t="s">
        <v>62</v>
      </c>
      <c r="H48" s="108" t="s">
        <v>63</v>
      </c>
      <c r="I48" s="108" t="s">
        <v>58</v>
      </c>
      <c r="J48" s="108" t="s">
        <v>58</v>
      </c>
    </row>
    <row r="49" spans="1:10" customFormat="1" ht="14.25" x14ac:dyDescent="0.45">
      <c r="A49" s="108" t="s">
        <v>262</v>
      </c>
      <c r="B49" s="108" t="s">
        <v>263</v>
      </c>
      <c r="C49" s="108" t="s">
        <v>264</v>
      </c>
      <c r="D49" s="108" t="s">
        <v>55</v>
      </c>
      <c r="E49" s="109">
        <v>-767228</v>
      </c>
      <c r="F49" s="108" t="s">
        <v>264</v>
      </c>
      <c r="G49" s="108" t="s">
        <v>110</v>
      </c>
      <c r="H49" s="108" t="s">
        <v>111</v>
      </c>
      <c r="I49" s="108" t="s">
        <v>112</v>
      </c>
      <c r="J49" s="108" t="s">
        <v>58</v>
      </c>
    </row>
    <row r="50" spans="1:10" customFormat="1" ht="14.25" x14ac:dyDescent="0.45">
      <c r="A50" s="108" t="s">
        <v>265</v>
      </c>
      <c r="B50" s="108" t="s">
        <v>266</v>
      </c>
      <c r="C50" s="108" t="s">
        <v>267</v>
      </c>
      <c r="D50" s="108" t="s">
        <v>125</v>
      </c>
      <c r="E50" s="109">
        <v>-1352000</v>
      </c>
      <c r="F50" s="108" t="s">
        <v>267</v>
      </c>
      <c r="G50" s="108" t="s">
        <v>58</v>
      </c>
      <c r="H50" s="108" t="s">
        <v>131</v>
      </c>
      <c r="I50" s="108" t="s">
        <v>132</v>
      </c>
      <c r="J50" s="108" t="s">
        <v>58</v>
      </c>
    </row>
    <row r="51" spans="1:10" customFormat="1" ht="14.25" x14ac:dyDescent="0.45">
      <c r="A51" s="108" t="s">
        <v>268</v>
      </c>
      <c r="B51" s="108" t="s">
        <v>269</v>
      </c>
      <c r="C51" s="108" t="s">
        <v>270</v>
      </c>
      <c r="D51" s="108" t="s">
        <v>55</v>
      </c>
      <c r="E51" s="109">
        <v>-401333</v>
      </c>
      <c r="F51" s="108" t="s">
        <v>270</v>
      </c>
      <c r="G51" s="108" t="s">
        <v>145</v>
      </c>
      <c r="H51" s="108" t="s">
        <v>146</v>
      </c>
      <c r="I51" s="108" t="s">
        <v>147</v>
      </c>
      <c r="J51" s="108" t="s">
        <v>58</v>
      </c>
    </row>
    <row r="52" spans="1:10" customFormat="1" ht="14.25" x14ac:dyDescent="0.45">
      <c r="A52" s="108" t="s">
        <v>271</v>
      </c>
      <c r="B52" s="108" t="s">
        <v>272</v>
      </c>
      <c r="C52" s="108" t="s">
        <v>273</v>
      </c>
      <c r="D52" s="108" t="s">
        <v>55</v>
      </c>
      <c r="E52" s="109">
        <v>-1035016</v>
      </c>
      <c r="F52" s="108" t="s">
        <v>273</v>
      </c>
      <c r="G52" s="108" t="s">
        <v>110</v>
      </c>
      <c r="H52" s="108" t="s">
        <v>111</v>
      </c>
      <c r="I52" s="108" t="s">
        <v>112</v>
      </c>
      <c r="J52" s="108" t="s">
        <v>58</v>
      </c>
    </row>
    <row r="53" spans="1:10" customFormat="1" ht="14.25" x14ac:dyDescent="0.45">
      <c r="A53" s="108" t="s">
        <v>274</v>
      </c>
      <c r="B53" s="108" t="s">
        <v>275</v>
      </c>
      <c r="C53" s="108" t="s">
        <v>276</v>
      </c>
      <c r="D53" s="108" t="s">
        <v>55</v>
      </c>
      <c r="E53" s="109">
        <v>-221000</v>
      </c>
      <c r="F53" s="108" t="s">
        <v>276</v>
      </c>
      <c r="G53" s="108" t="s">
        <v>277</v>
      </c>
      <c r="H53" s="108" t="s">
        <v>278</v>
      </c>
      <c r="I53" s="108" t="s">
        <v>58</v>
      </c>
      <c r="J53" s="108" t="s">
        <v>58</v>
      </c>
    </row>
    <row r="54" spans="1:10" customFormat="1" ht="14.25" x14ac:dyDescent="0.45">
      <c r="A54" s="108" t="s">
        <v>279</v>
      </c>
      <c r="B54" s="108" t="s">
        <v>280</v>
      </c>
      <c r="C54" s="108" t="s">
        <v>281</v>
      </c>
      <c r="D54" s="108" t="s">
        <v>55</v>
      </c>
      <c r="E54" s="109">
        <v>-847706.03</v>
      </c>
      <c r="F54" s="108" t="s">
        <v>281</v>
      </c>
      <c r="G54" s="108" t="s">
        <v>282</v>
      </c>
      <c r="H54" s="108" t="s">
        <v>178</v>
      </c>
      <c r="I54" s="108" t="s">
        <v>58</v>
      </c>
      <c r="J54" s="108" t="s">
        <v>58</v>
      </c>
    </row>
    <row r="55" spans="1:10" customFormat="1" ht="14.25" x14ac:dyDescent="0.45">
      <c r="A55" s="108" t="s">
        <v>283</v>
      </c>
      <c r="B55" s="108" t="s">
        <v>284</v>
      </c>
      <c r="C55" s="108" t="s">
        <v>285</v>
      </c>
      <c r="D55" s="108" t="s">
        <v>125</v>
      </c>
      <c r="E55" s="109">
        <v>-1886843</v>
      </c>
      <c r="F55" s="108" t="s">
        <v>285</v>
      </c>
      <c r="G55" s="108" t="s">
        <v>58</v>
      </c>
      <c r="H55" s="108" t="s">
        <v>286</v>
      </c>
      <c r="I55" s="108" t="s">
        <v>287</v>
      </c>
      <c r="J55" s="108" t="s">
        <v>58</v>
      </c>
    </row>
    <row r="56" spans="1:10" customFormat="1" ht="14.25" x14ac:dyDescent="0.45">
      <c r="A56" s="108" t="s">
        <v>288</v>
      </c>
      <c r="B56" s="108" t="s">
        <v>289</v>
      </c>
      <c r="C56" s="108" t="s">
        <v>290</v>
      </c>
      <c r="D56" s="108" t="s">
        <v>125</v>
      </c>
      <c r="E56" s="109">
        <v>-2129920</v>
      </c>
      <c r="F56" s="108" t="s">
        <v>290</v>
      </c>
      <c r="G56" s="108" t="s">
        <v>58</v>
      </c>
      <c r="H56" s="108" t="s">
        <v>286</v>
      </c>
      <c r="I56" s="108" t="s">
        <v>287</v>
      </c>
      <c r="J56" s="108" t="s">
        <v>58</v>
      </c>
    </row>
    <row r="57" spans="1:10" customFormat="1" ht="14.25" x14ac:dyDescent="0.45">
      <c r="A57" s="108" t="s">
        <v>291</v>
      </c>
      <c r="B57" s="108" t="s">
        <v>292</v>
      </c>
      <c r="C57" s="108" t="s">
        <v>293</v>
      </c>
      <c r="D57" s="108" t="s">
        <v>55</v>
      </c>
      <c r="E57" s="109">
        <v>-664849</v>
      </c>
      <c r="F57" s="108" t="s">
        <v>293</v>
      </c>
      <c r="G57" s="108" t="s">
        <v>67</v>
      </c>
      <c r="H57" s="108" t="s">
        <v>68</v>
      </c>
      <c r="I57" s="108" t="s">
        <v>69</v>
      </c>
      <c r="J57" s="108" t="s">
        <v>58</v>
      </c>
    </row>
    <row r="58" spans="1:10" customFormat="1" ht="14.25" x14ac:dyDescent="0.45">
      <c r="A58" s="108" t="s">
        <v>294</v>
      </c>
      <c r="B58" s="108" t="s">
        <v>295</v>
      </c>
      <c r="C58" s="108" t="s">
        <v>296</v>
      </c>
      <c r="D58" s="108" t="s">
        <v>55</v>
      </c>
      <c r="E58" s="109">
        <v>-699732</v>
      </c>
      <c r="F58" s="108" t="s">
        <v>296</v>
      </c>
      <c r="G58" s="108" t="s">
        <v>56</v>
      </c>
      <c r="H58" s="108" t="s">
        <v>57</v>
      </c>
      <c r="I58" s="108" t="s">
        <v>58</v>
      </c>
      <c r="J58" s="108" t="s">
        <v>58</v>
      </c>
    </row>
    <row r="59" spans="1:10" customFormat="1" ht="14.25" x14ac:dyDescent="0.45">
      <c r="A59" s="108" t="s">
        <v>297</v>
      </c>
      <c r="B59" s="108" t="s">
        <v>298</v>
      </c>
      <c r="C59" s="108" t="s">
        <v>299</v>
      </c>
      <c r="D59" s="108" t="s">
        <v>55</v>
      </c>
      <c r="E59" s="109">
        <v>-1079402</v>
      </c>
      <c r="F59" s="108" t="s">
        <v>299</v>
      </c>
      <c r="G59" s="108" t="s">
        <v>232</v>
      </c>
      <c r="H59" s="108" t="s">
        <v>151</v>
      </c>
      <c r="I59" s="108" t="s">
        <v>152</v>
      </c>
      <c r="J59" s="108" t="s">
        <v>58</v>
      </c>
    </row>
    <row r="60" spans="1:10" customFormat="1" ht="14.25" x14ac:dyDescent="0.45">
      <c r="A60" s="108" t="s">
        <v>300</v>
      </c>
      <c r="B60" s="108" t="s">
        <v>301</v>
      </c>
      <c r="C60" s="108" t="s">
        <v>302</v>
      </c>
      <c r="D60" s="108" t="s">
        <v>249</v>
      </c>
      <c r="E60" s="109">
        <v>701971.72</v>
      </c>
      <c r="F60" s="108" t="s">
        <v>302</v>
      </c>
      <c r="G60" s="108" t="s">
        <v>46</v>
      </c>
      <c r="H60" s="108" t="s">
        <v>58</v>
      </c>
      <c r="I60" s="108" t="s">
        <v>58</v>
      </c>
      <c r="J60" s="108" t="s">
        <v>58</v>
      </c>
    </row>
    <row r="61" spans="1:10" customFormat="1" ht="14.25" x14ac:dyDescent="0.45">
      <c r="A61" s="108" t="s">
        <v>303</v>
      </c>
      <c r="B61" s="108" t="s">
        <v>304</v>
      </c>
      <c r="C61" s="108" t="s">
        <v>305</v>
      </c>
      <c r="D61" s="108" t="s">
        <v>55</v>
      </c>
      <c r="E61" s="109">
        <v>-1200031</v>
      </c>
      <c r="F61" s="108" t="s">
        <v>305</v>
      </c>
      <c r="G61" s="108" t="s">
        <v>110</v>
      </c>
      <c r="H61" s="108" t="s">
        <v>111</v>
      </c>
      <c r="I61" s="108" t="s">
        <v>112</v>
      </c>
      <c r="J61" s="108" t="s">
        <v>58</v>
      </c>
    </row>
    <row r="62" spans="1:10" customFormat="1" ht="14.25" x14ac:dyDescent="0.45">
      <c r="A62" s="108" t="s">
        <v>306</v>
      </c>
      <c r="B62" s="108" t="s">
        <v>307</v>
      </c>
      <c r="C62" s="108" t="s">
        <v>308</v>
      </c>
      <c r="D62" s="108" t="s">
        <v>55</v>
      </c>
      <c r="E62" s="109">
        <v>-188766</v>
      </c>
      <c r="F62" s="108" t="s">
        <v>308</v>
      </c>
      <c r="G62" s="108" t="s">
        <v>62</v>
      </c>
      <c r="H62" s="108" t="s">
        <v>63</v>
      </c>
      <c r="I62" s="108" t="s">
        <v>58</v>
      </c>
      <c r="J62" s="108" t="s">
        <v>58</v>
      </c>
    </row>
    <row r="63" spans="1:10" customFormat="1" ht="14.25" x14ac:dyDescent="0.45">
      <c r="A63" s="108" t="s">
        <v>309</v>
      </c>
      <c r="B63" s="108" t="s">
        <v>310</v>
      </c>
      <c r="C63" s="108" t="s">
        <v>311</v>
      </c>
      <c r="D63" s="108" t="s">
        <v>125</v>
      </c>
      <c r="E63" s="109">
        <v>-9546188</v>
      </c>
      <c r="F63" s="108" t="s">
        <v>311</v>
      </c>
      <c r="G63" s="108" t="s">
        <v>58</v>
      </c>
      <c r="H63" s="108" t="s">
        <v>312</v>
      </c>
      <c r="I63" s="108" t="s">
        <v>58</v>
      </c>
      <c r="J63" s="108" t="s">
        <v>58</v>
      </c>
    </row>
    <row r="64" spans="1:10" customFormat="1" ht="14.25" x14ac:dyDescent="0.45">
      <c r="A64" s="108" t="s">
        <v>313</v>
      </c>
      <c r="B64" s="108" t="s">
        <v>314</v>
      </c>
      <c r="C64" s="108" t="s">
        <v>315</v>
      </c>
      <c r="D64" s="108" t="s">
        <v>55</v>
      </c>
      <c r="E64" s="109">
        <v>-1081739</v>
      </c>
      <c r="F64" s="108" t="s">
        <v>315</v>
      </c>
      <c r="G64" s="108" t="s">
        <v>277</v>
      </c>
      <c r="H64" s="108" t="s">
        <v>278</v>
      </c>
      <c r="I64" s="108" t="s">
        <v>58</v>
      </c>
      <c r="J64" s="108" t="s">
        <v>58</v>
      </c>
    </row>
    <row r="65" spans="1:10" customFormat="1" ht="14.25" x14ac:dyDescent="0.45">
      <c r="A65" s="108" t="s">
        <v>316</v>
      </c>
      <c r="B65" s="108" t="s">
        <v>317</v>
      </c>
      <c r="C65" s="108" t="s">
        <v>318</v>
      </c>
      <c r="D65" s="108" t="s">
        <v>100</v>
      </c>
      <c r="E65" s="109">
        <v>1143523</v>
      </c>
      <c r="F65" s="108" t="s">
        <v>318</v>
      </c>
      <c r="G65" s="108" t="s">
        <v>58</v>
      </c>
      <c r="H65" s="108" t="s">
        <v>139</v>
      </c>
      <c r="I65" s="108" t="s">
        <v>140</v>
      </c>
      <c r="J65" s="108" t="s">
        <v>141</v>
      </c>
    </row>
    <row r="66" spans="1:10" customFormat="1" ht="14.25" x14ac:dyDescent="0.45">
      <c r="A66" s="108" t="s">
        <v>319</v>
      </c>
      <c r="B66" s="108" t="s">
        <v>320</v>
      </c>
      <c r="C66" s="108" t="s">
        <v>321</v>
      </c>
      <c r="D66" s="108" t="s">
        <v>55</v>
      </c>
      <c r="E66" s="109">
        <v>-128268.96</v>
      </c>
      <c r="F66" s="108" t="s">
        <v>321</v>
      </c>
      <c r="G66" s="108" t="s">
        <v>322</v>
      </c>
      <c r="H66" s="108" t="s">
        <v>323</v>
      </c>
      <c r="I66" s="108" t="s">
        <v>324</v>
      </c>
      <c r="J66" s="108" t="s">
        <v>58</v>
      </c>
    </row>
    <row r="67" spans="1:10" customFormat="1" ht="14.25" x14ac:dyDescent="0.45">
      <c r="A67" s="108" t="s">
        <v>325</v>
      </c>
      <c r="B67" s="108" t="s">
        <v>326</v>
      </c>
      <c r="C67" s="108" t="s">
        <v>327</v>
      </c>
      <c r="D67" s="108" t="s">
        <v>55</v>
      </c>
      <c r="E67" s="109">
        <v>-892444</v>
      </c>
      <c r="F67" s="108" t="s">
        <v>327</v>
      </c>
      <c r="G67" s="108" t="s">
        <v>56</v>
      </c>
      <c r="H67" s="108" t="s">
        <v>57</v>
      </c>
      <c r="I67" s="108" t="s">
        <v>58</v>
      </c>
      <c r="J67" s="108" t="s">
        <v>58</v>
      </c>
    </row>
    <row r="68" spans="1:10" customFormat="1" ht="14.25" x14ac:dyDescent="0.45">
      <c r="A68" s="108" t="s">
        <v>328</v>
      </c>
      <c r="B68" s="108" t="s">
        <v>329</v>
      </c>
      <c r="C68" s="108" t="s">
        <v>330</v>
      </c>
      <c r="D68" s="108" t="s">
        <v>93</v>
      </c>
      <c r="E68" s="109">
        <v>-9227000</v>
      </c>
      <c r="F68" s="108" t="s">
        <v>330</v>
      </c>
      <c r="G68" s="108" t="s">
        <v>46</v>
      </c>
      <c r="H68" s="108" t="s">
        <v>58</v>
      </c>
      <c r="I68" s="108" t="s">
        <v>58</v>
      </c>
      <c r="J68" s="108" t="s">
        <v>58</v>
      </c>
    </row>
    <row r="69" spans="1:10" customFormat="1" ht="14.25" x14ac:dyDescent="0.45">
      <c r="A69" s="108" t="s">
        <v>331</v>
      </c>
      <c r="B69" s="108" t="s">
        <v>332</v>
      </c>
      <c r="C69" s="108" t="s">
        <v>333</v>
      </c>
      <c r="D69" s="108" t="s">
        <v>55</v>
      </c>
      <c r="E69" s="109">
        <v>-31915</v>
      </c>
      <c r="F69" s="108" t="s">
        <v>333</v>
      </c>
      <c r="G69" s="108" t="s">
        <v>220</v>
      </c>
      <c r="H69" s="108" t="s">
        <v>221</v>
      </c>
      <c r="I69" s="108" t="s">
        <v>58</v>
      </c>
      <c r="J69" s="108" t="s">
        <v>58</v>
      </c>
    </row>
    <row r="70" spans="1:10" customFormat="1" ht="14.25" x14ac:dyDescent="0.45">
      <c r="A70" s="108" t="s">
        <v>334</v>
      </c>
      <c r="B70" s="108" t="s">
        <v>335</v>
      </c>
      <c r="C70" s="108" t="s">
        <v>336</v>
      </c>
      <c r="D70" s="108" t="s">
        <v>125</v>
      </c>
      <c r="E70" s="109">
        <v>-713929</v>
      </c>
      <c r="F70" s="108" t="s">
        <v>336</v>
      </c>
      <c r="G70" s="108" t="s">
        <v>58</v>
      </c>
      <c r="H70" s="108" t="s">
        <v>337</v>
      </c>
      <c r="I70" s="108" t="s">
        <v>338</v>
      </c>
      <c r="J70" s="108" t="s">
        <v>339</v>
      </c>
    </row>
    <row r="71" spans="1:10" customFormat="1" ht="14.25" x14ac:dyDescent="0.45">
      <c r="A71" s="108" t="s">
        <v>340</v>
      </c>
      <c r="B71" s="108" t="s">
        <v>341</v>
      </c>
      <c r="C71" s="108" t="s">
        <v>342</v>
      </c>
      <c r="D71" s="108" t="s">
        <v>55</v>
      </c>
      <c r="E71" s="109">
        <v>-638425.05000000005</v>
      </c>
      <c r="F71" s="108" t="s">
        <v>342</v>
      </c>
      <c r="G71" s="108" t="s">
        <v>82</v>
      </c>
      <c r="H71" s="108" t="s">
        <v>83</v>
      </c>
      <c r="I71" s="108" t="s">
        <v>84</v>
      </c>
      <c r="J71" s="108" t="s">
        <v>58</v>
      </c>
    </row>
    <row r="72" spans="1:10" customFormat="1" ht="14.25" x14ac:dyDescent="0.45">
      <c r="A72" s="108" t="s">
        <v>343</v>
      </c>
      <c r="B72" s="108" t="s">
        <v>344</v>
      </c>
      <c r="C72" s="108" t="s">
        <v>345</v>
      </c>
      <c r="D72" s="108" t="s">
        <v>125</v>
      </c>
      <c r="E72" s="109">
        <v>-708383</v>
      </c>
      <c r="F72" s="108" t="s">
        <v>345</v>
      </c>
      <c r="G72" s="108" t="s">
        <v>58</v>
      </c>
      <c r="H72" s="108" t="s">
        <v>68</v>
      </c>
      <c r="I72" s="108" t="s">
        <v>69</v>
      </c>
      <c r="J72" s="108" t="s">
        <v>58</v>
      </c>
    </row>
    <row r="73" spans="1:10" customFormat="1" ht="14.25" x14ac:dyDescent="0.45">
      <c r="A73" s="108" t="s">
        <v>346</v>
      </c>
      <c r="B73" s="108" t="s">
        <v>347</v>
      </c>
      <c r="C73" s="108" t="s">
        <v>348</v>
      </c>
      <c r="D73" s="108" t="s">
        <v>55</v>
      </c>
      <c r="E73" s="109">
        <v>-199804</v>
      </c>
      <c r="F73" s="108" t="s">
        <v>348</v>
      </c>
      <c r="G73" s="108" t="s">
        <v>67</v>
      </c>
      <c r="H73" s="108" t="s">
        <v>68</v>
      </c>
      <c r="I73" s="108" t="s">
        <v>69</v>
      </c>
      <c r="J73" s="108" t="s">
        <v>58</v>
      </c>
    </row>
    <row r="74" spans="1:10" customFormat="1" ht="14.25" x14ac:dyDescent="0.45">
      <c r="A74" s="108" t="s">
        <v>349</v>
      </c>
      <c r="B74" s="108" t="s">
        <v>350</v>
      </c>
      <c r="C74" s="108" t="s">
        <v>351</v>
      </c>
      <c r="D74" s="108" t="s">
        <v>100</v>
      </c>
      <c r="E74" s="109">
        <v>-4487621</v>
      </c>
      <c r="F74" s="108" t="s">
        <v>351</v>
      </c>
      <c r="G74" s="108" t="s">
        <v>58</v>
      </c>
      <c r="H74" s="108" t="s">
        <v>101</v>
      </c>
      <c r="I74" s="108" t="s">
        <v>102</v>
      </c>
      <c r="J74" s="108" t="s">
        <v>103</v>
      </c>
    </row>
    <row r="75" spans="1:10" customFormat="1" ht="14.25" x14ac:dyDescent="0.45">
      <c r="A75" s="108" t="s">
        <v>352</v>
      </c>
      <c r="B75" s="108" t="s">
        <v>353</v>
      </c>
      <c r="C75" s="108" t="s">
        <v>354</v>
      </c>
      <c r="D75" s="108" t="s">
        <v>125</v>
      </c>
      <c r="E75" s="109">
        <v>-1350411</v>
      </c>
      <c r="F75" s="108" t="s">
        <v>354</v>
      </c>
      <c r="G75" s="108" t="s">
        <v>58</v>
      </c>
      <c r="H75" s="108" t="s">
        <v>173</v>
      </c>
      <c r="I75" s="108" t="s">
        <v>174</v>
      </c>
      <c r="J75" s="108" t="s">
        <v>58</v>
      </c>
    </row>
    <row r="76" spans="1:10" customFormat="1" ht="14.25" x14ac:dyDescent="0.45">
      <c r="A76" s="108" t="s">
        <v>355</v>
      </c>
      <c r="B76" s="108" t="s">
        <v>356</v>
      </c>
      <c r="C76" s="108" t="s">
        <v>357</v>
      </c>
      <c r="D76" s="108" t="s">
        <v>55</v>
      </c>
      <c r="E76" s="109">
        <v>-1556000</v>
      </c>
      <c r="F76" s="108" t="s">
        <v>357</v>
      </c>
      <c r="G76" s="108" t="s">
        <v>82</v>
      </c>
      <c r="H76" s="108" t="s">
        <v>83</v>
      </c>
      <c r="I76" s="108" t="s">
        <v>84</v>
      </c>
      <c r="J76" s="108" t="s">
        <v>58</v>
      </c>
    </row>
    <row r="77" spans="1:10" customFormat="1" ht="14.25" x14ac:dyDescent="0.45">
      <c r="A77" s="108" t="s">
        <v>358</v>
      </c>
      <c r="B77" s="108" t="s">
        <v>359</v>
      </c>
      <c r="C77" s="108" t="s">
        <v>360</v>
      </c>
      <c r="D77" s="108" t="s">
        <v>100</v>
      </c>
      <c r="E77" s="109">
        <v>-974348</v>
      </c>
      <c r="F77" s="108" t="s">
        <v>360</v>
      </c>
      <c r="G77" s="108" t="s">
        <v>58</v>
      </c>
      <c r="H77" s="108" t="s">
        <v>139</v>
      </c>
      <c r="I77" s="108" t="s">
        <v>140</v>
      </c>
      <c r="J77" s="108" t="s">
        <v>141</v>
      </c>
    </row>
    <row r="78" spans="1:10" customFormat="1" ht="14.25" x14ac:dyDescent="0.45">
      <c r="A78" s="108" t="s">
        <v>361</v>
      </c>
      <c r="B78" s="108" t="s">
        <v>362</v>
      </c>
      <c r="C78" s="108" t="s">
        <v>363</v>
      </c>
      <c r="D78" s="108" t="s">
        <v>125</v>
      </c>
      <c r="E78" s="109">
        <v>-5720440</v>
      </c>
      <c r="F78" s="108" t="s">
        <v>363</v>
      </c>
      <c r="G78" s="108" t="s">
        <v>58</v>
      </c>
      <c r="H78" s="108" t="s">
        <v>337</v>
      </c>
      <c r="I78" s="108" t="s">
        <v>338</v>
      </c>
      <c r="J78" s="108" t="s">
        <v>58</v>
      </c>
    </row>
    <row r="79" spans="1:10" customFormat="1" ht="14.25" x14ac:dyDescent="0.45">
      <c r="A79" s="108" t="s">
        <v>364</v>
      </c>
      <c r="B79" s="108" t="s">
        <v>365</v>
      </c>
      <c r="C79" s="108" t="s">
        <v>366</v>
      </c>
      <c r="D79" s="108" t="s">
        <v>93</v>
      </c>
      <c r="E79" s="109">
        <v>-7111805.4672400001</v>
      </c>
      <c r="F79" s="108" t="s">
        <v>366</v>
      </c>
      <c r="G79" s="108" t="s">
        <v>46</v>
      </c>
      <c r="H79" s="108" t="s">
        <v>58</v>
      </c>
      <c r="I79" s="108" t="s">
        <v>58</v>
      </c>
      <c r="J79" s="108" t="s">
        <v>58</v>
      </c>
    </row>
    <row r="80" spans="1:10" customFormat="1" ht="14.25" x14ac:dyDescent="0.45">
      <c r="A80" s="108" t="s">
        <v>367</v>
      </c>
      <c r="B80" s="108" t="s">
        <v>368</v>
      </c>
      <c r="C80" s="108" t="s">
        <v>369</v>
      </c>
      <c r="D80" s="108" t="s">
        <v>55</v>
      </c>
      <c r="E80" s="109">
        <v>-166769</v>
      </c>
      <c r="F80" s="108" t="s">
        <v>369</v>
      </c>
      <c r="G80" s="108" t="s">
        <v>242</v>
      </c>
      <c r="H80" s="108" t="s">
        <v>243</v>
      </c>
      <c r="I80" s="108" t="s">
        <v>244</v>
      </c>
      <c r="J80" s="108" t="s">
        <v>245</v>
      </c>
    </row>
    <row r="81" spans="1:10" customFormat="1" ht="14.25" x14ac:dyDescent="0.45">
      <c r="A81" s="108" t="s">
        <v>370</v>
      </c>
      <c r="B81" s="108" t="s">
        <v>371</v>
      </c>
      <c r="C81" s="108" t="s">
        <v>372</v>
      </c>
      <c r="D81" s="108" t="s">
        <v>55</v>
      </c>
      <c r="E81" s="109">
        <v>-2565859</v>
      </c>
      <c r="F81" s="108" t="s">
        <v>372</v>
      </c>
      <c r="G81" s="108" t="s">
        <v>373</v>
      </c>
      <c r="H81" s="108" t="s">
        <v>312</v>
      </c>
      <c r="I81" s="108" t="s">
        <v>374</v>
      </c>
      <c r="J81" s="108" t="s">
        <v>58</v>
      </c>
    </row>
    <row r="82" spans="1:10" customFormat="1" ht="14.25" x14ac:dyDescent="0.45">
      <c r="A82" s="108" t="s">
        <v>375</v>
      </c>
      <c r="B82" s="108" t="s">
        <v>376</v>
      </c>
      <c r="C82" s="108" t="s">
        <v>377</v>
      </c>
      <c r="D82" s="108" t="s">
        <v>55</v>
      </c>
      <c r="E82" s="109">
        <v>-621427.9</v>
      </c>
      <c r="F82" s="108" t="s">
        <v>377</v>
      </c>
      <c r="G82" s="108" t="s">
        <v>116</v>
      </c>
      <c r="H82" s="108" t="s">
        <v>117</v>
      </c>
      <c r="I82" s="108" t="s">
        <v>118</v>
      </c>
      <c r="J82" s="108" t="s">
        <v>58</v>
      </c>
    </row>
    <row r="83" spans="1:10" customFormat="1" ht="14.25" x14ac:dyDescent="0.45">
      <c r="A83" s="108" t="s">
        <v>378</v>
      </c>
      <c r="B83" s="108" t="s">
        <v>379</v>
      </c>
      <c r="C83" s="108" t="s">
        <v>380</v>
      </c>
      <c r="D83" s="108" t="s">
        <v>55</v>
      </c>
      <c r="E83" s="109">
        <v>111382</v>
      </c>
      <c r="F83" s="108" t="s">
        <v>380</v>
      </c>
      <c r="G83" s="108" t="s">
        <v>220</v>
      </c>
      <c r="H83" s="108" t="s">
        <v>221</v>
      </c>
      <c r="I83" s="108" t="s">
        <v>58</v>
      </c>
      <c r="J83" s="108" t="s">
        <v>58</v>
      </c>
    </row>
    <row r="84" spans="1:10" customFormat="1" ht="14.25" x14ac:dyDescent="0.45">
      <c r="A84" s="108" t="s">
        <v>381</v>
      </c>
      <c r="B84" s="108" t="s">
        <v>382</v>
      </c>
      <c r="C84" s="108" t="s">
        <v>383</v>
      </c>
      <c r="D84" s="108" t="s">
        <v>55</v>
      </c>
      <c r="E84" s="109">
        <v>305790</v>
      </c>
      <c r="F84" s="108" t="s">
        <v>383</v>
      </c>
      <c r="G84" s="108" t="s">
        <v>167</v>
      </c>
      <c r="H84" s="108" t="s">
        <v>168</v>
      </c>
      <c r="I84" s="108" t="s">
        <v>58</v>
      </c>
      <c r="J84" s="108" t="s">
        <v>58</v>
      </c>
    </row>
    <row r="85" spans="1:10" customFormat="1" ht="14.25" x14ac:dyDescent="0.45">
      <c r="A85" s="108" t="s">
        <v>384</v>
      </c>
      <c r="B85" s="108" t="s">
        <v>385</v>
      </c>
      <c r="C85" s="108" t="s">
        <v>386</v>
      </c>
      <c r="D85" s="108" t="s">
        <v>125</v>
      </c>
      <c r="E85" s="109">
        <v>-1510245</v>
      </c>
      <c r="F85" s="108" t="s">
        <v>386</v>
      </c>
      <c r="G85" s="108" t="s">
        <v>58</v>
      </c>
      <c r="H85" s="108" t="s">
        <v>387</v>
      </c>
      <c r="I85" s="108" t="s">
        <v>388</v>
      </c>
      <c r="J85" s="108" t="s">
        <v>58</v>
      </c>
    </row>
    <row r="86" spans="1:10" customFormat="1" ht="14.25" x14ac:dyDescent="0.45">
      <c r="A86" s="108" t="s">
        <v>389</v>
      </c>
      <c r="B86" s="108" t="s">
        <v>390</v>
      </c>
      <c r="C86" s="108" t="s">
        <v>391</v>
      </c>
      <c r="D86" s="108" t="s">
        <v>55</v>
      </c>
      <c r="E86" s="109">
        <v>-705942</v>
      </c>
      <c r="F86" s="108" t="s">
        <v>391</v>
      </c>
      <c r="G86" s="108" t="s">
        <v>88</v>
      </c>
      <c r="H86" s="108" t="s">
        <v>89</v>
      </c>
      <c r="I86" s="108" t="s">
        <v>58</v>
      </c>
      <c r="J86" s="108" t="s">
        <v>58</v>
      </c>
    </row>
    <row r="87" spans="1:10" customFormat="1" ht="14.25" x14ac:dyDescent="0.45">
      <c r="A87" s="108" t="s">
        <v>392</v>
      </c>
      <c r="B87" s="108" t="s">
        <v>393</v>
      </c>
      <c r="C87" s="108" t="s">
        <v>394</v>
      </c>
      <c r="D87" s="108" t="s">
        <v>55</v>
      </c>
      <c r="E87" s="109">
        <v>-449004</v>
      </c>
      <c r="F87" s="108" t="s">
        <v>394</v>
      </c>
      <c r="G87" s="108" t="s">
        <v>253</v>
      </c>
      <c r="H87" s="108" t="s">
        <v>254</v>
      </c>
      <c r="I87" s="108" t="s">
        <v>255</v>
      </c>
      <c r="J87" s="108" t="s">
        <v>58</v>
      </c>
    </row>
    <row r="88" spans="1:10" customFormat="1" ht="14.25" x14ac:dyDescent="0.45">
      <c r="A88" s="108" t="s">
        <v>395</v>
      </c>
      <c r="B88" s="108" t="s">
        <v>396</v>
      </c>
      <c r="C88" s="108" t="s">
        <v>397</v>
      </c>
      <c r="D88" s="108" t="s">
        <v>55</v>
      </c>
      <c r="E88" s="109">
        <v>-980898</v>
      </c>
      <c r="F88" s="108" t="s">
        <v>397</v>
      </c>
      <c r="G88" s="108" t="s">
        <v>398</v>
      </c>
      <c r="H88" s="108" t="s">
        <v>57</v>
      </c>
      <c r="I88" s="108" t="s">
        <v>201</v>
      </c>
      <c r="J88" s="108" t="s">
        <v>58</v>
      </c>
    </row>
    <row r="89" spans="1:10" customFormat="1" ht="14.25" x14ac:dyDescent="0.45">
      <c r="A89" s="108" t="s">
        <v>399</v>
      </c>
      <c r="B89" s="108" t="s">
        <v>400</v>
      </c>
      <c r="C89" s="108" t="s">
        <v>401</v>
      </c>
      <c r="D89" s="108" t="s">
        <v>55</v>
      </c>
      <c r="E89" s="109">
        <v>0</v>
      </c>
      <c r="F89" s="108" t="s">
        <v>401</v>
      </c>
      <c r="G89" s="108" t="s">
        <v>116</v>
      </c>
      <c r="H89" s="108" t="s">
        <v>117</v>
      </c>
      <c r="I89" s="108" t="s">
        <v>118</v>
      </c>
      <c r="J89" s="108" t="s">
        <v>58</v>
      </c>
    </row>
    <row r="90" spans="1:10" customFormat="1" ht="14.25" x14ac:dyDescent="0.45">
      <c r="A90" s="108" t="s">
        <v>402</v>
      </c>
      <c r="B90" s="108" t="s">
        <v>403</v>
      </c>
      <c r="C90" s="108" t="s">
        <v>404</v>
      </c>
      <c r="D90" s="108" t="s">
        <v>55</v>
      </c>
      <c r="E90" s="109">
        <v>-558813</v>
      </c>
      <c r="F90" s="108" t="s">
        <v>404</v>
      </c>
      <c r="G90" s="108" t="s">
        <v>62</v>
      </c>
      <c r="H90" s="108" t="s">
        <v>63</v>
      </c>
      <c r="I90" s="108" t="s">
        <v>58</v>
      </c>
      <c r="J90" s="108" t="s">
        <v>58</v>
      </c>
    </row>
    <row r="91" spans="1:10" customFormat="1" ht="14.25" x14ac:dyDescent="0.45">
      <c r="A91" s="108" t="s">
        <v>405</v>
      </c>
      <c r="B91" s="108" t="s">
        <v>406</v>
      </c>
      <c r="C91" s="108" t="s">
        <v>407</v>
      </c>
      <c r="D91" s="108" t="s">
        <v>55</v>
      </c>
      <c r="E91" s="109">
        <v>-730000</v>
      </c>
      <c r="F91" s="108" t="s">
        <v>407</v>
      </c>
      <c r="G91" s="108" t="s">
        <v>408</v>
      </c>
      <c r="H91" s="108" t="s">
        <v>409</v>
      </c>
      <c r="I91" s="108" t="s">
        <v>58</v>
      </c>
      <c r="J91" s="108" t="s">
        <v>58</v>
      </c>
    </row>
    <row r="92" spans="1:10" customFormat="1" ht="14.25" x14ac:dyDescent="0.45">
      <c r="A92" s="108" t="s">
        <v>410</v>
      </c>
      <c r="B92" s="108" t="s">
        <v>411</v>
      </c>
      <c r="C92" s="108" t="s">
        <v>412</v>
      </c>
      <c r="D92" s="108" t="s">
        <v>93</v>
      </c>
      <c r="E92" s="109">
        <v>-7866776</v>
      </c>
      <c r="F92" s="108" t="s">
        <v>412</v>
      </c>
      <c r="G92" s="108" t="s">
        <v>46</v>
      </c>
      <c r="H92" s="108" t="s">
        <v>58</v>
      </c>
      <c r="I92" s="108" t="s">
        <v>58</v>
      </c>
      <c r="J92" s="108" t="s">
        <v>58</v>
      </c>
    </row>
    <row r="93" spans="1:10" customFormat="1" ht="14.25" x14ac:dyDescent="0.45">
      <c r="A93" s="108" t="s">
        <v>413</v>
      </c>
      <c r="B93" s="108" t="s">
        <v>414</v>
      </c>
      <c r="C93" s="108" t="s">
        <v>415</v>
      </c>
      <c r="D93" s="108" t="s">
        <v>55</v>
      </c>
      <c r="E93" s="109">
        <v>-74301</v>
      </c>
      <c r="F93" s="108" t="s">
        <v>415</v>
      </c>
      <c r="G93" s="108" t="s">
        <v>110</v>
      </c>
      <c r="H93" s="108" t="s">
        <v>111</v>
      </c>
      <c r="I93" s="108" t="s">
        <v>112</v>
      </c>
      <c r="J93" s="108" t="s">
        <v>58</v>
      </c>
    </row>
    <row r="94" spans="1:10" customFormat="1" ht="14.25" x14ac:dyDescent="0.45">
      <c r="A94" s="108" t="s">
        <v>416</v>
      </c>
      <c r="B94" s="108" t="s">
        <v>417</v>
      </c>
      <c r="C94" s="108" t="s">
        <v>418</v>
      </c>
      <c r="D94" s="108" t="s">
        <v>55</v>
      </c>
      <c r="E94" s="109">
        <v>0</v>
      </c>
      <c r="F94" s="108" t="s">
        <v>418</v>
      </c>
      <c r="G94" s="108" t="s">
        <v>408</v>
      </c>
      <c r="H94" s="108" t="s">
        <v>409</v>
      </c>
      <c r="I94" s="108" t="s">
        <v>58</v>
      </c>
      <c r="J94" s="108" t="s">
        <v>58</v>
      </c>
    </row>
    <row r="95" spans="1:10" customFormat="1" ht="14.25" x14ac:dyDescent="0.45">
      <c r="A95" s="108" t="s">
        <v>419</v>
      </c>
      <c r="B95" s="108" t="s">
        <v>420</v>
      </c>
      <c r="C95" s="108" t="s">
        <v>421</v>
      </c>
      <c r="D95" s="108" t="s">
        <v>55</v>
      </c>
      <c r="E95" s="109">
        <v>0</v>
      </c>
      <c r="F95" s="108" t="s">
        <v>421</v>
      </c>
      <c r="G95" s="108" t="s">
        <v>67</v>
      </c>
      <c r="H95" s="108" t="s">
        <v>68</v>
      </c>
      <c r="I95" s="108" t="s">
        <v>69</v>
      </c>
      <c r="J95" s="108" t="s">
        <v>58</v>
      </c>
    </row>
    <row r="96" spans="1:10" customFormat="1" ht="14.25" x14ac:dyDescent="0.45">
      <c r="A96" s="108" t="s">
        <v>422</v>
      </c>
      <c r="B96" s="108" t="s">
        <v>423</v>
      </c>
      <c r="C96" s="108" t="s">
        <v>424</v>
      </c>
      <c r="D96" s="108" t="s">
        <v>55</v>
      </c>
      <c r="E96" s="109">
        <v>-385710</v>
      </c>
      <c r="F96" s="108" t="s">
        <v>424</v>
      </c>
      <c r="G96" s="108" t="s">
        <v>373</v>
      </c>
      <c r="H96" s="108" t="s">
        <v>312</v>
      </c>
      <c r="I96" s="108" t="s">
        <v>374</v>
      </c>
      <c r="J96" s="108" t="s">
        <v>58</v>
      </c>
    </row>
    <row r="97" spans="1:10" customFormat="1" ht="14.25" x14ac:dyDescent="0.45">
      <c r="A97" s="108" t="s">
        <v>425</v>
      </c>
      <c r="B97" s="108" t="s">
        <v>426</v>
      </c>
      <c r="C97" s="108" t="s">
        <v>427</v>
      </c>
      <c r="D97" s="108" t="s">
        <v>55</v>
      </c>
      <c r="E97" s="109">
        <v>-703000</v>
      </c>
      <c r="F97" s="108" t="s">
        <v>427</v>
      </c>
      <c r="G97" s="108" t="s">
        <v>116</v>
      </c>
      <c r="H97" s="108" t="s">
        <v>117</v>
      </c>
      <c r="I97" s="108" t="s">
        <v>118</v>
      </c>
      <c r="J97" s="108" t="s">
        <v>58</v>
      </c>
    </row>
    <row r="98" spans="1:10" customFormat="1" ht="14.25" x14ac:dyDescent="0.45">
      <c r="A98" s="108" t="s">
        <v>428</v>
      </c>
      <c r="B98" s="108" t="s">
        <v>429</v>
      </c>
      <c r="C98" s="108" t="s">
        <v>430</v>
      </c>
      <c r="D98" s="108" t="s">
        <v>55</v>
      </c>
      <c r="E98" s="109">
        <v>-896031</v>
      </c>
      <c r="F98" s="108" t="s">
        <v>430</v>
      </c>
      <c r="G98" s="108" t="s">
        <v>242</v>
      </c>
      <c r="H98" s="108" t="s">
        <v>243</v>
      </c>
      <c r="I98" s="108" t="s">
        <v>244</v>
      </c>
      <c r="J98" s="108" t="s">
        <v>245</v>
      </c>
    </row>
    <row r="99" spans="1:10" customFormat="1" ht="14.25" x14ac:dyDescent="0.45">
      <c r="A99" s="108" t="s">
        <v>431</v>
      </c>
      <c r="B99" s="108" t="s">
        <v>432</v>
      </c>
      <c r="C99" s="108" t="s">
        <v>433</v>
      </c>
      <c r="D99" s="108" t="s">
        <v>55</v>
      </c>
      <c r="E99" s="109">
        <v>-3387938</v>
      </c>
      <c r="F99" s="108" t="s">
        <v>433</v>
      </c>
      <c r="G99" s="108" t="s">
        <v>82</v>
      </c>
      <c r="H99" s="108" t="s">
        <v>83</v>
      </c>
      <c r="I99" s="108" t="s">
        <v>84</v>
      </c>
      <c r="J99" s="108" t="s">
        <v>58</v>
      </c>
    </row>
    <row r="100" spans="1:10" customFormat="1" ht="14.25" x14ac:dyDescent="0.45">
      <c r="A100" s="108" t="s">
        <v>434</v>
      </c>
      <c r="B100" s="108" t="s">
        <v>435</v>
      </c>
      <c r="C100" s="108" t="s">
        <v>436</v>
      </c>
      <c r="D100" s="108" t="s">
        <v>55</v>
      </c>
      <c r="E100" s="109">
        <v>100000</v>
      </c>
      <c r="F100" s="108" t="s">
        <v>436</v>
      </c>
      <c r="G100" s="108" t="s">
        <v>277</v>
      </c>
      <c r="H100" s="108" t="s">
        <v>278</v>
      </c>
      <c r="I100" s="108" t="s">
        <v>58</v>
      </c>
      <c r="J100" s="108" t="s">
        <v>58</v>
      </c>
    </row>
    <row r="101" spans="1:10" customFormat="1" ht="14.25" x14ac:dyDescent="0.45">
      <c r="A101" s="108" t="s">
        <v>437</v>
      </c>
      <c r="B101" s="108" t="s">
        <v>438</v>
      </c>
      <c r="C101" s="108" t="s">
        <v>439</v>
      </c>
      <c r="D101" s="108" t="s">
        <v>55</v>
      </c>
      <c r="E101" s="109">
        <v>-66174</v>
      </c>
      <c r="F101" s="108" t="s">
        <v>439</v>
      </c>
      <c r="G101" s="108" t="s">
        <v>232</v>
      </c>
      <c r="H101" s="108" t="s">
        <v>151</v>
      </c>
      <c r="I101" s="108" t="s">
        <v>152</v>
      </c>
      <c r="J101" s="108" t="s">
        <v>58</v>
      </c>
    </row>
    <row r="102" spans="1:10" customFormat="1" ht="14.25" x14ac:dyDescent="0.45">
      <c r="A102" s="108" t="s">
        <v>440</v>
      </c>
      <c r="B102" s="108" t="s">
        <v>441</v>
      </c>
      <c r="C102" s="108" t="s">
        <v>442</v>
      </c>
      <c r="D102" s="108" t="s">
        <v>100</v>
      </c>
      <c r="E102" s="109">
        <v>286733</v>
      </c>
      <c r="F102" s="108" t="s">
        <v>442</v>
      </c>
      <c r="G102" s="108" t="s">
        <v>58</v>
      </c>
      <c r="H102" s="108" t="s">
        <v>443</v>
      </c>
      <c r="I102" s="108" t="s">
        <v>444</v>
      </c>
      <c r="J102" s="108" t="s">
        <v>58</v>
      </c>
    </row>
    <row r="103" spans="1:10" customFormat="1" ht="14.25" x14ac:dyDescent="0.45">
      <c r="A103" s="108" t="s">
        <v>445</v>
      </c>
      <c r="B103" s="108" t="s">
        <v>446</v>
      </c>
      <c r="C103" s="108" t="s">
        <v>447</v>
      </c>
      <c r="D103" s="108" t="s">
        <v>55</v>
      </c>
      <c r="E103" s="109">
        <v>-514984</v>
      </c>
      <c r="F103" s="108" t="s">
        <v>447</v>
      </c>
      <c r="G103" s="108" t="s">
        <v>76</v>
      </c>
      <c r="H103" s="108" t="s">
        <v>77</v>
      </c>
      <c r="I103" s="108" t="s">
        <v>78</v>
      </c>
      <c r="J103" s="108" t="s">
        <v>58</v>
      </c>
    </row>
    <row r="104" spans="1:10" customFormat="1" ht="14.25" x14ac:dyDescent="0.45">
      <c r="A104" s="108" t="s">
        <v>448</v>
      </c>
      <c r="B104" s="108" t="s">
        <v>449</v>
      </c>
      <c r="C104" s="108" t="s">
        <v>450</v>
      </c>
      <c r="D104" s="108" t="s">
        <v>55</v>
      </c>
      <c r="E104" s="109">
        <v>-971352</v>
      </c>
      <c r="F104" s="108" t="s">
        <v>450</v>
      </c>
      <c r="G104" s="108" t="s">
        <v>277</v>
      </c>
      <c r="H104" s="108" t="s">
        <v>278</v>
      </c>
      <c r="I104" s="108" t="s">
        <v>58</v>
      </c>
      <c r="J104" s="108" t="s">
        <v>58</v>
      </c>
    </row>
    <row r="105" spans="1:10" customFormat="1" ht="14.25" x14ac:dyDescent="0.45">
      <c r="A105" s="108" t="s">
        <v>451</v>
      </c>
      <c r="B105" s="108" t="s">
        <v>452</v>
      </c>
      <c r="C105" s="108" t="s">
        <v>453</v>
      </c>
      <c r="D105" s="108" t="s">
        <v>55</v>
      </c>
      <c r="E105" s="109">
        <v>-80455</v>
      </c>
      <c r="F105" s="108" t="s">
        <v>453</v>
      </c>
      <c r="G105" s="108" t="s">
        <v>116</v>
      </c>
      <c r="H105" s="108" t="s">
        <v>117</v>
      </c>
      <c r="I105" s="108" t="s">
        <v>118</v>
      </c>
      <c r="J105" s="108" t="s">
        <v>58</v>
      </c>
    </row>
    <row r="106" spans="1:10" customFormat="1" ht="14.25" x14ac:dyDescent="0.45">
      <c r="A106" s="108" t="s">
        <v>454</v>
      </c>
      <c r="B106" s="108" t="s">
        <v>455</v>
      </c>
      <c r="C106" s="108" t="s">
        <v>456</v>
      </c>
      <c r="D106" s="108" t="s">
        <v>55</v>
      </c>
      <c r="E106" s="109">
        <v>-450000</v>
      </c>
      <c r="F106" s="108" t="s">
        <v>456</v>
      </c>
      <c r="G106" s="108" t="s">
        <v>82</v>
      </c>
      <c r="H106" s="108" t="s">
        <v>83</v>
      </c>
      <c r="I106" s="108" t="s">
        <v>84</v>
      </c>
      <c r="J106" s="108" t="s">
        <v>58</v>
      </c>
    </row>
    <row r="107" spans="1:10" customFormat="1" ht="14.25" x14ac:dyDescent="0.45">
      <c r="A107" s="108" t="s">
        <v>457</v>
      </c>
      <c r="B107" s="108" t="s">
        <v>458</v>
      </c>
      <c r="C107" s="108" t="s">
        <v>459</v>
      </c>
      <c r="D107" s="108" t="s">
        <v>55</v>
      </c>
      <c r="E107" s="109">
        <v>-388965</v>
      </c>
      <c r="F107" s="108" t="s">
        <v>459</v>
      </c>
      <c r="G107" s="108" t="s">
        <v>190</v>
      </c>
      <c r="H107" s="108" t="s">
        <v>191</v>
      </c>
      <c r="I107" s="108" t="s">
        <v>58</v>
      </c>
      <c r="J107" s="108" t="s">
        <v>58</v>
      </c>
    </row>
    <row r="108" spans="1:10" customFormat="1" ht="14.25" x14ac:dyDescent="0.45">
      <c r="A108" s="108" t="s">
        <v>460</v>
      </c>
      <c r="B108" s="108" t="s">
        <v>461</v>
      </c>
      <c r="C108" s="108" t="s">
        <v>462</v>
      </c>
      <c r="D108" s="108" t="s">
        <v>249</v>
      </c>
      <c r="E108" s="109">
        <v>4140979.22</v>
      </c>
      <c r="F108" s="108" t="s">
        <v>462</v>
      </c>
      <c r="G108" s="108" t="s">
        <v>46</v>
      </c>
      <c r="H108" s="108" t="s">
        <v>58</v>
      </c>
      <c r="I108" s="108" t="s">
        <v>58</v>
      </c>
      <c r="J108" s="108" t="s">
        <v>58</v>
      </c>
    </row>
    <row r="109" spans="1:10" customFormat="1" ht="14.25" x14ac:dyDescent="0.45">
      <c r="A109" s="108" t="s">
        <v>463</v>
      </c>
      <c r="B109" s="108" t="s">
        <v>464</v>
      </c>
      <c r="C109" s="108" t="s">
        <v>465</v>
      </c>
      <c r="D109" s="108" t="s">
        <v>55</v>
      </c>
      <c r="E109" s="109">
        <v>-1227528</v>
      </c>
      <c r="F109" s="108" t="s">
        <v>465</v>
      </c>
      <c r="G109" s="108" t="s">
        <v>408</v>
      </c>
      <c r="H109" s="108" t="s">
        <v>409</v>
      </c>
      <c r="I109" s="108" t="s">
        <v>58</v>
      </c>
      <c r="J109" s="108" t="s">
        <v>58</v>
      </c>
    </row>
    <row r="110" spans="1:10" customFormat="1" ht="14.25" x14ac:dyDescent="0.45">
      <c r="A110" s="108" t="s">
        <v>466</v>
      </c>
      <c r="B110" s="108" t="s">
        <v>467</v>
      </c>
      <c r="C110" s="108" t="s">
        <v>468</v>
      </c>
      <c r="D110" s="108" t="s">
        <v>249</v>
      </c>
      <c r="E110" s="109">
        <v>-5224875.9997199997</v>
      </c>
      <c r="F110" s="108" t="s">
        <v>468</v>
      </c>
      <c r="G110" s="108" t="s">
        <v>46</v>
      </c>
      <c r="H110" s="108" t="s">
        <v>58</v>
      </c>
      <c r="I110" s="108" t="s">
        <v>58</v>
      </c>
      <c r="J110" s="108" t="s">
        <v>58</v>
      </c>
    </row>
    <row r="111" spans="1:10" customFormat="1" ht="14.25" x14ac:dyDescent="0.45">
      <c r="A111" s="108" t="s">
        <v>469</v>
      </c>
      <c r="B111" s="108" t="s">
        <v>470</v>
      </c>
      <c r="C111" s="108" t="s">
        <v>471</v>
      </c>
      <c r="D111" s="108" t="s">
        <v>125</v>
      </c>
      <c r="E111" s="109">
        <v>332608</v>
      </c>
      <c r="F111" s="108" t="s">
        <v>471</v>
      </c>
      <c r="G111" s="108" t="s">
        <v>58</v>
      </c>
      <c r="H111" s="108" t="s">
        <v>286</v>
      </c>
      <c r="I111" s="108" t="s">
        <v>287</v>
      </c>
      <c r="J111" s="108" t="s">
        <v>472</v>
      </c>
    </row>
    <row r="112" spans="1:10" customFormat="1" ht="14.25" x14ac:dyDescent="0.45">
      <c r="A112" s="108" t="s">
        <v>473</v>
      </c>
      <c r="B112" s="108" t="s">
        <v>474</v>
      </c>
      <c r="C112" s="108" t="s">
        <v>475</v>
      </c>
      <c r="D112" s="108" t="s">
        <v>55</v>
      </c>
      <c r="E112" s="109">
        <v>-317622</v>
      </c>
      <c r="F112" s="108" t="s">
        <v>475</v>
      </c>
      <c r="G112" s="108" t="s">
        <v>322</v>
      </c>
      <c r="H112" s="108" t="s">
        <v>323</v>
      </c>
      <c r="I112" s="108" t="s">
        <v>324</v>
      </c>
      <c r="J112" s="108" t="s">
        <v>58</v>
      </c>
    </row>
    <row r="113" spans="1:10" customFormat="1" ht="14.25" x14ac:dyDescent="0.45">
      <c r="A113" s="108" t="s">
        <v>476</v>
      </c>
      <c r="B113" s="108" t="s">
        <v>477</v>
      </c>
      <c r="C113" s="108" t="s">
        <v>478</v>
      </c>
      <c r="D113" s="108" t="s">
        <v>249</v>
      </c>
      <c r="E113" s="109">
        <v>-6250000</v>
      </c>
      <c r="F113" s="108" t="s">
        <v>478</v>
      </c>
      <c r="G113" s="108" t="s">
        <v>46</v>
      </c>
      <c r="H113" s="108" t="s">
        <v>58</v>
      </c>
      <c r="I113" s="108" t="s">
        <v>58</v>
      </c>
      <c r="J113" s="108" t="s">
        <v>58</v>
      </c>
    </row>
    <row r="114" spans="1:10" customFormat="1" ht="14.25" x14ac:dyDescent="0.45">
      <c r="A114" s="108" t="s">
        <v>479</v>
      </c>
      <c r="B114" s="108" t="s">
        <v>480</v>
      </c>
      <c r="C114" s="108" t="s">
        <v>481</v>
      </c>
      <c r="D114" s="108" t="s">
        <v>55</v>
      </c>
      <c r="E114" s="109">
        <v>209051</v>
      </c>
      <c r="F114" s="108" t="s">
        <v>481</v>
      </c>
      <c r="G114" s="108" t="s">
        <v>145</v>
      </c>
      <c r="H114" s="108" t="s">
        <v>146</v>
      </c>
      <c r="I114" s="108" t="s">
        <v>147</v>
      </c>
      <c r="J114" s="108" t="s">
        <v>58</v>
      </c>
    </row>
    <row r="115" spans="1:10" customFormat="1" ht="14.25" x14ac:dyDescent="0.45">
      <c r="A115" s="108" t="s">
        <v>482</v>
      </c>
      <c r="B115" s="108" t="s">
        <v>483</v>
      </c>
      <c r="C115" s="108" t="s">
        <v>484</v>
      </c>
      <c r="D115" s="108" t="s">
        <v>93</v>
      </c>
      <c r="E115" s="109">
        <v>3257640</v>
      </c>
      <c r="F115" s="108" t="s">
        <v>484</v>
      </c>
      <c r="G115" s="108" t="s">
        <v>46</v>
      </c>
      <c r="H115" s="108" t="s">
        <v>58</v>
      </c>
      <c r="I115" s="108" t="s">
        <v>58</v>
      </c>
      <c r="J115" s="108" t="s">
        <v>58</v>
      </c>
    </row>
    <row r="116" spans="1:10" customFormat="1" ht="14.25" x14ac:dyDescent="0.45">
      <c r="A116" s="108" t="s">
        <v>485</v>
      </c>
      <c r="B116" s="108" t="s">
        <v>486</v>
      </c>
      <c r="C116" s="108" t="s">
        <v>487</v>
      </c>
      <c r="D116" s="108" t="s">
        <v>55</v>
      </c>
      <c r="E116" s="109">
        <v>543948</v>
      </c>
      <c r="F116" s="108" t="s">
        <v>487</v>
      </c>
      <c r="G116" s="108" t="s">
        <v>110</v>
      </c>
      <c r="H116" s="108" t="s">
        <v>111</v>
      </c>
      <c r="I116" s="108" t="s">
        <v>112</v>
      </c>
      <c r="J116" s="108" t="s">
        <v>58</v>
      </c>
    </row>
    <row r="117" spans="1:10" customFormat="1" ht="14.25" x14ac:dyDescent="0.45">
      <c r="A117" s="108" t="s">
        <v>488</v>
      </c>
      <c r="B117" s="108" t="s">
        <v>489</v>
      </c>
      <c r="C117" s="108" t="s">
        <v>490</v>
      </c>
      <c r="D117" s="108" t="s">
        <v>55</v>
      </c>
      <c r="E117" s="109">
        <v>-2000000</v>
      </c>
      <c r="F117" s="108" t="s">
        <v>490</v>
      </c>
      <c r="G117" s="108" t="s">
        <v>322</v>
      </c>
      <c r="H117" s="108" t="s">
        <v>323</v>
      </c>
      <c r="I117" s="108" t="s">
        <v>324</v>
      </c>
      <c r="J117" s="108" t="s">
        <v>58</v>
      </c>
    </row>
    <row r="118" spans="1:10" customFormat="1" ht="14.25" x14ac:dyDescent="0.45">
      <c r="A118" s="108" t="s">
        <v>491</v>
      </c>
      <c r="B118" s="108" t="s">
        <v>492</v>
      </c>
      <c r="C118" s="108" t="s">
        <v>493</v>
      </c>
      <c r="D118" s="108" t="s">
        <v>93</v>
      </c>
      <c r="E118" s="109">
        <v>-329209</v>
      </c>
      <c r="F118" s="108" t="s">
        <v>493</v>
      </c>
      <c r="G118" s="108" t="s">
        <v>46</v>
      </c>
      <c r="H118" s="108" t="s">
        <v>58</v>
      </c>
      <c r="I118" s="108" t="s">
        <v>58</v>
      </c>
      <c r="J118" s="108" t="s">
        <v>58</v>
      </c>
    </row>
    <row r="119" spans="1:10" customFormat="1" ht="14.25" x14ac:dyDescent="0.45">
      <c r="A119" s="108" t="s">
        <v>494</v>
      </c>
      <c r="B119" s="108" t="s">
        <v>495</v>
      </c>
      <c r="C119" s="108" t="s">
        <v>496</v>
      </c>
      <c r="D119" s="108" t="s">
        <v>55</v>
      </c>
      <c r="E119" s="109">
        <v>-394308.05</v>
      </c>
      <c r="F119" s="108" t="s">
        <v>496</v>
      </c>
      <c r="G119" s="108" t="s">
        <v>116</v>
      </c>
      <c r="H119" s="108" t="s">
        <v>117</v>
      </c>
      <c r="I119" s="108" t="s">
        <v>118</v>
      </c>
      <c r="J119" s="108" t="s">
        <v>58</v>
      </c>
    </row>
    <row r="120" spans="1:10" customFormat="1" ht="14.25" x14ac:dyDescent="0.45">
      <c r="A120" s="108" t="s">
        <v>497</v>
      </c>
      <c r="B120" s="108" t="s">
        <v>498</v>
      </c>
      <c r="C120" s="108" t="s">
        <v>499</v>
      </c>
      <c r="D120" s="108" t="s">
        <v>125</v>
      </c>
      <c r="E120" s="109">
        <v>-2322717</v>
      </c>
      <c r="F120" s="108" t="s">
        <v>499</v>
      </c>
      <c r="G120" s="108" t="s">
        <v>58</v>
      </c>
      <c r="H120" s="108" t="s">
        <v>500</v>
      </c>
      <c r="I120" s="108" t="s">
        <v>501</v>
      </c>
      <c r="J120" s="108" t="s">
        <v>339</v>
      </c>
    </row>
    <row r="121" spans="1:10" customFormat="1" ht="14.25" x14ac:dyDescent="0.45">
      <c r="A121" s="108" t="s">
        <v>502</v>
      </c>
      <c r="B121" s="108" t="s">
        <v>503</v>
      </c>
      <c r="C121" s="108" t="s">
        <v>504</v>
      </c>
      <c r="D121" s="108" t="s">
        <v>55</v>
      </c>
      <c r="E121" s="109">
        <v>-1205633</v>
      </c>
      <c r="F121" s="108" t="s">
        <v>504</v>
      </c>
      <c r="G121" s="108" t="s">
        <v>398</v>
      </c>
      <c r="H121" s="108" t="s">
        <v>57</v>
      </c>
      <c r="I121" s="108" t="s">
        <v>201</v>
      </c>
      <c r="J121" s="108" t="s">
        <v>58</v>
      </c>
    </row>
    <row r="122" spans="1:10" customFormat="1" ht="14.25" x14ac:dyDescent="0.45">
      <c r="A122" s="108" t="s">
        <v>505</v>
      </c>
      <c r="B122" s="108" t="s">
        <v>506</v>
      </c>
      <c r="C122" s="108" t="s">
        <v>507</v>
      </c>
      <c r="D122" s="108" t="s">
        <v>55</v>
      </c>
      <c r="E122" s="109">
        <v>-1189188.6299999999</v>
      </c>
      <c r="F122" s="108" t="s">
        <v>507</v>
      </c>
      <c r="G122" s="108" t="s">
        <v>116</v>
      </c>
      <c r="H122" s="108" t="s">
        <v>117</v>
      </c>
      <c r="I122" s="108" t="s">
        <v>118</v>
      </c>
      <c r="J122" s="108" t="s">
        <v>58</v>
      </c>
    </row>
    <row r="123" spans="1:10" customFormat="1" ht="14.25" x14ac:dyDescent="0.45">
      <c r="A123" s="108" t="s">
        <v>508</v>
      </c>
      <c r="B123" s="108" t="s">
        <v>509</v>
      </c>
      <c r="C123" s="108" t="s">
        <v>510</v>
      </c>
      <c r="D123" s="108" t="s">
        <v>93</v>
      </c>
      <c r="E123" s="109">
        <v>-3000000</v>
      </c>
      <c r="F123" s="108" t="s">
        <v>510</v>
      </c>
      <c r="G123" s="108" t="s">
        <v>46</v>
      </c>
      <c r="H123" s="108" t="s">
        <v>58</v>
      </c>
      <c r="I123" s="108" t="s">
        <v>58</v>
      </c>
      <c r="J123" s="108" t="s">
        <v>58</v>
      </c>
    </row>
    <row r="124" spans="1:10" customFormat="1" ht="14.25" x14ac:dyDescent="0.45">
      <c r="A124" s="108" t="s">
        <v>511</v>
      </c>
      <c r="B124" s="108" t="s">
        <v>512</v>
      </c>
      <c r="C124" s="108" t="s">
        <v>513</v>
      </c>
      <c r="D124" s="108" t="s">
        <v>125</v>
      </c>
      <c r="E124" s="109">
        <v>-1608000</v>
      </c>
      <c r="F124" s="108" t="s">
        <v>513</v>
      </c>
      <c r="G124" s="108" t="s">
        <v>58</v>
      </c>
      <c r="H124" s="108" t="s">
        <v>215</v>
      </c>
      <c r="I124" s="108" t="s">
        <v>216</v>
      </c>
      <c r="J124" s="108" t="s">
        <v>58</v>
      </c>
    </row>
    <row r="125" spans="1:10" customFormat="1" ht="14.25" x14ac:dyDescent="0.45">
      <c r="A125" s="108" t="s">
        <v>514</v>
      </c>
      <c r="B125" s="108" t="s">
        <v>515</v>
      </c>
      <c r="C125" s="108" t="s">
        <v>516</v>
      </c>
      <c r="D125" s="108" t="s">
        <v>55</v>
      </c>
      <c r="E125" s="109">
        <v>-637571</v>
      </c>
      <c r="F125" s="108" t="s">
        <v>516</v>
      </c>
      <c r="G125" s="108" t="s">
        <v>220</v>
      </c>
      <c r="H125" s="108" t="s">
        <v>221</v>
      </c>
      <c r="I125" s="108" t="s">
        <v>58</v>
      </c>
      <c r="J125" s="108" t="s">
        <v>58</v>
      </c>
    </row>
    <row r="126" spans="1:10" customFormat="1" ht="14.25" x14ac:dyDescent="0.45">
      <c r="A126" s="108" t="s">
        <v>517</v>
      </c>
      <c r="B126" s="108" t="s">
        <v>518</v>
      </c>
      <c r="C126" s="108" t="s">
        <v>519</v>
      </c>
      <c r="D126" s="108" t="s">
        <v>55</v>
      </c>
      <c r="E126" s="109">
        <v>-667255</v>
      </c>
      <c r="F126" s="108" t="s">
        <v>519</v>
      </c>
      <c r="G126" s="108" t="s">
        <v>67</v>
      </c>
      <c r="H126" s="108" t="s">
        <v>68</v>
      </c>
      <c r="I126" s="108" t="s">
        <v>69</v>
      </c>
      <c r="J126" s="108" t="s">
        <v>58</v>
      </c>
    </row>
    <row r="127" spans="1:10" customFormat="1" ht="14.25" x14ac:dyDescent="0.45">
      <c r="A127" s="108" t="s">
        <v>520</v>
      </c>
      <c r="B127" s="108" t="s">
        <v>521</v>
      </c>
      <c r="C127" s="108" t="s">
        <v>522</v>
      </c>
      <c r="D127" s="108" t="s">
        <v>93</v>
      </c>
      <c r="E127" s="109">
        <v>-3554649</v>
      </c>
      <c r="F127" s="108" t="s">
        <v>522</v>
      </c>
      <c r="G127" s="108" t="s">
        <v>46</v>
      </c>
      <c r="H127" s="108" t="s">
        <v>58</v>
      </c>
      <c r="I127" s="108" t="s">
        <v>58</v>
      </c>
      <c r="J127" s="108" t="s">
        <v>58</v>
      </c>
    </row>
    <row r="128" spans="1:10" customFormat="1" ht="14.25" x14ac:dyDescent="0.45">
      <c r="A128" s="108" t="s">
        <v>523</v>
      </c>
      <c r="B128" s="108" t="s">
        <v>524</v>
      </c>
      <c r="C128" s="108" t="s">
        <v>525</v>
      </c>
      <c r="D128" s="108" t="s">
        <v>55</v>
      </c>
      <c r="E128" s="109">
        <v>-121159</v>
      </c>
      <c r="F128" s="108" t="s">
        <v>525</v>
      </c>
      <c r="G128" s="108" t="s">
        <v>145</v>
      </c>
      <c r="H128" s="108" t="s">
        <v>146</v>
      </c>
      <c r="I128" s="108" t="s">
        <v>147</v>
      </c>
      <c r="J128" s="108" t="s">
        <v>58</v>
      </c>
    </row>
    <row r="129" spans="1:10" customFormat="1" ht="14.25" x14ac:dyDescent="0.45">
      <c r="A129" s="108" t="s">
        <v>526</v>
      </c>
      <c r="B129" s="108" t="s">
        <v>527</v>
      </c>
      <c r="C129" s="108" t="s">
        <v>528</v>
      </c>
      <c r="D129" s="108" t="s">
        <v>55</v>
      </c>
      <c r="E129" s="109">
        <v>-169780</v>
      </c>
      <c r="F129" s="108" t="s">
        <v>528</v>
      </c>
      <c r="G129" s="108" t="s">
        <v>56</v>
      </c>
      <c r="H129" s="108" t="s">
        <v>57</v>
      </c>
      <c r="I129" s="108" t="s">
        <v>58</v>
      </c>
      <c r="J129" s="108" t="s">
        <v>58</v>
      </c>
    </row>
    <row r="130" spans="1:10" customFormat="1" ht="14.25" x14ac:dyDescent="0.45">
      <c r="A130" s="108" t="s">
        <v>529</v>
      </c>
      <c r="B130" s="108" t="s">
        <v>530</v>
      </c>
      <c r="C130" s="108" t="s">
        <v>531</v>
      </c>
      <c r="D130" s="108" t="s">
        <v>93</v>
      </c>
      <c r="E130" s="109">
        <v>8710</v>
      </c>
      <c r="F130" s="108" t="s">
        <v>531</v>
      </c>
      <c r="G130" s="108" t="s">
        <v>46</v>
      </c>
      <c r="H130" s="108" t="s">
        <v>58</v>
      </c>
      <c r="I130" s="108" t="s">
        <v>58</v>
      </c>
      <c r="J130" s="108" t="s">
        <v>58</v>
      </c>
    </row>
    <row r="131" spans="1:10" customFormat="1" ht="14.25" x14ac:dyDescent="0.45">
      <c r="A131" s="108" t="s">
        <v>532</v>
      </c>
      <c r="B131" s="108" t="s">
        <v>533</v>
      </c>
      <c r="C131" s="108" t="s">
        <v>534</v>
      </c>
      <c r="D131" s="108" t="s">
        <v>55</v>
      </c>
      <c r="E131" s="109">
        <v>-166283</v>
      </c>
      <c r="F131" s="108" t="s">
        <v>534</v>
      </c>
      <c r="G131" s="108" t="s">
        <v>242</v>
      </c>
      <c r="H131" s="108" t="s">
        <v>243</v>
      </c>
      <c r="I131" s="108" t="s">
        <v>244</v>
      </c>
      <c r="J131" s="108" t="s">
        <v>245</v>
      </c>
    </row>
    <row r="132" spans="1:10" customFormat="1" ht="14.25" x14ac:dyDescent="0.45">
      <c r="A132" s="108" t="s">
        <v>535</v>
      </c>
      <c r="B132" s="108" t="s">
        <v>536</v>
      </c>
      <c r="C132" s="108" t="s">
        <v>537</v>
      </c>
      <c r="D132" s="108" t="s">
        <v>55</v>
      </c>
      <c r="E132" s="109">
        <v>-343000</v>
      </c>
      <c r="F132" s="108" t="s">
        <v>537</v>
      </c>
      <c r="G132" s="108" t="s">
        <v>232</v>
      </c>
      <c r="H132" s="108" t="s">
        <v>151</v>
      </c>
      <c r="I132" s="108" t="s">
        <v>152</v>
      </c>
      <c r="J132" s="108" t="s">
        <v>58</v>
      </c>
    </row>
    <row r="133" spans="1:10" customFormat="1" ht="14.25" x14ac:dyDescent="0.45">
      <c r="A133" s="108" t="s">
        <v>538</v>
      </c>
      <c r="B133" s="108" t="s">
        <v>539</v>
      </c>
      <c r="C133" s="108" t="s">
        <v>540</v>
      </c>
      <c r="D133" s="108" t="s">
        <v>55</v>
      </c>
      <c r="E133" s="109">
        <v>-1256892</v>
      </c>
      <c r="F133" s="108" t="s">
        <v>540</v>
      </c>
      <c r="G133" s="108" t="s">
        <v>88</v>
      </c>
      <c r="H133" s="108" t="s">
        <v>89</v>
      </c>
      <c r="I133" s="108" t="s">
        <v>58</v>
      </c>
      <c r="J133" s="108" t="s">
        <v>58</v>
      </c>
    </row>
    <row r="134" spans="1:10" customFormat="1" ht="14.25" x14ac:dyDescent="0.45">
      <c r="A134" s="108" t="s">
        <v>541</v>
      </c>
      <c r="B134" s="108" t="s">
        <v>542</v>
      </c>
      <c r="C134" s="108" t="s">
        <v>543</v>
      </c>
      <c r="D134" s="108" t="s">
        <v>125</v>
      </c>
      <c r="E134" s="109">
        <v>-1736569</v>
      </c>
      <c r="F134" s="108" t="s">
        <v>543</v>
      </c>
      <c r="G134" s="108" t="s">
        <v>58</v>
      </c>
      <c r="H134" s="108" t="s">
        <v>117</v>
      </c>
      <c r="I134" s="108" t="s">
        <v>118</v>
      </c>
      <c r="J134" s="108" t="s">
        <v>58</v>
      </c>
    </row>
    <row r="135" spans="1:10" customFormat="1" ht="14.25" x14ac:dyDescent="0.45">
      <c r="A135" s="108" t="s">
        <v>544</v>
      </c>
      <c r="B135" s="108" t="s">
        <v>545</v>
      </c>
      <c r="C135" s="108" t="s">
        <v>546</v>
      </c>
      <c r="D135" s="108" t="s">
        <v>125</v>
      </c>
      <c r="E135" s="109">
        <v>-166453</v>
      </c>
      <c r="F135" s="108" t="s">
        <v>546</v>
      </c>
      <c r="G135" s="108" t="s">
        <v>58</v>
      </c>
      <c r="H135" s="108" t="s">
        <v>312</v>
      </c>
      <c r="I135" s="108" t="s">
        <v>58</v>
      </c>
      <c r="J135" s="108" t="s">
        <v>58</v>
      </c>
    </row>
    <row r="136" spans="1:10" customFormat="1" ht="14.25" x14ac:dyDescent="0.45">
      <c r="A136" s="108" t="s">
        <v>547</v>
      </c>
      <c r="B136" s="108" t="s">
        <v>548</v>
      </c>
      <c r="C136" s="108" t="s">
        <v>549</v>
      </c>
      <c r="D136" s="108" t="s">
        <v>249</v>
      </c>
      <c r="E136" s="109">
        <v>-1824498</v>
      </c>
      <c r="F136" s="108" t="s">
        <v>549</v>
      </c>
      <c r="G136" s="108" t="s">
        <v>46</v>
      </c>
      <c r="H136" s="108" t="s">
        <v>58</v>
      </c>
      <c r="I136" s="108" t="s">
        <v>58</v>
      </c>
      <c r="J136" s="108" t="s">
        <v>58</v>
      </c>
    </row>
    <row r="137" spans="1:10" customFormat="1" ht="14.25" x14ac:dyDescent="0.45">
      <c r="A137" s="108" t="s">
        <v>550</v>
      </c>
      <c r="B137" s="108" t="s">
        <v>551</v>
      </c>
      <c r="C137" s="108" t="s">
        <v>552</v>
      </c>
      <c r="D137" s="108" t="s">
        <v>249</v>
      </c>
      <c r="E137" s="109">
        <v>-7477718</v>
      </c>
      <c r="F137" s="108" t="s">
        <v>552</v>
      </c>
      <c r="G137" s="108" t="s">
        <v>46</v>
      </c>
      <c r="H137" s="108" t="s">
        <v>58</v>
      </c>
      <c r="I137" s="108" t="s">
        <v>58</v>
      </c>
      <c r="J137" s="108" t="s">
        <v>58</v>
      </c>
    </row>
    <row r="138" spans="1:10" customFormat="1" ht="14.25" x14ac:dyDescent="0.45">
      <c r="A138" s="108" t="s">
        <v>553</v>
      </c>
      <c r="B138" s="108" t="s">
        <v>554</v>
      </c>
      <c r="C138" s="108" t="s">
        <v>555</v>
      </c>
      <c r="D138" s="108" t="s">
        <v>55</v>
      </c>
      <c r="E138" s="109">
        <v>-335575</v>
      </c>
      <c r="F138" s="108" t="s">
        <v>555</v>
      </c>
      <c r="G138" s="108" t="s">
        <v>190</v>
      </c>
      <c r="H138" s="108" t="s">
        <v>191</v>
      </c>
      <c r="I138" s="108" t="s">
        <v>58</v>
      </c>
      <c r="J138" s="108" t="s">
        <v>58</v>
      </c>
    </row>
    <row r="139" spans="1:10" customFormat="1" ht="14.25" x14ac:dyDescent="0.45">
      <c r="A139" s="108" t="s">
        <v>556</v>
      </c>
      <c r="B139" s="108" t="s">
        <v>557</v>
      </c>
      <c r="C139" s="108" t="s">
        <v>558</v>
      </c>
      <c r="D139" s="108" t="s">
        <v>125</v>
      </c>
      <c r="E139" s="109">
        <v>-3147914</v>
      </c>
      <c r="F139" s="108" t="s">
        <v>558</v>
      </c>
      <c r="G139" s="108" t="s">
        <v>58</v>
      </c>
      <c r="H139" s="108" t="s">
        <v>387</v>
      </c>
      <c r="I139" s="108" t="s">
        <v>388</v>
      </c>
      <c r="J139" s="108" t="s">
        <v>58</v>
      </c>
    </row>
    <row r="140" spans="1:10" customFormat="1" ht="14.25" x14ac:dyDescent="0.45">
      <c r="A140" s="108" t="s">
        <v>559</v>
      </c>
      <c r="B140" s="108" t="s">
        <v>560</v>
      </c>
      <c r="C140" s="108" t="s">
        <v>561</v>
      </c>
      <c r="D140" s="108" t="s">
        <v>93</v>
      </c>
      <c r="E140" s="109">
        <v>-2988000</v>
      </c>
      <c r="F140" s="108" t="s">
        <v>561</v>
      </c>
      <c r="G140" s="108" t="s">
        <v>46</v>
      </c>
      <c r="H140" s="108" t="s">
        <v>58</v>
      </c>
      <c r="I140" s="108" t="s">
        <v>58</v>
      </c>
      <c r="J140" s="108" t="s">
        <v>58</v>
      </c>
    </row>
    <row r="141" spans="1:10" customFormat="1" ht="14.25" x14ac:dyDescent="0.45">
      <c r="A141" s="108" t="s">
        <v>562</v>
      </c>
      <c r="B141" s="108" t="s">
        <v>563</v>
      </c>
      <c r="C141" s="108" t="s">
        <v>564</v>
      </c>
      <c r="D141" s="108" t="s">
        <v>100</v>
      </c>
      <c r="E141" s="109">
        <v>-3072622</v>
      </c>
      <c r="F141" s="108" t="s">
        <v>564</v>
      </c>
      <c r="G141" s="108" t="s">
        <v>58</v>
      </c>
      <c r="H141" s="108" t="s">
        <v>58</v>
      </c>
      <c r="I141" s="108" t="s">
        <v>183</v>
      </c>
      <c r="J141" s="108" t="s">
        <v>1182</v>
      </c>
    </row>
    <row r="142" spans="1:10" customFormat="1" ht="14.25" x14ac:dyDescent="0.45">
      <c r="A142" s="108" t="s">
        <v>565</v>
      </c>
      <c r="B142" s="108" t="s">
        <v>566</v>
      </c>
      <c r="C142" s="108" t="s">
        <v>567</v>
      </c>
      <c r="D142" s="108" t="s">
        <v>100</v>
      </c>
      <c r="E142" s="109">
        <v>724000</v>
      </c>
      <c r="F142" s="108" t="s">
        <v>567</v>
      </c>
      <c r="G142" s="108" t="s">
        <v>58</v>
      </c>
      <c r="H142" s="108" t="s">
        <v>568</v>
      </c>
      <c r="I142" s="108" t="s">
        <v>569</v>
      </c>
      <c r="J142" s="108" t="s">
        <v>472</v>
      </c>
    </row>
    <row r="143" spans="1:10" customFormat="1" ht="14.25" x14ac:dyDescent="0.45">
      <c r="A143" s="108" t="s">
        <v>570</v>
      </c>
      <c r="B143" s="108" t="s">
        <v>571</v>
      </c>
      <c r="C143" s="108" t="s">
        <v>572</v>
      </c>
      <c r="D143" s="108" t="s">
        <v>249</v>
      </c>
      <c r="E143" s="109">
        <v>0</v>
      </c>
      <c r="F143" s="108" t="s">
        <v>572</v>
      </c>
      <c r="G143" s="108" t="s">
        <v>46</v>
      </c>
      <c r="H143" s="108" t="s">
        <v>58</v>
      </c>
      <c r="I143" s="108" t="s">
        <v>58</v>
      </c>
      <c r="J143" s="108" t="s">
        <v>58</v>
      </c>
    </row>
    <row r="144" spans="1:10" customFormat="1" ht="14.25" x14ac:dyDescent="0.45">
      <c r="A144" s="108" t="s">
        <v>573</v>
      </c>
      <c r="B144" s="108" t="s">
        <v>574</v>
      </c>
      <c r="C144" s="108" t="s">
        <v>575</v>
      </c>
      <c r="D144" s="108" t="s">
        <v>55</v>
      </c>
      <c r="E144" s="109">
        <v>-703958</v>
      </c>
      <c r="F144" s="108" t="s">
        <v>575</v>
      </c>
      <c r="G144" s="108" t="s">
        <v>232</v>
      </c>
      <c r="H144" s="108" t="s">
        <v>151</v>
      </c>
      <c r="I144" s="108" t="s">
        <v>152</v>
      </c>
      <c r="J144" s="108" t="s">
        <v>58</v>
      </c>
    </row>
    <row r="145" spans="1:10" customFormat="1" ht="14.25" x14ac:dyDescent="0.45">
      <c r="A145" s="108" t="s">
        <v>576</v>
      </c>
      <c r="B145" s="108" t="s">
        <v>577</v>
      </c>
      <c r="C145" s="108" t="s">
        <v>578</v>
      </c>
      <c r="D145" s="108" t="s">
        <v>100</v>
      </c>
      <c r="E145" s="109">
        <v>-15909869</v>
      </c>
      <c r="F145" s="108" t="s">
        <v>578</v>
      </c>
      <c r="G145" s="108" t="s">
        <v>58</v>
      </c>
      <c r="H145" s="108" t="s">
        <v>58</v>
      </c>
      <c r="I145" s="108" t="s">
        <v>183</v>
      </c>
      <c r="J145" s="108" t="s">
        <v>1182</v>
      </c>
    </row>
    <row r="146" spans="1:10" customFormat="1" ht="14.25" x14ac:dyDescent="0.45">
      <c r="A146" s="108" t="s">
        <v>579</v>
      </c>
      <c r="B146" s="108" t="s">
        <v>580</v>
      </c>
      <c r="C146" s="108" t="s">
        <v>581</v>
      </c>
      <c r="D146" s="108" t="s">
        <v>125</v>
      </c>
      <c r="E146" s="109">
        <v>-5120219</v>
      </c>
      <c r="F146" s="108" t="s">
        <v>581</v>
      </c>
      <c r="G146" s="108" t="s">
        <v>58</v>
      </c>
      <c r="H146" s="108" t="s">
        <v>146</v>
      </c>
      <c r="I146" s="108" t="s">
        <v>147</v>
      </c>
      <c r="J146" s="108" t="s">
        <v>58</v>
      </c>
    </row>
    <row r="147" spans="1:10" customFormat="1" ht="14.25" x14ac:dyDescent="0.45">
      <c r="A147" s="108" t="s">
        <v>582</v>
      </c>
      <c r="B147" s="108" t="s">
        <v>583</v>
      </c>
      <c r="C147" s="108" t="s">
        <v>584</v>
      </c>
      <c r="D147" s="108" t="s">
        <v>55</v>
      </c>
      <c r="E147" s="109">
        <v>408283</v>
      </c>
      <c r="F147" s="108" t="s">
        <v>584</v>
      </c>
      <c r="G147" s="108" t="s">
        <v>398</v>
      </c>
      <c r="H147" s="108" t="s">
        <v>57</v>
      </c>
      <c r="I147" s="108" t="s">
        <v>201</v>
      </c>
      <c r="J147" s="108" t="s">
        <v>58</v>
      </c>
    </row>
    <row r="148" spans="1:10" customFormat="1" ht="14.25" x14ac:dyDescent="0.45">
      <c r="A148" s="108" t="s">
        <v>585</v>
      </c>
      <c r="B148" s="108" t="s">
        <v>586</v>
      </c>
      <c r="C148" s="108" t="s">
        <v>587</v>
      </c>
      <c r="D148" s="108" t="s">
        <v>249</v>
      </c>
      <c r="E148" s="109">
        <v>-1641942</v>
      </c>
      <c r="F148" s="108" t="s">
        <v>587</v>
      </c>
      <c r="G148" s="108" t="s">
        <v>46</v>
      </c>
      <c r="H148" s="108" t="s">
        <v>58</v>
      </c>
      <c r="I148" s="108" t="s">
        <v>58</v>
      </c>
      <c r="J148" s="108" t="s">
        <v>58</v>
      </c>
    </row>
    <row r="149" spans="1:10" customFormat="1" ht="14.25" x14ac:dyDescent="0.45">
      <c r="A149" s="108" t="s">
        <v>588</v>
      </c>
      <c r="B149" s="108" t="s">
        <v>589</v>
      </c>
      <c r="C149" s="108" t="s">
        <v>590</v>
      </c>
      <c r="D149" s="108" t="s">
        <v>55</v>
      </c>
      <c r="E149" s="109">
        <v>-1322000</v>
      </c>
      <c r="F149" s="108" t="s">
        <v>590</v>
      </c>
      <c r="G149" s="108" t="s">
        <v>253</v>
      </c>
      <c r="H149" s="108" t="s">
        <v>254</v>
      </c>
      <c r="I149" s="108" t="s">
        <v>255</v>
      </c>
      <c r="J149" s="108" t="s">
        <v>58</v>
      </c>
    </row>
    <row r="150" spans="1:10" customFormat="1" ht="14.25" x14ac:dyDescent="0.45">
      <c r="A150" s="108" t="s">
        <v>591</v>
      </c>
      <c r="B150" s="108" t="s">
        <v>592</v>
      </c>
      <c r="C150" s="108" t="s">
        <v>593</v>
      </c>
      <c r="D150" s="108" t="s">
        <v>55</v>
      </c>
      <c r="E150" s="109">
        <v>-892766</v>
      </c>
      <c r="F150" s="108" t="s">
        <v>593</v>
      </c>
      <c r="G150" s="108" t="s">
        <v>167</v>
      </c>
      <c r="H150" s="108" t="s">
        <v>168</v>
      </c>
      <c r="I150" s="108" t="s">
        <v>58</v>
      </c>
      <c r="J150" s="108" t="s">
        <v>58</v>
      </c>
    </row>
    <row r="151" spans="1:10" customFormat="1" ht="14.25" x14ac:dyDescent="0.45">
      <c r="A151" s="108" t="s">
        <v>594</v>
      </c>
      <c r="B151" s="108" t="s">
        <v>595</v>
      </c>
      <c r="C151" s="108" t="s">
        <v>596</v>
      </c>
      <c r="D151" s="108" t="s">
        <v>100</v>
      </c>
      <c r="E151" s="109">
        <v>-17725530</v>
      </c>
      <c r="F151" s="108" t="s">
        <v>596</v>
      </c>
      <c r="G151" s="108" t="s">
        <v>58</v>
      </c>
      <c r="H151" s="108" t="s">
        <v>568</v>
      </c>
      <c r="I151" s="108" t="s">
        <v>569</v>
      </c>
      <c r="J151" s="108" t="s">
        <v>472</v>
      </c>
    </row>
    <row r="152" spans="1:10" customFormat="1" ht="14.25" x14ac:dyDescent="0.45">
      <c r="A152" s="108" t="s">
        <v>597</v>
      </c>
      <c r="B152" s="108" t="s">
        <v>598</v>
      </c>
      <c r="C152" s="108" t="s">
        <v>599</v>
      </c>
      <c r="D152" s="108" t="s">
        <v>125</v>
      </c>
      <c r="E152" s="109">
        <v>-1788776</v>
      </c>
      <c r="F152" s="108" t="s">
        <v>599</v>
      </c>
      <c r="G152" s="108" t="s">
        <v>58</v>
      </c>
      <c r="H152" s="108" t="s">
        <v>131</v>
      </c>
      <c r="I152" s="108" t="s">
        <v>132</v>
      </c>
      <c r="J152" s="108" t="s">
        <v>58</v>
      </c>
    </row>
    <row r="153" spans="1:10" customFormat="1" ht="14.25" x14ac:dyDescent="0.45">
      <c r="A153" s="108" t="s">
        <v>600</v>
      </c>
      <c r="B153" s="108" t="s">
        <v>601</v>
      </c>
      <c r="C153" s="108" t="s">
        <v>602</v>
      </c>
      <c r="D153" s="108" t="s">
        <v>55</v>
      </c>
      <c r="E153" s="109">
        <v>-3181894</v>
      </c>
      <c r="F153" s="108" t="s">
        <v>602</v>
      </c>
      <c r="G153" s="108" t="s">
        <v>82</v>
      </c>
      <c r="H153" s="108" t="s">
        <v>83</v>
      </c>
      <c r="I153" s="108" t="s">
        <v>84</v>
      </c>
      <c r="J153" s="108" t="s">
        <v>58</v>
      </c>
    </row>
    <row r="154" spans="1:10" customFormat="1" ht="14.25" x14ac:dyDescent="0.45">
      <c r="A154" s="108" t="s">
        <v>603</v>
      </c>
      <c r="B154" s="108" t="s">
        <v>604</v>
      </c>
      <c r="C154" s="108" t="s">
        <v>605</v>
      </c>
      <c r="D154" s="108" t="s">
        <v>55</v>
      </c>
      <c r="E154" s="109">
        <v>-2100923</v>
      </c>
      <c r="F154" s="108" t="s">
        <v>605</v>
      </c>
      <c r="G154" s="108" t="s">
        <v>110</v>
      </c>
      <c r="H154" s="108" t="s">
        <v>111</v>
      </c>
      <c r="I154" s="108" t="s">
        <v>112</v>
      </c>
      <c r="J154" s="108" t="s">
        <v>58</v>
      </c>
    </row>
    <row r="155" spans="1:10" customFormat="1" ht="14.25" x14ac:dyDescent="0.45">
      <c r="A155" s="108" t="s">
        <v>606</v>
      </c>
      <c r="B155" s="108" t="s">
        <v>607</v>
      </c>
      <c r="C155" s="108" t="s">
        <v>608</v>
      </c>
      <c r="D155" s="108" t="s">
        <v>55</v>
      </c>
      <c r="E155" s="109">
        <v>0</v>
      </c>
      <c r="F155" s="108" t="s">
        <v>608</v>
      </c>
      <c r="G155" s="108" t="s">
        <v>214</v>
      </c>
      <c r="H155" s="108" t="s">
        <v>215</v>
      </c>
      <c r="I155" s="108" t="s">
        <v>216</v>
      </c>
      <c r="J155" s="108" t="s">
        <v>58</v>
      </c>
    </row>
    <row r="156" spans="1:10" customFormat="1" ht="14.25" x14ac:dyDescent="0.45">
      <c r="A156" s="108" t="s">
        <v>609</v>
      </c>
      <c r="B156" s="108" t="s">
        <v>610</v>
      </c>
      <c r="C156" s="108" t="s">
        <v>611</v>
      </c>
      <c r="D156" s="108" t="s">
        <v>100</v>
      </c>
      <c r="E156" s="109">
        <v>-495978</v>
      </c>
      <c r="F156" s="108" t="s">
        <v>611</v>
      </c>
      <c r="G156" s="108" t="s">
        <v>58</v>
      </c>
      <c r="H156" s="108" t="s">
        <v>162</v>
      </c>
      <c r="I156" s="108" t="s">
        <v>58</v>
      </c>
      <c r="J156" s="108" t="s">
        <v>163</v>
      </c>
    </row>
    <row r="157" spans="1:10" customFormat="1" ht="14.25" x14ac:dyDescent="0.45">
      <c r="A157" s="108" t="s">
        <v>612</v>
      </c>
      <c r="B157" s="108" t="s">
        <v>613</v>
      </c>
      <c r="C157" s="108" t="s">
        <v>614</v>
      </c>
      <c r="D157" s="108" t="s">
        <v>55</v>
      </c>
      <c r="E157" s="109">
        <v>1200315</v>
      </c>
      <c r="F157" s="108" t="s">
        <v>614</v>
      </c>
      <c r="G157" s="108" t="s">
        <v>76</v>
      </c>
      <c r="H157" s="108" t="s">
        <v>77</v>
      </c>
      <c r="I157" s="108" t="s">
        <v>78</v>
      </c>
      <c r="J157" s="108" t="s">
        <v>58</v>
      </c>
    </row>
    <row r="158" spans="1:10" customFormat="1" ht="14.25" x14ac:dyDescent="0.45">
      <c r="A158" s="108" t="s">
        <v>615</v>
      </c>
      <c r="B158" s="108" t="s">
        <v>616</v>
      </c>
      <c r="C158" s="108" t="s">
        <v>617</v>
      </c>
      <c r="D158" s="108" t="s">
        <v>125</v>
      </c>
      <c r="E158" s="109">
        <v>-1251987</v>
      </c>
      <c r="F158" s="108" t="s">
        <v>617</v>
      </c>
      <c r="G158" s="108" t="s">
        <v>58</v>
      </c>
      <c r="H158" s="108" t="s">
        <v>83</v>
      </c>
      <c r="I158" s="108" t="s">
        <v>84</v>
      </c>
      <c r="J158" s="108" t="s">
        <v>58</v>
      </c>
    </row>
    <row r="159" spans="1:10" customFormat="1" ht="14.25" x14ac:dyDescent="0.45">
      <c r="A159" s="108" t="s">
        <v>618</v>
      </c>
      <c r="B159" s="108" t="s">
        <v>619</v>
      </c>
      <c r="C159" s="108" t="s">
        <v>620</v>
      </c>
      <c r="D159" s="108" t="s">
        <v>55</v>
      </c>
      <c r="E159" s="109">
        <v>-326519</v>
      </c>
      <c r="F159" s="108" t="s">
        <v>620</v>
      </c>
      <c r="G159" s="108" t="s">
        <v>145</v>
      </c>
      <c r="H159" s="108" t="s">
        <v>146</v>
      </c>
      <c r="I159" s="108" t="s">
        <v>147</v>
      </c>
      <c r="J159" s="108" t="s">
        <v>58</v>
      </c>
    </row>
    <row r="160" spans="1:10" customFormat="1" ht="14.25" x14ac:dyDescent="0.45">
      <c r="A160" s="108" t="s">
        <v>621</v>
      </c>
      <c r="B160" s="108" t="s">
        <v>622</v>
      </c>
      <c r="C160" s="108" t="s">
        <v>623</v>
      </c>
      <c r="D160" s="108" t="s">
        <v>55</v>
      </c>
      <c r="E160" s="109">
        <v>-1065909</v>
      </c>
      <c r="F160" s="108" t="s">
        <v>623</v>
      </c>
      <c r="G160" s="108" t="s">
        <v>624</v>
      </c>
      <c r="H160" s="108" t="s">
        <v>126</v>
      </c>
      <c r="I160" s="108" t="s">
        <v>374</v>
      </c>
      <c r="J160" s="108" t="s">
        <v>58</v>
      </c>
    </row>
    <row r="161" spans="1:10" customFormat="1" ht="14.25" x14ac:dyDescent="0.45">
      <c r="A161" s="108" t="s">
        <v>625</v>
      </c>
      <c r="B161" s="108" t="s">
        <v>626</v>
      </c>
      <c r="C161" s="108" t="s">
        <v>627</v>
      </c>
      <c r="D161" s="108" t="s">
        <v>93</v>
      </c>
      <c r="E161" s="109">
        <v>-3454112</v>
      </c>
      <c r="F161" s="108" t="s">
        <v>627</v>
      </c>
      <c r="G161" s="108" t="s">
        <v>46</v>
      </c>
      <c r="H161" s="108" t="s">
        <v>58</v>
      </c>
      <c r="I161" s="108" t="s">
        <v>58</v>
      </c>
      <c r="J161" s="108" t="s">
        <v>58</v>
      </c>
    </row>
    <row r="162" spans="1:10" customFormat="1" ht="14.25" x14ac:dyDescent="0.45">
      <c r="A162" s="108" t="s">
        <v>628</v>
      </c>
      <c r="B162" s="108" t="s">
        <v>629</v>
      </c>
      <c r="C162" s="108" t="s">
        <v>630</v>
      </c>
      <c r="D162" s="108" t="s">
        <v>55</v>
      </c>
      <c r="E162" s="109">
        <v>-1390684</v>
      </c>
      <c r="F162" s="108" t="s">
        <v>630</v>
      </c>
      <c r="G162" s="108" t="s">
        <v>373</v>
      </c>
      <c r="H162" s="108" t="s">
        <v>312</v>
      </c>
      <c r="I162" s="108" t="s">
        <v>374</v>
      </c>
      <c r="J162" s="108" t="s">
        <v>58</v>
      </c>
    </row>
    <row r="163" spans="1:10" customFormat="1" ht="14.25" x14ac:dyDescent="0.45">
      <c r="A163" s="108" t="s">
        <v>631</v>
      </c>
      <c r="B163" s="108" t="s">
        <v>632</v>
      </c>
      <c r="C163" s="108" t="s">
        <v>633</v>
      </c>
      <c r="D163" s="108" t="s">
        <v>55</v>
      </c>
      <c r="E163" s="109">
        <v>238526</v>
      </c>
      <c r="F163" s="108" t="s">
        <v>633</v>
      </c>
      <c r="G163" s="108" t="s">
        <v>88</v>
      </c>
      <c r="H163" s="108" t="s">
        <v>89</v>
      </c>
      <c r="I163" s="108" t="s">
        <v>58</v>
      </c>
      <c r="J163" s="108" t="s">
        <v>58</v>
      </c>
    </row>
    <row r="164" spans="1:10" customFormat="1" ht="14.25" x14ac:dyDescent="0.45">
      <c r="A164" s="108" t="s">
        <v>634</v>
      </c>
      <c r="B164" s="108" t="s">
        <v>635</v>
      </c>
      <c r="C164" s="108" t="s">
        <v>636</v>
      </c>
      <c r="D164" s="108" t="s">
        <v>55</v>
      </c>
      <c r="E164" s="109">
        <v>1288000</v>
      </c>
      <c r="F164" s="108" t="s">
        <v>636</v>
      </c>
      <c r="G164" s="108" t="s">
        <v>56</v>
      </c>
      <c r="H164" s="108" t="s">
        <v>57</v>
      </c>
      <c r="I164" s="108" t="s">
        <v>58</v>
      </c>
      <c r="J164" s="108" t="s">
        <v>58</v>
      </c>
    </row>
    <row r="165" spans="1:10" customFormat="1" ht="14.25" x14ac:dyDescent="0.45">
      <c r="A165" s="108" t="s">
        <v>637</v>
      </c>
      <c r="B165" s="108" t="s">
        <v>638</v>
      </c>
      <c r="C165" s="108" t="s">
        <v>639</v>
      </c>
      <c r="D165" s="108" t="s">
        <v>125</v>
      </c>
      <c r="E165" s="109">
        <v>-3116261</v>
      </c>
      <c r="F165" s="108" t="s">
        <v>639</v>
      </c>
      <c r="G165" s="108" t="s">
        <v>58</v>
      </c>
      <c r="H165" s="108" t="s">
        <v>500</v>
      </c>
      <c r="I165" s="108" t="s">
        <v>501</v>
      </c>
      <c r="J165" s="108" t="s">
        <v>339</v>
      </c>
    </row>
    <row r="166" spans="1:10" customFormat="1" ht="14.25" x14ac:dyDescent="0.45">
      <c r="A166" s="108" t="s">
        <v>640</v>
      </c>
      <c r="B166" s="108" t="s">
        <v>641</v>
      </c>
      <c r="C166" s="108" t="s">
        <v>642</v>
      </c>
      <c r="D166" s="108" t="s">
        <v>125</v>
      </c>
      <c r="E166" s="109">
        <v>-2452000</v>
      </c>
      <c r="F166" s="108" t="s">
        <v>642</v>
      </c>
      <c r="G166" s="108" t="s">
        <v>58</v>
      </c>
      <c r="H166" s="108" t="s">
        <v>178</v>
      </c>
      <c r="I166" s="108" t="s">
        <v>228</v>
      </c>
      <c r="J166" s="108" t="s">
        <v>58</v>
      </c>
    </row>
    <row r="167" spans="1:10" customFormat="1" ht="14.25" x14ac:dyDescent="0.45">
      <c r="A167" s="108" t="s">
        <v>643</v>
      </c>
      <c r="B167" s="108" t="s">
        <v>644</v>
      </c>
      <c r="C167" s="108" t="s">
        <v>645</v>
      </c>
      <c r="D167" s="108" t="s">
        <v>55</v>
      </c>
      <c r="E167" s="109">
        <v>-795923</v>
      </c>
      <c r="F167" s="108" t="s">
        <v>645</v>
      </c>
      <c r="G167" s="108" t="s">
        <v>408</v>
      </c>
      <c r="H167" s="108" t="s">
        <v>409</v>
      </c>
      <c r="I167" s="108" t="s">
        <v>58</v>
      </c>
      <c r="J167" s="108" t="s">
        <v>58</v>
      </c>
    </row>
    <row r="168" spans="1:10" customFormat="1" ht="14.25" x14ac:dyDescent="0.45">
      <c r="A168" s="108" t="s">
        <v>646</v>
      </c>
      <c r="B168" s="108" t="s">
        <v>647</v>
      </c>
      <c r="C168" s="108" t="s">
        <v>648</v>
      </c>
      <c r="D168" s="108" t="s">
        <v>55</v>
      </c>
      <c r="E168" s="109">
        <v>-2066000</v>
      </c>
      <c r="F168" s="108" t="s">
        <v>648</v>
      </c>
      <c r="G168" s="108" t="s">
        <v>116</v>
      </c>
      <c r="H168" s="108" t="s">
        <v>117</v>
      </c>
      <c r="I168" s="108" t="s">
        <v>118</v>
      </c>
      <c r="J168" s="108" t="s">
        <v>58</v>
      </c>
    </row>
    <row r="169" spans="1:10" customFormat="1" ht="14.25" x14ac:dyDescent="0.45">
      <c r="A169" s="108" t="s">
        <v>649</v>
      </c>
      <c r="B169" s="108" t="s">
        <v>650</v>
      </c>
      <c r="C169" s="108" t="s">
        <v>651</v>
      </c>
      <c r="D169" s="108" t="s">
        <v>55</v>
      </c>
      <c r="E169" s="109">
        <v>-1149919</v>
      </c>
      <c r="F169" s="108" t="s">
        <v>651</v>
      </c>
      <c r="G169" s="108" t="s">
        <v>76</v>
      </c>
      <c r="H169" s="108" t="s">
        <v>77</v>
      </c>
      <c r="I169" s="108" t="s">
        <v>78</v>
      </c>
      <c r="J169" s="108" t="s">
        <v>58</v>
      </c>
    </row>
    <row r="170" spans="1:10" customFormat="1" ht="14.25" x14ac:dyDescent="0.45">
      <c r="A170" s="108" t="s">
        <v>652</v>
      </c>
      <c r="B170" s="108" t="s">
        <v>653</v>
      </c>
      <c r="C170" s="108" t="s">
        <v>654</v>
      </c>
      <c r="D170" s="108" t="s">
        <v>100</v>
      </c>
      <c r="E170" s="109">
        <v>-2148073</v>
      </c>
      <c r="F170" s="108" t="s">
        <v>654</v>
      </c>
      <c r="G170" s="108" t="s">
        <v>58</v>
      </c>
      <c r="H170" s="108" t="s">
        <v>443</v>
      </c>
      <c r="I170" s="108" t="s">
        <v>444</v>
      </c>
      <c r="J170" s="108" t="s">
        <v>655</v>
      </c>
    </row>
    <row r="171" spans="1:10" customFormat="1" ht="14.25" x14ac:dyDescent="0.45">
      <c r="A171" s="108" t="s">
        <v>656</v>
      </c>
      <c r="B171" s="108" t="s">
        <v>657</v>
      </c>
      <c r="C171" s="108" t="s">
        <v>658</v>
      </c>
      <c r="D171" s="108" t="s">
        <v>55</v>
      </c>
      <c r="E171" s="109">
        <v>-1291589</v>
      </c>
      <c r="F171" s="108" t="s">
        <v>658</v>
      </c>
      <c r="G171" s="108" t="s">
        <v>253</v>
      </c>
      <c r="H171" s="108" t="s">
        <v>254</v>
      </c>
      <c r="I171" s="108" t="s">
        <v>255</v>
      </c>
      <c r="J171" s="108" t="s">
        <v>58</v>
      </c>
    </row>
    <row r="172" spans="1:10" customFormat="1" ht="14.25" x14ac:dyDescent="0.45">
      <c r="A172" s="108" t="s">
        <v>659</v>
      </c>
      <c r="B172" s="108" t="s">
        <v>660</v>
      </c>
      <c r="C172" s="108" t="s">
        <v>661</v>
      </c>
      <c r="D172" s="108" t="s">
        <v>93</v>
      </c>
      <c r="E172" s="109">
        <v>-8526000</v>
      </c>
      <c r="F172" s="108" t="s">
        <v>661</v>
      </c>
      <c r="G172" s="108" t="s">
        <v>46</v>
      </c>
      <c r="H172" s="108" t="s">
        <v>58</v>
      </c>
      <c r="I172" s="108" t="s">
        <v>58</v>
      </c>
      <c r="J172" s="108" t="s">
        <v>58</v>
      </c>
    </row>
    <row r="173" spans="1:10" customFormat="1" ht="14.25" x14ac:dyDescent="0.45">
      <c r="A173" s="108" t="s">
        <v>662</v>
      </c>
      <c r="B173" s="108" t="s">
        <v>663</v>
      </c>
      <c r="C173" s="108" t="s">
        <v>664</v>
      </c>
      <c r="D173" s="108" t="s">
        <v>55</v>
      </c>
      <c r="E173" s="109">
        <v>14511</v>
      </c>
      <c r="F173" s="108" t="s">
        <v>664</v>
      </c>
      <c r="G173" s="108" t="s">
        <v>373</v>
      </c>
      <c r="H173" s="108" t="s">
        <v>312</v>
      </c>
      <c r="I173" s="108" t="s">
        <v>374</v>
      </c>
      <c r="J173" s="108" t="s">
        <v>58</v>
      </c>
    </row>
    <row r="174" spans="1:10" customFormat="1" ht="14.25" x14ac:dyDescent="0.45">
      <c r="A174" s="108" t="s">
        <v>665</v>
      </c>
      <c r="B174" s="108" t="s">
        <v>666</v>
      </c>
      <c r="C174" s="108" t="s">
        <v>667</v>
      </c>
      <c r="D174" s="108" t="s">
        <v>55</v>
      </c>
      <c r="E174" s="109">
        <v>-460459</v>
      </c>
      <c r="F174" s="108" t="s">
        <v>667</v>
      </c>
      <c r="G174" s="108" t="s">
        <v>67</v>
      </c>
      <c r="H174" s="108" t="s">
        <v>68</v>
      </c>
      <c r="I174" s="108" t="s">
        <v>69</v>
      </c>
      <c r="J174" s="108" t="s">
        <v>58</v>
      </c>
    </row>
    <row r="175" spans="1:10" customFormat="1" ht="14.25" x14ac:dyDescent="0.45">
      <c r="A175" s="108" t="s">
        <v>668</v>
      </c>
      <c r="B175" s="108" t="s">
        <v>669</v>
      </c>
      <c r="C175" s="108" t="s">
        <v>670</v>
      </c>
      <c r="D175" s="108" t="s">
        <v>125</v>
      </c>
      <c r="E175" s="109">
        <v>-207000</v>
      </c>
      <c r="F175" s="108" t="s">
        <v>670</v>
      </c>
      <c r="G175" s="108" t="s">
        <v>58</v>
      </c>
      <c r="H175" s="108" t="s">
        <v>387</v>
      </c>
      <c r="I175" s="108" t="s">
        <v>388</v>
      </c>
      <c r="J175" s="108" t="s">
        <v>58</v>
      </c>
    </row>
    <row r="176" spans="1:10" customFormat="1" ht="14.25" x14ac:dyDescent="0.45">
      <c r="A176" s="108" t="s">
        <v>671</v>
      </c>
      <c r="B176" s="108" t="s">
        <v>672</v>
      </c>
      <c r="C176" s="108" t="s">
        <v>673</v>
      </c>
      <c r="D176" s="108" t="s">
        <v>55</v>
      </c>
      <c r="E176" s="109">
        <v>-1176036</v>
      </c>
      <c r="F176" s="108" t="s">
        <v>673</v>
      </c>
      <c r="G176" s="108" t="s">
        <v>220</v>
      </c>
      <c r="H176" s="108" t="s">
        <v>221</v>
      </c>
      <c r="I176" s="108" t="s">
        <v>58</v>
      </c>
      <c r="J176" s="108" t="s">
        <v>58</v>
      </c>
    </row>
    <row r="177" spans="1:10" customFormat="1" ht="14.25" x14ac:dyDescent="0.45">
      <c r="A177" s="108" t="s">
        <v>674</v>
      </c>
      <c r="B177" s="108" t="s">
        <v>675</v>
      </c>
      <c r="C177" s="108" t="s">
        <v>676</v>
      </c>
      <c r="D177" s="108" t="s">
        <v>55</v>
      </c>
      <c r="E177" s="109">
        <v>-568640.75</v>
      </c>
      <c r="F177" s="108" t="s">
        <v>676</v>
      </c>
      <c r="G177" s="108" t="s">
        <v>167</v>
      </c>
      <c r="H177" s="108" t="s">
        <v>168</v>
      </c>
      <c r="I177" s="108" t="s">
        <v>58</v>
      </c>
      <c r="J177" s="108" t="s">
        <v>58</v>
      </c>
    </row>
    <row r="178" spans="1:10" customFormat="1" ht="14.25" x14ac:dyDescent="0.45">
      <c r="A178" s="108" t="s">
        <v>677</v>
      </c>
      <c r="B178" s="108" t="s">
        <v>678</v>
      </c>
      <c r="C178" s="108" t="s">
        <v>679</v>
      </c>
      <c r="D178" s="108" t="s">
        <v>125</v>
      </c>
      <c r="E178" s="109">
        <v>-1642034</v>
      </c>
      <c r="F178" s="108" t="s">
        <v>679</v>
      </c>
      <c r="G178" s="108" t="s">
        <v>58</v>
      </c>
      <c r="H178" s="108" t="s">
        <v>387</v>
      </c>
      <c r="I178" s="108" t="s">
        <v>388</v>
      </c>
      <c r="J178" s="108" t="s">
        <v>58</v>
      </c>
    </row>
    <row r="179" spans="1:10" customFormat="1" ht="14.25" x14ac:dyDescent="0.45">
      <c r="A179" s="108" t="s">
        <v>680</v>
      </c>
      <c r="B179" s="108" t="s">
        <v>681</v>
      </c>
      <c r="C179" s="108" t="s">
        <v>682</v>
      </c>
      <c r="D179" s="108" t="s">
        <v>55</v>
      </c>
      <c r="E179" s="109">
        <v>-382510</v>
      </c>
      <c r="F179" s="108" t="s">
        <v>682</v>
      </c>
      <c r="G179" s="108" t="s">
        <v>190</v>
      </c>
      <c r="H179" s="108" t="s">
        <v>191</v>
      </c>
      <c r="I179" s="108" t="s">
        <v>58</v>
      </c>
      <c r="J179" s="108" t="s">
        <v>58</v>
      </c>
    </row>
    <row r="180" spans="1:10" customFormat="1" ht="14.25" x14ac:dyDescent="0.45">
      <c r="A180" s="108" t="s">
        <v>683</v>
      </c>
      <c r="B180" s="108" t="s">
        <v>684</v>
      </c>
      <c r="C180" s="108" t="s">
        <v>685</v>
      </c>
      <c r="D180" s="108" t="s">
        <v>125</v>
      </c>
      <c r="E180" s="109">
        <v>-1724842</v>
      </c>
      <c r="F180" s="108" t="s">
        <v>685</v>
      </c>
      <c r="G180" s="108" t="s">
        <v>58</v>
      </c>
      <c r="H180" s="108" t="s">
        <v>686</v>
      </c>
      <c r="I180" s="108" t="s">
        <v>687</v>
      </c>
      <c r="J180" s="108" t="s">
        <v>58</v>
      </c>
    </row>
    <row r="181" spans="1:10" customFormat="1" ht="14.25" x14ac:dyDescent="0.45">
      <c r="A181" s="108" t="s">
        <v>688</v>
      </c>
      <c r="B181" s="108" t="s">
        <v>689</v>
      </c>
      <c r="C181" s="108" t="s">
        <v>690</v>
      </c>
      <c r="D181" s="108" t="s">
        <v>125</v>
      </c>
      <c r="E181" s="109">
        <v>-3624305</v>
      </c>
      <c r="F181" s="108" t="s">
        <v>690</v>
      </c>
      <c r="G181" s="108" t="s">
        <v>58</v>
      </c>
      <c r="H181" s="108" t="s">
        <v>126</v>
      </c>
      <c r="I181" s="108" t="s">
        <v>127</v>
      </c>
      <c r="J181" s="108" t="s">
        <v>58</v>
      </c>
    </row>
    <row r="182" spans="1:10" customFormat="1" ht="14.25" x14ac:dyDescent="0.45">
      <c r="A182" s="108" t="s">
        <v>691</v>
      </c>
      <c r="B182" s="108" t="s">
        <v>692</v>
      </c>
      <c r="C182" s="108" t="s">
        <v>693</v>
      </c>
      <c r="D182" s="108" t="s">
        <v>100</v>
      </c>
      <c r="E182" s="109">
        <v>-448356</v>
      </c>
      <c r="F182" s="108" t="s">
        <v>693</v>
      </c>
      <c r="G182" s="108" t="s">
        <v>58</v>
      </c>
      <c r="H182" s="108" t="s">
        <v>443</v>
      </c>
      <c r="I182" s="108" t="s">
        <v>444</v>
      </c>
      <c r="J182" s="108" t="s">
        <v>655</v>
      </c>
    </row>
    <row r="183" spans="1:10" customFormat="1" ht="14.25" x14ac:dyDescent="0.45">
      <c r="A183" s="108" t="s">
        <v>694</v>
      </c>
      <c r="B183" s="108" t="s">
        <v>695</v>
      </c>
      <c r="C183" s="108" t="s">
        <v>696</v>
      </c>
      <c r="D183" s="108" t="s">
        <v>55</v>
      </c>
      <c r="E183" s="109">
        <v>8362</v>
      </c>
      <c r="F183" s="108" t="s">
        <v>696</v>
      </c>
      <c r="G183" s="108" t="s">
        <v>697</v>
      </c>
      <c r="H183" s="108" t="s">
        <v>698</v>
      </c>
      <c r="I183" s="108" t="s">
        <v>58</v>
      </c>
      <c r="J183" s="108" t="s">
        <v>58</v>
      </c>
    </row>
    <row r="184" spans="1:10" customFormat="1" ht="14.25" x14ac:dyDescent="0.45">
      <c r="A184" s="108" t="s">
        <v>699</v>
      </c>
      <c r="B184" s="108" t="s">
        <v>700</v>
      </c>
      <c r="C184" s="108" t="s">
        <v>701</v>
      </c>
      <c r="D184" s="108" t="s">
        <v>55</v>
      </c>
      <c r="E184" s="109">
        <v>-1769914</v>
      </c>
      <c r="F184" s="108" t="s">
        <v>701</v>
      </c>
      <c r="G184" s="108" t="s">
        <v>145</v>
      </c>
      <c r="H184" s="108" t="s">
        <v>146</v>
      </c>
      <c r="I184" s="108" t="s">
        <v>147</v>
      </c>
      <c r="J184" s="108" t="s">
        <v>58</v>
      </c>
    </row>
    <row r="185" spans="1:10" customFormat="1" ht="14.25" x14ac:dyDescent="0.45">
      <c r="A185" s="108" t="s">
        <v>702</v>
      </c>
      <c r="B185" s="108" t="s">
        <v>703</v>
      </c>
      <c r="C185" s="108" t="s">
        <v>704</v>
      </c>
      <c r="D185" s="108" t="s">
        <v>125</v>
      </c>
      <c r="E185" s="109">
        <v>-1785722</v>
      </c>
      <c r="F185" s="108" t="s">
        <v>704</v>
      </c>
      <c r="G185" s="108" t="s">
        <v>58</v>
      </c>
      <c r="H185" s="108" t="s">
        <v>443</v>
      </c>
      <c r="I185" s="108" t="s">
        <v>58</v>
      </c>
      <c r="J185" s="108" t="s">
        <v>655</v>
      </c>
    </row>
    <row r="186" spans="1:10" customFormat="1" ht="14.25" x14ac:dyDescent="0.45">
      <c r="A186" s="108" t="s">
        <v>705</v>
      </c>
      <c r="B186" s="108" t="s">
        <v>706</v>
      </c>
      <c r="C186" s="108" t="s">
        <v>707</v>
      </c>
      <c r="D186" s="108" t="s">
        <v>55</v>
      </c>
      <c r="E186" s="109">
        <v>-244176</v>
      </c>
      <c r="F186" s="108" t="s">
        <v>707</v>
      </c>
      <c r="G186" s="108" t="s">
        <v>190</v>
      </c>
      <c r="H186" s="108" t="s">
        <v>191</v>
      </c>
      <c r="I186" s="108" t="s">
        <v>58</v>
      </c>
      <c r="J186" s="108" t="s">
        <v>58</v>
      </c>
    </row>
    <row r="187" spans="1:10" customFormat="1" ht="14.25" x14ac:dyDescent="0.45">
      <c r="A187" s="108" t="s">
        <v>708</v>
      </c>
      <c r="B187" s="108" t="s">
        <v>709</v>
      </c>
      <c r="C187" s="108" t="s">
        <v>710</v>
      </c>
      <c r="D187" s="108" t="s">
        <v>125</v>
      </c>
      <c r="E187" s="109">
        <v>-2739673</v>
      </c>
      <c r="F187" s="108" t="s">
        <v>710</v>
      </c>
      <c r="G187" s="108" t="s">
        <v>58</v>
      </c>
      <c r="H187" s="108" t="s">
        <v>77</v>
      </c>
      <c r="I187" s="108" t="s">
        <v>78</v>
      </c>
      <c r="J187" s="108" t="s">
        <v>58</v>
      </c>
    </row>
    <row r="188" spans="1:10" customFormat="1" ht="14.25" x14ac:dyDescent="0.45">
      <c r="A188" s="108" t="s">
        <v>711</v>
      </c>
      <c r="B188" s="108" t="s">
        <v>712</v>
      </c>
      <c r="C188" s="108" t="s">
        <v>713</v>
      </c>
      <c r="D188" s="108" t="s">
        <v>55</v>
      </c>
      <c r="E188" s="109">
        <v>-783303</v>
      </c>
      <c r="F188" s="108" t="s">
        <v>713</v>
      </c>
      <c r="G188" s="108" t="s">
        <v>697</v>
      </c>
      <c r="H188" s="108" t="s">
        <v>698</v>
      </c>
      <c r="I188" s="108" t="s">
        <v>58</v>
      </c>
      <c r="J188" s="108" t="s">
        <v>58</v>
      </c>
    </row>
    <row r="189" spans="1:10" customFormat="1" ht="14.25" x14ac:dyDescent="0.45">
      <c r="A189" s="108" t="s">
        <v>714</v>
      </c>
      <c r="B189" s="108" t="s">
        <v>715</v>
      </c>
      <c r="C189" s="108" t="s">
        <v>716</v>
      </c>
      <c r="D189" s="108" t="s">
        <v>55</v>
      </c>
      <c r="E189" s="109">
        <v>-107316</v>
      </c>
      <c r="F189" s="108" t="s">
        <v>716</v>
      </c>
      <c r="G189" s="108" t="s">
        <v>145</v>
      </c>
      <c r="H189" s="108" t="s">
        <v>146</v>
      </c>
      <c r="I189" s="108" t="s">
        <v>147</v>
      </c>
      <c r="J189" s="108" t="s">
        <v>58</v>
      </c>
    </row>
    <row r="190" spans="1:10" customFormat="1" ht="14.25" x14ac:dyDescent="0.45">
      <c r="A190" s="108" t="s">
        <v>717</v>
      </c>
      <c r="B190" s="108" t="s">
        <v>718</v>
      </c>
      <c r="C190" s="108" t="s">
        <v>719</v>
      </c>
      <c r="D190" s="108" t="s">
        <v>100</v>
      </c>
      <c r="E190" s="109">
        <v>-3278000</v>
      </c>
      <c r="F190" s="108" t="s">
        <v>719</v>
      </c>
      <c r="G190" s="108" t="s">
        <v>58</v>
      </c>
      <c r="H190" s="108" t="s">
        <v>162</v>
      </c>
      <c r="I190" s="108" t="s">
        <v>58</v>
      </c>
      <c r="J190" s="108" t="s">
        <v>163</v>
      </c>
    </row>
    <row r="191" spans="1:10" customFormat="1" ht="14.25" x14ac:dyDescent="0.45">
      <c r="A191" s="108" t="s">
        <v>720</v>
      </c>
      <c r="B191" s="108" t="s">
        <v>721</v>
      </c>
      <c r="C191" s="108" t="s">
        <v>722</v>
      </c>
      <c r="D191" s="108" t="s">
        <v>55</v>
      </c>
      <c r="E191" s="109">
        <v>-1337326</v>
      </c>
      <c r="F191" s="108" t="s">
        <v>722</v>
      </c>
      <c r="G191" s="108" t="s">
        <v>282</v>
      </c>
      <c r="H191" s="108" t="s">
        <v>178</v>
      </c>
      <c r="I191" s="108" t="s">
        <v>58</v>
      </c>
      <c r="J191" s="108" t="s">
        <v>58</v>
      </c>
    </row>
    <row r="192" spans="1:10" customFormat="1" ht="14.25" x14ac:dyDescent="0.45">
      <c r="A192" s="108" t="s">
        <v>723</v>
      </c>
      <c r="B192" s="108" t="s">
        <v>724</v>
      </c>
      <c r="C192" s="108" t="s">
        <v>725</v>
      </c>
      <c r="D192" s="108" t="s">
        <v>55</v>
      </c>
      <c r="E192" s="109">
        <v>141850</v>
      </c>
      <c r="F192" s="108" t="s">
        <v>725</v>
      </c>
      <c r="G192" s="108" t="s">
        <v>232</v>
      </c>
      <c r="H192" s="108" t="s">
        <v>151</v>
      </c>
      <c r="I192" s="108" t="s">
        <v>152</v>
      </c>
      <c r="J192" s="108" t="s">
        <v>58</v>
      </c>
    </row>
    <row r="193" spans="1:10" customFormat="1" ht="14.25" x14ac:dyDescent="0.45">
      <c r="A193" s="108" t="s">
        <v>726</v>
      </c>
      <c r="B193" s="108" t="s">
        <v>727</v>
      </c>
      <c r="C193" s="108" t="s">
        <v>728</v>
      </c>
      <c r="D193" s="108" t="s">
        <v>125</v>
      </c>
      <c r="E193" s="109">
        <v>-2038405</v>
      </c>
      <c r="F193" s="108" t="s">
        <v>728</v>
      </c>
      <c r="G193" s="108" t="s">
        <v>58</v>
      </c>
      <c r="H193" s="108" t="s">
        <v>243</v>
      </c>
      <c r="I193" s="108" t="s">
        <v>244</v>
      </c>
      <c r="J193" s="108" t="s">
        <v>245</v>
      </c>
    </row>
    <row r="194" spans="1:10" customFormat="1" ht="14.25" x14ac:dyDescent="0.45">
      <c r="A194" s="108" t="s">
        <v>729</v>
      </c>
      <c r="B194" s="108" t="s">
        <v>730</v>
      </c>
      <c r="C194" s="108" t="s">
        <v>731</v>
      </c>
      <c r="D194" s="108" t="s">
        <v>125</v>
      </c>
      <c r="E194" s="109">
        <v>-2139602</v>
      </c>
      <c r="F194" s="108" t="s">
        <v>731</v>
      </c>
      <c r="G194" s="108" t="s">
        <v>58</v>
      </c>
      <c r="H194" s="108" t="s">
        <v>312</v>
      </c>
      <c r="I194" s="108" t="s">
        <v>374</v>
      </c>
      <c r="J194" s="108" t="s">
        <v>58</v>
      </c>
    </row>
    <row r="195" spans="1:10" customFormat="1" ht="14.25" x14ac:dyDescent="0.45">
      <c r="A195" s="108" t="s">
        <v>732</v>
      </c>
      <c r="B195" s="108" t="s">
        <v>733</v>
      </c>
      <c r="C195" s="108" t="s">
        <v>734</v>
      </c>
      <c r="D195" s="108" t="s">
        <v>125</v>
      </c>
      <c r="E195" s="109">
        <v>-2215651</v>
      </c>
      <c r="F195" s="108" t="s">
        <v>734</v>
      </c>
      <c r="G195" s="108" t="s">
        <v>58</v>
      </c>
      <c r="H195" s="108" t="s">
        <v>117</v>
      </c>
      <c r="I195" s="108" t="s">
        <v>118</v>
      </c>
      <c r="J195" s="108" t="s">
        <v>58</v>
      </c>
    </row>
    <row r="196" spans="1:10" customFormat="1" ht="14.25" x14ac:dyDescent="0.45">
      <c r="A196" s="108" t="s">
        <v>735</v>
      </c>
      <c r="B196" s="108" t="s">
        <v>736</v>
      </c>
      <c r="C196" s="108" t="s">
        <v>737</v>
      </c>
      <c r="D196" s="108" t="s">
        <v>55</v>
      </c>
      <c r="E196" s="109">
        <v>-902908</v>
      </c>
      <c r="F196" s="108" t="s">
        <v>737</v>
      </c>
      <c r="G196" s="108" t="s">
        <v>232</v>
      </c>
      <c r="H196" s="108" t="s">
        <v>151</v>
      </c>
      <c r="I196" s="108" t="s">
        <v>152</v>
      </c>
      <c r="J196" s="108" t="s">
        <v>58</v>
      </c>
    </row>
    <row r="197" spans="1:10" customFormat="1" ht="14.25" x14ac:dyDescent="0.45">
      <c r="A197" s="108" t="s">
        <v>738</v>
      </c>
      <c r="B197" s="108" t="s">
        <v>739</v>
      </c>
      <c r="C197" s="108" t="s">
        <v>740</v>
      </c>
      <c r="D197" s="108" t="s">
        <v>125</v>
      </c>
      <c r="E197" s="109">
        <v>-2190899</v>
      </c>
      <c r="F197" s="108" t="s">
        <v>740</v>
      </c>
      <c r="G197" s="108" t="s">
        <v>58</v>
      </c>
      <c r="H197" s="108" t="s">
        <v>178</v>
      </c>
      <c r="I197" s="108" t="s">
        <v>179</v>
      </c>
      <c r="J197" s="108" t="s">
        <v>58</v>
      </c>
    </row>
    <row r="198" spans="1:10" customFormat="1" ht="14.25" x14ac:dyDescent="0.45">
      <c r="A198" s="108" t="s">
        <v>741</v>
      </c>
      <c r="B198" s="108" t="s">
        <v>742</v>
      </c>
      <c r="C198" s="108" t="s">
        <v>743</v>
      </c>
      <c r="D198" s="108" t="s">
        <v>93</v>
      </c>
      <c r="E198" s="109">
        <v>-1494366</v>
      </c>
      <c r="F198" s="108" t="s">
        <v>743</v>
      </c>
      <c r="G198" s="108" t="s">
        <v>46</v>
      </c>
      <c r="H198" s="108" t="s">
        <v>58</v>
      </c>
      <c r="I198" s="108" t="s">
        <v>58</v>
      </c>
      <c r="J198" s="108" t="s">
        <v>58</v>
      </c>
    </row>
    <row r="199" spans="1:10" customFormat="1" ht="14.25" x14ac:dyDescent="0.45">
      <c r="A199" s="108" t="s">
        <v>744</v>
      </c>
      <c r="B199" s="108" t="s">
        <v>745</v>
      </c>
      <c r="C199" s="108" t="s">
        <v>746</v>
      </c>
      <c r="D199" s="108" t="s">
        <v>125</v>
      </c>
      <c r="E199" s="109">
        <v>-2114139</v>
      </c>
      <c r="F199" s="108" t="s">
        <v>746</v>
      </c>
      <c r="G199" s="108" t="s">
        <v>58</v>
      </c>
      <c r="H199" s="108" t="s">
        <v>500</v>
      </c>
      <c r="I199" s="108" t="s">
        <v>501</v>
      </c>
      <c r="J199" s="108" t="s">
        <v>339</v>
      </c>
    </row>
    <row r="200" spans="1:10" customFormat="1" ht="14.25" x14ac:dyDescent="0.45">
      <c r="A200" s="108" t="s">
        <v>747</v>
      </c>
      <c r="B200" s="108" t="s">
        <v>748</v>
      </c>
      <c r="C200" s="108" t="s">
        <v>749</v>
      </c>
      <c r="D200" s="108" t="s">
        <v>55</v>
      </c>
      <c r="E200" s="109">
        <v>-1086307</v>
      </c>
      <c r="F200" s="108" t="s">
        <v>749</v>
      </c>
      <c r="G200" s="108" t="s">
        <v>214</v>
      </c>
      <c r="H200" s="108" t="s">
        <v>215</v>
      </c>
      <c r="I200" s="108" t="s">
        <v>216</v>
      </c>
      <c r="J200" s="108" t="s">
        <v>58</v>
      </c>
    </row>
    <row r="201" spans="1:10" customFormat="1" ht="14.25" x14ac:dyDescent="0.45">
      <c r="A201" s="108" t="s">
        <v>750</v>
      </c>
      <c r="B201" s="108" t="s">
        <v>751</v>
      </c>
      <c r="C201" s="108" t="s">
        <v>752</v>
      </c>
      <c r="D201" s="108" t="s">
        <v>55</v>
      </c>
      <c r="E201" s="109">
        <v>-788754</v>
      </c>
      <c r="F201" s="108" t="s">
        <v>752</v>
      </c>
      <c r="G201" s="108" t="s">
        <v>408</v>
      </c>
      <c r="H201" s="108" t="s">
        <v>409</v>
      </c>
      <c r="I201" s="108" t="s">
        <v>58</v>
      </c>
      <c r="J201" s="108" t="s">
        <v>58</v>
      </c>
    </row>
    <row r="202" spans="1:10" customFormat="1" ht="14.25" x14ac:dyDescent="0.45">
      <c r="A202" s="108" t="s">
        <v>753</v>
      </c>
      <c r="B202" s="108" t="s">
        <v>754</v>
      </c>
      <c r="C202" s="108" t="s">
        <v>755</v>
      </c>
      <c r="D202" s="108" t="s">
        <v>55</v>
      </c>
      <c r="E202" s="109">
        <v>340359</v>
      </c>
      <c r="F202" s="108" t="s">
        <v>755</v>
      </c>
      <c r="G202" s="108" t="s">
        <v>232</v>
      </c>
      <c r="H202" s="108" t="s">
        <v>151</v>
      </c>
      <c r="I202" s="108" t="s">
        <v>152</v>
      </c>
      <c r="J202" s="108" t="s">
        <v>58</v>
      </c>
    </row>
    <row r="203" spans="1:10" customFormat="1" ht="14.25" x14ac:dyDescent="0.45">
      <c r="A203" s="108" t="s">
        <v>756</v>
      </c>
      <c r="B203" s="108" t="s">
        <v>757</v>
      </c>
      <c r="C203" s="108" t="s">
        <v>758</v>
      </c>
      <c r="D203" s="108" t="s">
        <v>93</v>
      </c>
      <c r="E203" s="109">
        <v>-337000</v>
      </c>
      <c r="F203" s="108" t="s">
        <v>758</v>
      </c>
      <c r="G203" s="108" t="s">
        <v>46</v>
      </c>
      <c r="H203" s="108" t="s">
        <v>58</v>
      </c>
      <c r="I203" s="108" t="s">
        <v>58</v>
      </c>
      <c r="J203" s="108" t="s">
        <v>58</v>
      </c>
    </row>
    <row r="204" spans="1:10" customFormat="1" ht="14.25" x14ac:dyDescent="0.45">
      <c r="A204" s="108" t="s">
        <v>759</v>
      </c>
      <c r="B204" s="108" t="s">
        <v>760</v>
      </c>
      <c r="C204" s="108" t="s">
        <v>761</v>
      </c>
      <c r="D204" s="108" t="s">
        <v>55</v>
      </c>
      <c r="E204" s="109">
        <v>-783615</v>
      </c>
      <c r="F204" s="108" t="s">
        <v>761</v>
      </c>
      <c r="G204" s="108" t="s">
        <v>322</v>
      </c>
      <c r="H204" s="108" t="s">
        <v>323</v>
      </c>
      <c r="I204" s="108" t="s">
        <v>324</v>
      </c>
      <c r="J204" s="108" t="s">
        <v>58</v>
      </c>
    </row>
    <row r="205" spans="1:10" customFormat="1" ht="14.25" x14ac:dyDescent="0.45">
      <c r="A205" s="108" t="s">
        <v>762</v>
      </c>
      <c r="B205" s="108" t="s">
        <v>763</v>
      </c>
      <c r="C205" s="108" t="s">
        <v>764</v>
      </c>
      <c r="D205" s="108" t="s">
        <v>100</v>
      </c>
      <c r="E205" s="109">
        <v>-1861955</v>
      </c>
      <c r="F205" s="108" t="s">
        <v>764</v>
      </c>
      <c r="G205" s="108" t="s">
        <v>58</v>
      </c>
      <c r="H205" s="108" t="s">
        <v>162</v>
      </c>
      <c r="I205" s="108" t="s">
        <v>58</v>
      </c>
      <c r="J205" s="108" t="s">
        <v>163</v>
      </c>
    </row>
    <row r="206" spans="1:10" customFormat="1" ht="14.25" x14ac:dyDescent="0.45">
      <c r="A206" s="108" t="s">
        <v>765</v>
      </c>
      <c r="B206" s="108" t="s">
        <v>766</v>
      </c>
      <c r="C206" s="108" t="s">
        <v>767</v>
      </c>
      <c r="D206" s="108" t="s">
        <v>55</v>
      </c>
      <c r="E206" s="109">
        <v>-200831</v>
      </c>
      <c r="F206" s="108" t="s">
        <v>767</v>
      </c>
      <c r="G206" s="108" t="s">
        <v>110</v>
      </c>
      <c r="H206" s="108" t="s">
        <v>111</v>
      </c>
      <c r="I206" s="108" t="s">
        <v>112</v>
      </c>
      <c r="J206" s="108" t="s">
        <v>58</v>
      </c>
    </row>
    <row r="207" spans="1:10" customFormat="1" ht="14.25" x14ac:dyDescent="0.45">
      <c r="A207" s="108" t="s">
        <v>768</v>
      </c>
      <c r="B207" s="108" t="s">
        <v>769</v>
      </c>
      <c r="C207" s="108" t="s">
        <v>770</v>
      </c>
      <c r="D207" s="108" t="s">
        <v>55</v>
      </c>
      <c r="E207" s="109">
        <v>-412317</v>
      </c>
      <c r="F207" s="108" t="s">
        <v>770</v>
      </c>
      <c r="G207" s="108" t="s">
        <v>232</v>
      </c>
      <c r="H207" s="108" t="s">
        <v>151</v>
      </c>
      <c r="I207" s="108" t="s">
        <v>152</v>
      </c>
      <c r="J207" s="108" t="s">
        <v>58</v>
      </c>
    </row>
    <row r="208" spans="1:10" customFormat="1" ht="14.25" x14ac:dyDescent="0.45">
      <c r="A208" s="108" t="s">
        <v>771</v>
      </c>
      <c r="B208" s="108" t="s">
        <v>772</v>
      </c>
      <c r="C208" s="108" t="s">
        <v>773</v>
      </c>
      <c r="D208" s="108" t="s">
        <v>55</v>
      </c>
      <c r="E208" s="109">
        <v>-385758</v>
      </c>
      <c r="F208" s="108" t="s">
        <v>773</v>
      </c>
      <c r="G208" s="108" t="s">
        <v>398</v>
      </c>
      <c r="H208" s="108" t="s">
        <v>57</v>
      </c>
      <c r="I208" s="108" t="s">
        <v>201</v>
      </c>
      <c r="J208" s="108" t="s">
        <v>58</v>
      </c>
    </row>
    <row r="209" spans="1:10" customFormat="1" ht="14.25" x14ac:dyDescent="0.45">
      <c r="A209" s="108" t="s">
        <v>774</v>
      </c>
      <c r="B209" s="108" t="s">
        <v>775</v>
      </c>
      <c r="C209" s="108" t="s">
        <v>776</v>
      </c>
      <c r="D209" s="108" t="s">
        <v>100</v>
      </c>
      <c r="E209" s="109">
        <v>0</v>
      </c>
      <c r="F209" s="108" t="s">
        <v>776</v>
      </c>
      <c r="G209" s="108" t="s">
        <v>58</v>
      </c>
      <c r="H209" s="108" t="s">
        <v>101</v>
      </c>
      <c r="I209" s="108" t="s">
        <v>102</v>
      </c>
      <c r="J209" s="108" t="s">
        <v>103</v>
      </c>
    </row>
    <row r="210" spans="1:10" customFormat="1" ht="14.25" x14ac:dyDescent="0.45">
      <c r="A210" s="108" t="s">
        <v>777</v>
      </c>
      <c r="B210" s="108" t="s">
        <v>778</v>
      </c>
      <c r="C210" s="108" t="s">
        <v>779</v>
      </c>
      <c r="D210" s="108" t="s">
        <v>55</v>
      </c>
      <c r="E210" s="109">
        <v>-379857</v>
      </c>
      <c r="F210" s="108" t="s">
        <v>779</v>
      </c>
      <c r="G210" s="108" t="s">
        <v>697</v>
      </c>
      <c r="H210" s="108" t="s">
        <v>698</v>
      </c>
      <c r="I210" s="108" t="s">
        <v>58</v>
      </c>
      <c r="J210" s="108" t="s">
        <v>58</v>
      </c>
    </row>
    <row r="211" spans="1:10" customFormat="1" ht="14.25" x14ac:dyDescent="0.45">
      <c r="A211" s="108" t="s">
        <v>780</v>
      </c>
      <c r="B211" s="108" t="s">
        <v>781</v>
      </c>
      <c r="C211" s="108" t="s">
        <v>782</v>
      </c>
      <c r="D211" s="108" t="s">
        <v>55</v>
      </c>
      <c r="E211" s="109">
        <v>-394447</v>
      </c>
      <c r="F211" s="108" t="s">
        <v>782</v>
      </c>
      <c r="G211" s="108" t="s">
        <v>408</v>
      </c>
      <c r="H211" s="108" t="s">
        <v>409</v>
      </c>
      <c r="I211" s="108" t="s">
        <v>58</v>
      </c>
      <c r="J211" s="108" t="s">
        <v>58</v>
      </c>
    </row>
    <row r="212" spans="1:10" customFormat="1" ht="14.25" x14ac:dyDescent="0.45">
      <c r="A212" s="108" t="s">
        <v>783</v>
      </c>
      <c r="B212" s="108" t="s">
        <v>784</v>
      </c>
      <c r="C212" s="108" t="s">
        <v>785</v>
      </c>
      <c r="D212" s="108" t="s">
        <v>55</v>
      </c>
      <c r="E212" s="109">
        <v>-1498030</v>
      </c>
      <c r="F212" s="108" t="s">
        <v>785</v>
      </c>
      <c r="G212" s="108" t="s">
        <v>76</v>
      </c>
      <c r="H212" s="108" t="s">
        <v>77</v>
      </c>
      <c r="I212" s="108" t="s">
        <v>78</v>
      </c>
      <c r="J212" s="108" t="s">
        <v>58</v>
      </c>
    </row>
    <row r="213" spans="1:10" customFormat="1" ht="14.25" x14ac:dyDescent="0.45">
      <c r="A213" s="108" t="s">
        <v>786</v>
      </c>
      <c r="B213" s="108" t="s">
        <v>787</v>
      </c>
      <c r="C213" s="108" t="s">
        <v>788</v>
      </c>
      <c r="D213" s="108" t="s">
        <v>55</v>
      </c>
      <c r="E213" s="109">
        <v>-1600000</v>
      </c>
      <c r="F213" s="108" t="s">
        <v>788</v>
      </c>
      <c r="G213" s="108" t="s">
        <v>116</v>
      </c>
      <c r="H213" s="108" t="s">
        <v>117</v>
      </c>
      <c r="I213" s="108" t="s">
        <v>118</v>
      </c>
      <c r="J213" s="108" t="s">
        <v>58</v>
      </c>
    </row>
    <row r="214" spans="1:10" customFormat="1" ht="14.25" x14ac:dyDescent="0.45">
      <c r="A214" s="108" t="s">
        <v>789</v>
      </c>
      <c r="B214" s="108" t="s">
        <v>790</v>
      </c>
      <c r="C214" s="108" t="s">
        <v>791</v>
      </c>
      <c r="D214" s="108" t="s">
        <v>125</v>
      </c>
      <c r="E214" s="109">
        <v>-147692</v>
      </c>
      <c r="F214" s="108" t="s">
        <v>791</v>
      </c>
      <c r="G214" s="108" t="s">
        <v>58</v>
      </c>
      <c r="H214" s="108" t="s">
        <v>146</v>
      </c>
      <c r="I214" s="108" t="s">
        <v>147</v>
      </c>
      <c r="J214" s="108" t="s">
        <v>58</v>
      </c>
    </row>
    <row r="215" spans="1:10" customFormat="1" ht="14.25" x14ac:dyDescent="0.45">
      <c r="A215" s="108" t="s">
        <v>792</v>
      </c>
      <c r="B215" s="108" t="s">
        <v>793</v>
      </c>
      <c r="C215" s="108" t="s">
        <v>794</v>
      </c>
      <c r="D215" s="108" t="s">
        <v>55</v>
      </c>
      <c r="E215" s="109">
        <v>-989326.59</v>
      </c>
      <c r="F215" s="108" t="s">
        <v>794</v>
      </c>
      <c r="G215" s="108" t="s">
        <v>322</v>
      </c>
      <c r="H215" s="108" t="s">
        <v>323</v>
      </c>
      <c r="I215" s="108" t="s">
        <v>324</v>
      </c>
      <c r="J215" s="108" t="s">
        <v>58</v>
      </c>
    </row>
    <row r="216" spans="1:10" customFormat="1" ht="14.25" x14ac:dyDescent="0.45">
      <c r="A216" s="108" t="s">
        <v>795</v>
      </c>
      <c r="B216" s="108" t="s">
        <v>796</v>
      </c>
      <c r="C216" s="108" t="s">
        <v>797</v>
      </c>
      <c r="D216" s="108" t="s">
        <v>100</v>
      </c>
      <c r="E216" s="109">
        <v>-8562078</v>
      </c>
      <c r="F216" s="108" t="s">
        <v>797</v>
      </c>
      <c r="G216" s="108" t="s">
        <v>58</v>
      </c>
      <c r="H216" s="108" t="s">
        <v>162</v>
      </c>
      <c r="I216" s="108" t="s">
        <v>58</v>
      </c>
      <c r="J216" s="108" t="s">
        <v>163</v>
      </c>
    </row>
    <row r="217" spans="1:10" customFormat="1" ht="14.25" x14ac:dyDescent="0.45">
      <c r="A217" s="108" t="s">
        <v>798</v>
      </c>
      <c r="B217" s="108" t="s">
        <v>799</v>
      </c>
      <c r="C217" s="108" t="s">
        <v>800</v>
      </c>
      <c r="D217" s="108" t="s">
        <v>100</v>
      </c>
      <c r="E217" s="109">
        <v>-592470</v>
      </c>
      <c r="F217" s="108" t="s">
        <v>800</v>
      </c>
      <c r="G217" s="108" t="s">
        <v>58</v>
      </c>
      <c r="H217" s="108" t="s">
        <v>139</v>
      </c>
      <c r="I217" s="108" t="s">
        <v>140</v>
      </c>
      <c r="J217" s="108" t="s">
        <v>141</v>
      </c>
    </row>
    <row r="218" spans="1:10" customFormat="1" ht="14.25" x14ac:dyDescent="0.45">
      <c r="A218" s="108" t="s">
        <v>801</v>
      </c>
      <c r="B218" s="108" t="s">
        <v>802</v>
      </c>
      <c r="C218" s="108" t="s">
        <v>803</v>
      </c>
      <c r="D218" s="108" t="s">
        <v>55</v>
      </c>
      <c r="E218" s="109">
        <v>-450000</v>
      </c>
      <c r="F218" s="108" t="s">
        <v>803</v>
      </c>
      <c r="G218" s="108" t="s">
        <v>322</v>
      </c>
      <c r="H218" s="108" t="s">
        <v>323</v>
      </c>
      <c r="I218" s="108" t="s">
        <v>324</v>
      </c>
      <c r="J218" s="108" t="s">
        <v>58</v>
      </c>
    </row>
    <row r="219" spans="1:10" customFormat="1" ht="14.25" x14ac:dyDescent="0.45">
      <c r="A219" s="108" t="s">
        <v>804</v>
      </c>
      <c r="B219" s="108" t="s">
        <v>805</v>
      </c>
      <c r="C219" s="108" t="s">
        <v>806</v>
      </c>
      <c r="D219" s="108" t="s">
        <v>55</v>
      </c>
      <c r="E219" s="109">
        <v>-1915870</v>
      </c>
      <c r="F219" s="108" t="s">
        <v>806</v>
      </c>
      <c r="G219" s="108" t="s">
        <v>624</v>
      </c>
      <c r="H219" s="108" t="s">
        <v>126</v>
      </c>
      <c r="I219" s="108" t="s">
        <v>374</v>
      </c>
      <c r="J219" s="108" t="s">
        <v>58</v>
      </c>
    </row>
    <row r="220" spans="1:10" customFormat="1" ht="14.25" x14ac:dyDescent="0.45">
      <c r="A220" s="108" t="s">
        <v>807</v>
      </c>
      <c r="B220" s="108" t="s">
        <v>808</v>
      </c>
      <c r="C220" s="108" t="s">
        <v>809</v>
      </c>
      <c r="D220" s="108" t="s">
        <v>100</v>
      </c>
      <c r="E220" s="109">
        <v>-5122581</v>
      </c>
      <c r="F220" s="108" t="s">
        <v>809</v>
      </c>
      <c r="G220" s="108" t="s">
        <v>58</v>
      </c>
      <c r="H220" s="108" t="s">
        <v>568</v>
      </c>
      <c r="I220" s="108" t="s">
        <v>569</v>
      </c>
      <c r="J220" s="108" t="s">
        <v>472</v>
      </c>
    </row>
    <row r="221" spans="1:10" customFormat="1" ht="14.25" x14ac:dyDescent="0.45">
      <c r="A221" s="108" t="s">
        <v>810</v>
      </c>
      <c r="B221" s="108" t="s">
        <v>811</v>
      </c>
      <c r="C221" s="108" t="s">
        <v>812</v>
      </c>
      <c r="D221" s="108" t="s">
        <v>55</v>
      </c>
      <c r="E221" s="109">
        <v>-1044959.34</v>
      </c>
      <c r="F221" s="108" t="s">
        <v>812</v>
      </c>
      <c r="G221" s="108" t="s">
        <v>322</v>
      </c>
      <c r="H221" s="108" t="s">
        <v>323</v>
      </c>
      <c r="I221" s="108" t="s">
        <v>324</v>
      </c>
      <c r="J221" s="108" t="s">
        <v>58</v>
      </c>
    </row>
    <row r="222" spans="1:10" customFormat="1" ht="14.25" x14ac:dyDescent="0.45">
      <c r="A222" s="108" t="s">
        <v>813</v>
      </c>
      <c r="B222" s="108" t="s">
        <v>814</v>
      </c>
      <c r="C222" s="108" t="s">
        <v>815</v>
      </c>
      <c r="D222" s="108" t="s">
        <v>55</v>
      </c>
      <c r="E222" s="109">
        <v>-77870</v>
      </c>
      <c r="F222" s="108" t="s">
        <v>815</v>
      </c>
      <c r="G222" s="108" t="s">
        <v>82</v>
      </c>
      <c r="H222" s="108" t="s">
        <v>83</v>
      </c>
      <c r="I222" s="108" t="s">
        <v>84</v>
      </c>
      <c r="J222" s="108" t="s">
        <v>58</v>
      </c>
    </row>
    <row r="223" spans="1:10" customFormat="1" ht="14.25" x14ac:dyDescent="0.45">
      <c r="A223" s="108" t="s">
        <v>816</v>
      </c>
      <c r="B223" s="108" t="s">
        <v>817</v>
      </c>
      <c r="C223" s="108" t="s">
        <v>818</v>
      </c>
      <c r="D223" s="108" t="s">
        <v>100</v>
      </c>
      <c r="E223" s="109">
        <v>-6604076</v>
      </c>
      <c r="F223" s="108" t="s">
        <v>818</v>
      </c>
      <c r="G223" s="108" t="s">
        <v>58</v>
      </c>
      <c r="H223" s="108" t="s">
        <v>101</v>
      </c>
      <c r="I223" s="108" t="s">
        <v>102</v>
      </c>
      <c r="J223" s="108" t="s">
        <v>103</v>
      </c>
    </row>
    <row r="224" spans="1:10" customFormat="1" ht="14.25" x14ac:dyDescent="0.45">
      <c r="A224" s="108" t="s">
        <v>819</v>
      </c>
      <c r="B224" s="108" t="s">
        <v>820</v>
      </c>
      <c r="C224" s="108" t="s">
        <v>821</v>
      </c>
      <c r="D224" s="108" t="s">
        <v>125</v>
      </c>
      <c r="E224" s="109">
        <v>-340700</v>
      </c>
      <c r="F224" s="108" t="s">
        <v>821</v>
      </c>
      <c r="G224" s="108" t="s">
        <v>58</v>
      </c>
      <c r="H224" s="108" t="s">
        <v>215</v>
      </c>
      <c r="I224" s="108" t="s">
        <v>822</v>
      </c>
      <c r="J224" s="108" t="s">
        <v>58</v>
      </c>
    </row>
    <row r="225" spans="1:10" customFormat="1" ht="14.25" x14ac:dyDescent="0.45">
      <c r="A225" s="108" t="s">
        <v>823</v>
      </c>
      <c r="B225" s="108" t="s">
        <v>824</v>
      </c>
      <c r="C225" s="108" t="s">
        <v>825</v>
      </c>
      <c r="D225" s="108" t="s">
        <v>125</v>
      </c>
      <c r="E225" s="109">
        <v>-2524949</v>
      </c>
      <c r="F225" s="108" t="s">
        <v>825</v>
      </c>
      <c r="G225" s="108" t="s">
        <v>58</v>
      </c>
      <c r="H225" s="108" t="s">
        <v>178</v>
      </c>
      <c r="I225" s="108" t="s">
        <v>179</v>
      </c>
      <c r="J225" s="108" t="s">
        <v>58</v>
      </c>
    </row>
    <row r="226" spans="1:10" customFormat="1" ht="14.25" x14ac:dyDescent="0.45">
      <c r="A226" s="108" t="s">
        <v>826</v>
      </c>
      <c r="B226" s="108" t="s">
        <v>827</v>
      </c>
      <c r="C226" s="108" t="s">
        <v>828</v>
      </c>
      <c r="D226" s="108" t="s">
        <v>100</v>
      </c>
      <c r="E226" s="109">
        <v>-1415243</v>
      </c>
      <c r="F226" s="108" t="s">
        <v>828</v>
      </c>
      <c r="G226" s="108" t="s">
        <v>58</v>
      </c>
      <c r="H226" s="108" t="s">
        <v>139</v>
      </c>
      <c r="I226" s="108" t="s">
        <v>140</v>
      </c>
      <c r="J226" s="108" t="s">
        <v>141</v>
      </c>
    </row>
    <row r="227" spans="1:10" customFormat="1" ht="14.25" x14ac:dyDescent="0.45">
      <c r="A227" s="108" t="s">
        <v>829</v>
      </c>
      <c r="B227" s="108" t="s">
        <v>830</v>
      </c>
      <c r="C227" s="108" t="s">
        <v>831</v>
      </c>
      <c r="D227" s="108" t="s">
        <v>55</v>
      </c>
      <c r="E227" s="109">
        <v>-1376210</v>
      </c>
      <c r="F227" s="108" t="s">
        <v>831</v>
      </c>
      <c r="G227" s="108" t="s">
        <v>624</v>
      </c>
      <c r="H227" s="108" t="s">
        <v>126</v>
      </c>
      <c r="I227" s="108" t="s">
        <v>374</v>
      </c>
      <c r="J227" s="108" t="s">
        <v>58</v>
      </c>
    </row>
    <row r="228" spans="1:10" customFormat="1" ht="14.25" x14ac:dyDescent="0.45">
      <c r="A228" s="108" t="s">
        <v>832</v>
      </c>
      <c r="B228" s="108" t="s">
        <v>833</v>
      </c>
      <c r="C228" s="108" t="s">
        <v>834</v>
      </c>
      <c r="D228" s="108" t="s">
        <v>55</v>
      </c>
      <c r="E228" s="109">
        <v>-563355</v>
      </c>
      <c r="F228" s="108" t="s">
        <v>834</v>
      </c>
      <c r="G228" s="108" t="s">
        <v>242</v>
      </c>
      <c r="H228" s="108" t="s">
        <v>243</v>
      </c>
      <c r="I228" s="108" t="s">
        <v>244</v>
      </c>
      <c r="J228" s="108" t="s">
        <v>245</v>
      </c>
    </row>
    <row r="229" spans="1:10" customFormat="1" ht="14.25" x14ac:dyDescent="0.45">
      <c r="A229" s="108" t="s">
        <v>835</v>
      </c>
      <c r="B229" s="108" t="s">
        <v>836</v>
      </c>
      <c r="C229" s="108" t="s">
        <v>837</v>
      </c>
      <c r="D229" s="108" t="s">
        <v>55</v>
      </c>
      <c r="E229" s="109">
        <v>-711000</v>
      </c>
      <c r="F229" s="108" t="s">
        <v>837</v>
      </c>
      <c r="G229" s="108" t="s">
        <v>67</v>
      </c>
      <c r="H229" s="108" t="s">
        <v>68</v>
      </c>
      <c r="I229" s="108" t="s">
        <v>69</v>
      </c>
      <c r="J229" s="108" t="s">
        <v>58</v>
      </c>
    </row>
    <row r="230" spans="1:10" customFormat="1" ht="14.25" x14ac:dyDescent="0.45">
      <c r="A230" s="108" t="s">
        <v>838</v>
      </c>
      <c r="B230" s="108" t="s">
        <v>839</v>
      </c>
      <c r="C230" s="108" t="s">
        <v>840</v>
      </c>
      <c r="D230" s="108" t="s">
        <v>125</v>
      </c>
      <c r="E230" s="109">
        <v>-1847642</v>
      </c>
      <c r="F230" s="108" t="s">
        <v>840</v>
      </c>
      <c r="G230" s="108" t="s">
        <v>58</v>
      </c>
      <c r="H230" s="108" t="s">
        <v>126</v>
      </c>
      <c r="I230" s="108" t="s">
        <v>127</v>
      </c>
      <c r="J230" s="108" t="s">
        <v>58</v>
      </c>
    </row>
    <row r="231" spans="1:10" customFormat="1" ht="14.25" x14ac:dyDescent="0.45">
      <c r="A231" s="108" t="s">
        <v>841</v>
      </c>
      <c r="B231" s="108" t="s">
        <v>842</v>
      </c>
      <c r="C231" s="108" t="s">
        <v>843</v>
      </c>
      <c r="D231" s="108" t="s">
        <v>55</v>
      </c>
      <c r="E231" s="109">
        <v>-224737</v>
      </c>
      <c r="F231" s="108" t="s">
        <v>843</v>
      </c>
      <c r="G231" s="108" t="s">
        <v>373</v>
      </c>
      <c r="H231" s="108" t="s">
        <v>312</v>
      </c>
      <c r="I231" s="108" t="s">
        <v>374</v>
      </c>
      <c r="J231" s="108" t="s">
        <v>58</v>
      </c>
    </row>
    <row r="232" spans="1:10" customFormat="1" ht="14.25" x14ac:dyDescent="0.45">
      <c r="A232" s="108" t="s">
        <v>844</v>
      </c>
      <c r="B232" s="108" t="s">
        <v>845</v>
      </c>
      <c r="C232" s="108" t="s">
        <v>846</v>
      </c>
      <c r="D232" s="108" t="s">
        <v>55</v>
      </c>
      <c r="E232" s="109">
        <v>101389.02</v>
      </c>
      <c r="F232" s="108" t="s">
        <v>846</v>
      </c>
      <c r="G232" s="108" t="s">
        <v>167</v>
      </c>
      <c r="H232" s="108" t="s">
        <v>168</v>
      </c>
      <c r="I232" s="108" t="s">
        <v>58</v>
      </c>
      <c r="J232" s="108" t="s">
        <v>58</v>
      </c>
    </row>
    <row r="233" spans="1:10" customFormat="1" ht="14.25" x14ac:dyDescent="0.45">
      <c r="A233" s="108" t="s">
        <v>847</v>
      </c>
      <c r="B233" s="108" t="s">
        <v>848</v>
      </c>
      <c r="C233" s="108" t="s">
        <v>849</v>
      </c>
      <c r="D233" s="108" t="s">
        <v>55</v>
      </c>
      <c r="E233" s="109">
        <v>-341583.05</v>
      </c>
      <c r="F233" s="108" t="s">
        <v>849</v>
      </c>
      <c r="G233" s="108" t="s">
        <v>167</v>
      </c>
      <c r="H233" s="108" t="s">
        <v>168</v>
      </c>
      <c r="I233" s="108" t="s">
        <v>58</v>
      </c>
      <c r="J233" s="108" t="s">
        <v>58</v>
      </c>
    </row>
    <row r="234" spans="1:10" customFormat="1" ht="14.25" x14ac:dyDescent="0.45">
      <c r="A234" s="108" t="s">
        <v>850</v>
      </c>
      <c r="B234" s="108" t="s">
        <v>851</v>
      </c>
      <c r="C234" s="108" t="s">
        <v>852</v>
      </c>
      <c r="D234" s="108" t="s">
        <v>55</v>
      </c>
      <c r="E234" s="109">
        <v>-1523932</v>
      </c>
      <c r="F234" s="108" t="s">
        <v>852</v>
      </c>
      <c r="G234" s="108" t="s">
        <v>62</v>
      </c>
      <c r="H234" s="108" t="s">
        <v>63</v>
      </c>
      <c r="I234" s="108" t="s">
        <v>58</v>
      </c>
      <c r="J234" s="108" t="s">
        <v>58</v>
      </c>
    </row>
    <row r="235" spans="1:10" customFormat="1" ht="14.25" x14ac:dyDescent="0.45">
      <c r="A235" s="108" t="s">
        <v>853</v>
      </c>
      <c r="B235" s="108" t="s">
        <v>854</v>
      </c>
      <c r="C235" s="108" t="s">
        <v>855</v>
      </c>
      <c r="D235" s="108" t="s">
        <v>55</v>
      </c>
      <c r="E235" s="109">
        <v>-455055</v>
      </c>
      <c r="F235" s="108" t="s">
        <v>855</v>
      </c>
      <c r="G235" s="108" t="s">
        <v>190</v>
      </c>
      <c r="H235" s="108" t="s">
        <v>191</v>
      </c>
      <c r="I235" s="108" t="s">
        <v>58</v>
      </c>
      <c r="J235" s="108" t="s">
        <v>58</v>
      </c>
    </row>
    <row r="236" spans="1:10" customFormat="1" ht="14.25" x14ac:dyDescent="0.45">
      <c r="A236" s="108" t="s">
        <v>856</v>
      </c>
      <c r="B236" s="108" t="s">
        <v>857</v>
      </c>
      <c r="C236" s="108" t="s">
        <v>858</v>
      </c>
      <c r="D236" s="108" t="s">
        <v>55</v>
      </c>
      <c r="E236" s="109">
        <v>4211383</v>
      </c>
      <c r="F236" s="108" t="s">
        <v>858</v>
      </c>
      <c r="G236" s="108" t="s">
        <v>282</v>
      </c>
      <c r="H236" s="108" t="s">
        <v>178</v>
      </c>
      <c r="I236" s="108" t="s">
        <v>58</v>
      </c>
      <c r="J236" s="108" t="s">
        <v>58</v>
      </c>
    </row>
    <row r="237" spans="1:10" customFormat="1" ht="14.25" x14ac:dyDescent="0.45">
      <c r="A237" s="108" t="s">
        <v>859</v>
      </c>
      <c r="B237" s="108" t="s">
        <v>860</v>
      </c>
      <c r="C237" s="108" t="s">
        <v>861</v>
      </c>
      <c r="D237" s="108" t="s">
        <v>55</v>
      </c>
      <c r="E237" s="109">
        <v>-706062</v>
      </c>
      <c r="F237" s="108" t="s">
        <v>861</v>
      </c>
      <c r="G237" s="108" t="s">
        <v>232</v>
      </c>
      <c r="H237" s="108" t="s">
        <v>151</v>
      </c>
      <c r="I237" s="108" t="s">
        <v>152</v>
      </c>
      <c r="J237" s="108" t="s">
        <v>58</v>
      </c>
    </row>
    <row r="238" spans="1:10" customFormat="1" ht="14.25" x14ac:dyDescent="0.45">
      <c r="A238" s="108" t="s">
        <v>862</v>
      </c>
      <c r="B238" s="108" t="s">
        <v>863</v>
      </c>
      <c r="C238" s="108" t="s">
        <v>864</v>
      </c>
      <c r="D238" s="108" t="s">
        <v>55</v>
      </c>
      <c r="E238" s="109">
        <v>-1257337</v>
      </c>
      <c r="F238" s="108" t="s">
        <v>864</v>
      </c>
      <c r="G238" s="108" t="s">
        <v>624</v>
      </c>
      <c r="H238" s="108" t="s">
        <v>126</v>
      </c>
      <c r="I238" s="108" t="s">
        <v>374</v>
      </c>
      <c r="J238" s="108" t="s">
        <v>58</v>
      </c>
    </row>
    <row r="239" spans="1:10" customFormat="1" ht="14.25" x14ac:dyDescent="0.45">
      <c r="A239" s="108" t="s">
        <v>865</v>
      </c>
      <c r="B239" s="108" t="s">
        <v>866</v>
      </c>
      <c r="C239" s="108" t="s">
        <v>867</v>
      </c>
      <c r="D239" s="108" t="s">
        <v>55</v>
      </c>
      <c r="E239" s="109">
        <v>1346389</v>
      </c>
      <c r="F239" s="108" t="s">
        <v>867</v>
      </c>
      <c r="G239" s="108" t="s">
        <v>253</v>
      </c>
      <c r="H239" s="108" t="s">
        <v>254</v>
      </c>
      <c r="I239" s="108" t="s">
        <v>255</v>
      </c>
      <c r="J239" s="108" t="s">
        <v>58</v>
      </c>
    </row>
    <row r="240" spans="1:10" customFormat="1" ht="14.25" x14ac:dyDescent="0.45">
      <c r="A240" s="108" t="s">
        <v>868</v>
      </c>
      <c r="B240" s="108" t="s">
        <v>869</v>
      </c>
      <c r="C240" s="108" t="s">
        <v>870</v>
      </c>
      <c r="D240" s="108" t="s">
        <v>100</v>
      </c>
      <c r="E240" s="109">
        <v>227650</v>
      </c>
      <c r="F240" s="108" t="s">
        <v>870</v>
      </c>
      <c r="G240" s="108" t="s">
        <v>58</v>
      </c>
      <c r="H240" s="108" t="s">
        <v>443</v>
      </c>
      <c r="I240" s="108" t="s">
        <v>444</v>
      </c>
      <c r="J240" s="108" t="s">
        <v>58</v>
      </c>
    </row>
    <row r="241" spans="1:10" customFormat="1" ht="14.25" x14ac:dyDescent="0.45">
      <c r="A241" s="108" t="s">
        <v>871</v>
      </c>
      <c r="B241" s="108" t="s">
        <v>872</v>
      </c>
      <c r="C241" s="108" t="s">
        <v>873</v>
      </c>
      <c r="D241" s="108" t="s">
        <v>125</v>
      </c>
      <c r="E241" s="109">
        <v>-792736</v>
      </c>
      <c r="F241" s="108" t="s">
        <v>873</v>
      </c>
      <c r="G241" s="108" t="s">
        <v>58</v>
      </c>
      <c r="H241" s="108" t="s">
        <v>117</v>
      </c>
      <c r="I241" s="108" t="s">
        <v>118</v>
      </c>
      <c r="J241" s="108" t="s">
        <v>58</v>
      </c>
    </row>
    <row r="242" spans="1:10" customFormat="1" ht="14.25" x14ac:dyDescent="0.45">
      <c r="A242" s="108" t="s">
        <v>874</v>
      </c>
      <c r="B242" s="108" t="s">
        <v>875</v>
      </c>
      <c r="C242" s="108" t="s">
        <v>876</v>
      </c>
      <c r="D242" s="108" t="s">
        <v>125</v>
      </c>
      <c r="E242" s="109">
        <v>2511858</v>
      </c>
      <c r="F242" s="108" t="s">
        <v>876</v>
      </c>
      <c r="G242" s="108" t="s">
        <v>58</v>
      </c>
      <c r="H242" s="108" t="s">
        <v>111</v>
      </c>
      <c r="I242" s="108" t="s">
        <v>112</v>
      </c>
      <c r="J242" s="108" t="s">
        <v>58</v>
      </c>
    </row>
    <row r="243" spans="1:10" customFormat="1" ht="14.25" x14ac:dyDescent="0.45">
      <c r="A243" s="108" t="s">
        <v>877</v>
      </c>
      <c r="B243" s="108" t="s">
        <v>878</v>
      </c>
      <c r="C243" s="108" t="s">
        <v>879</v>
      </c>
      <c r="D243" s="108" t="s">
        <v>249</v>
      </c>
      <c r="E243" s="109">
        <v>-4833038</v>
      </c>
      <c r="F243" s="108" t="s">
        <v>879</v>
      </c>
      <c r="G243" s="108" t="s">
        <v>46</v>
      </c>
      <c r="H243" s="108" t="s">
        <v>58</v>
      </c>
      <c r="I243" s="108" t="s">
        <v>58</v>
      </c>
      <c r="J243" s="108" t="s">
        <v>58</v>
      </c>
    </row>
    <row r="244" spans="1:10" customFormat="1" ht="14.25" x14ac:dyDescent="0.45">
      <c r="A244" s="108" t="s">
        <v>880</v>
      </c>
      <c r="B244" s="108" t="s">
        <v>881</v>
      </c>
      <c r="C244" s="108" t="s">
        <v>882</v>
      </c>
      <c r="D244" s="108" t="s">
        <v>55</v>
      </c>
      <c r="E244" s="109">
        <v>-3372545.13</v>
      </c>
      <c r="F244" s="108" t="s">
        <v>882</v>
      </c>
      <c r="G244" s="108" t="s">
        <v>408</v>
      </c>
      <c r="H244" s="108" t="s">
        <v>409</v>
      </c>
      <c r="I244" s="108" t="s">
        <v>58</v>
      </c>
      <c r="J244" s="108" t="s">
        <v>58</v>
      </c>
    </row>
    <row r="245" spans="1:10" customFormat="1" ht="14.25" x14ac:dyDescent="0.45">
      <c r="A245" s="108" t="s">
        <v>883</v>
      </c>
      <c r="B245" s="108" t="s">
        <v>884</v>
      </c>
      <c r="C245" s="108" t="s">
        <v>885</v>
      </c>
      <c r="D245" s="108" t="s">
        <v>55</v>
      </c>
      <c r="E245" s="109">
        <v>-2033102</v>
      </c>
      <c r="F245" s="108" t="s">
        <v>885</v>
      </c>
      <c r="G245" s="108" t="s">
        <v>220</v>
      </c>
      <c r="H245" s="108" t="s">
        <v>221</v>
      </c>
      <c r="I245" s="108" t="s">
        <v>58</v>
      </c>
      <c r="J245" s="108" t="s">
        <v>58</v>
      </c>
    </row>
    <row r="246" spans="1:10" customFormat="1" ht="14.25" x14ac:dyDescent="0.45">
      <c r="A246" s="108" t="s">
        <v>886</v>
      </c>
      <c r="B246" s="108" t="s">
        <v>887</v>
      </c>
      <c r="C246" s="108" t="s">
        <v>888</v>
      </c>
      <c r="D246" s="108" t="s">
        <v>100</v>
      </c>
      <c r="E246" s="109">
        <v>-1206128</v>
      </c>
      <c r="F246" s="108" t="s">
        <v>888</v>
      </c>
      <c r="G246" s="108" t="s">
        <v>58</v>
      </c>
      <c r="H246" s="108" t="s">
        <v>568</v>
      </c>
      <c r="I246" s="108" t="s">
        <v>569</v>
      </c>
      <c r="J246" s="108" t="s">
        <v>472</v>
      </c>
    </row>
    <row r="247" spans="1:10" customFormat="1" ht="14.25" x14ac:dyDescent="0.45">
      <c r="A247" s="108" t="s">
        <v>889</v>
      </c>
      <c r="B247" s="108" t="s">
        <v>890</v>
      </c>
      <c r="C247" s="108" t="s">
        <v>891</v>
      </c>
      <c r="D247" s="108" t="s">
        <v>55</v>
      </c>
      <c r="E247" s="109">
        <v>-733649</v>
      </c>
      <c r="F247" s="108" t="s">
        <v>891</v>
      </c>
      <c r="G247" s="108" t="s">
        <v>253</v>
      </c>
      <c r="H247" s="108" t="s">
        <v>254</v>
      </c>
      <c r="I247" s="108" t="s">
        <v>255</v>
      </c>
      <c r="J247" s="108" t="s">
        <v>58</v>
      </c>
    </row>
    <row r="248" spans="1:10" customFormat="1" ht="14.25" x14ac:dyDescent="0.45">
      <c r="A248" s="108" t="s">
        <v>892</v>
      </c>
      <c r="B248" s="108" t="s">
        <v>893</v>
      </c>
      <c r="C248" s="108" t="s">
        <v>894</v>
      </c>
      <c r="D248" s="108" t="s">
        <v>55</v>
      </c>
      <c r="E248" s="109">
        <v>-351065</v>
      </c>
      <c r="F248" s="108" t="s">
        <v>894</v>
      </c>
      <c r="G248" s="108" t="s">
        <v>253</v>
      </c>
      <c r="H248" s="108" t="s">
        <v>254</v>
      </c>
      <c r="I248" s="108" t="s">
        <v>255</v>
      </c>
      <c r="J248" s="108" t="s">
        <v>58</v>
      </c>
    </row>
    <row r="249" spans="1:10" customFormat="1" ht="14.25" x14ac:dyDescent="0.45">
      <c r="A249" s="108" t="s">
        <v>895</v>
      </c>
      <c r="B249" s="108" t="s">
        <v>896</v>
      </c>
      <c r="C249" s="108" t="s">
        <v>897</v>
      </c>
      <c r="D249" s="108" t="s">
        <v>55</v>
      </c>
      <c r="E249" s="109">
        <v>0</v>
      </c>
      <c r="F249" s="108" t="s">
        <v>897</v>
      </c>
      <c r="G249" s="108" t="s">
        <v>220</v>
      </c>
      <c r="H249" s="108" t="s">
        <v>221</v>
      </c>
      <c r="I249" s="108" t="s">
        <v>58</v>
      </c>
      <c r="J249" s="108" t="s">
        <v>58</v>
      </c>
    </row>
    <row r="250" spans="1:10" customFormat="1" ht="14.25" x14ac:dyDescent="0.45">
      <c r="A250" s="108" t="s">
        <v>898</v>
      </c>
      <c r="B250" s="108" t="s">
        <v>899</v>
      </c>
      <c r="C250" s="108" t="s">
        <v>900</v>
      </c>
      <c r="D250" s="108" t="s">
        <v>100</v>
      </c>
      <c r="E250" s="109">
        <v>-5602639.8550000004</v>
      </c>
      <c r="F250" s="108" t="s">
        <v>900</v>
      </c>
      <c r="G250" s="108" t="s">
        <v>58</v>
      </c>
      <c r="H250" s="108" t="s">
        <v>162</v>
      </c>
      <c r="I250" s="108" t="s">
        <v>58</v>
      </c>
      <c r="J250" s="108" t="s">
        <v>163</v>
      </c>
    </row>
    <row r="251" spans="1:10" customFormat="1" ht="14.25" x14ac:dyDescent="0.45">
      <c r="A251" s="108" t="s">
        <v>901</v>
      </c>
      <c r="B251" s="108" t="s">
        <v>902</v>
      </c>
      <c r="C251" s="108" t="s">
        <v>903</v>
      </c>
      <c r="D251" s="108" t="s">
        <v>125</v>
      </c>
      <c r="E251" s="109">
        <v>-1702340</v>
      </c>
      <c r="F251" s="108" t="s">
        <v>903</v>
      </c>
      <c r="G251" s="108" t="s">
        <v>58</v>
      </c>
      <c r="H251" s="108" t="s">
        <v>500</v>
      </c>
      <c r="I251" s="108" t="s">
        <v>501</v>
      </c>
      <c r="J251" s="108" t="s">
        <v>339</v>
      </c>
    </row>
    <row r="252" spans="1:10" customFormat="1" ht="14.25" x14ac:dyDescent="0.45">
      <c r="A252" s="108" t="s">
        <v>904</v>
      </c>
      <c r="B252" s="108" t="s">
        <v>905</v>
      </c>
      <c r="C252" s="108" t="s">
        <v>906</v>
      </c>
      <c r="D252" s="108" t="s">
        <v>125</v>
      </c>
      <c r="E252" s="109">
        <v>-2893059</v>
      </c>
      <c r="F252" s="108" t="s">
        <v>906</v>
      </c>
      <c r="G252" s="108" t="s">
        <v>58</v>
      </c>
      <c r="H252" s="108" t="s">
        <v>254</v>
      </c>
      <c r="I252" s="108" t="s">
        <v>255</v>
      </c>
      <c r="J252" s="108" t="s">
        <v>58</v>
      </c>
    </row>
    <row r="253" spans="1:10" customFormat="1" ht="14.25" x14ac:dyDescent="0.45">
      <c r="A253" s="108" t="s">
        <v>907</v>
      </c>
      <c r="B253" s="108" t="s">
        <v>908</v>
      </c>
      <c r="C253" s="108" t="s">
        <v>909</v>
      </c>
      <c r="D253" s="108" t="s">
        <v>55</v>
      </c>
      <c r="E253" s="109">
        <v>-2738550</v>
      </c>
      <c r="F253" s="108" t="s">
        <v>909</v>
      </c>
      <c r="G253" s="108" t="s">
        <v>697</v>
      </c>
      <c r="H253" s="108" t="s">
        <v>698</v>
      </c>
      <c r="I253" s="108" t="s">
        <v>58</v>
      </c>
      <c r="J253" s="108" t="s">
        <v>58</v>
      </c>
    </row>
    <row r="254" spans="1:10" customFormat="1" ht="14.25" x14ac:dyDescent="0.45">
      <c r="A254" s="108" t="s">
        <v>910</v>
      </c>
      <c r="B254" s="108" t="s">
        <v>911</v>
      </c>
      <c r="C254" s="108" t="s">
        <v>912</v>
      </c>
      <c r="D254" s="108" t="s">
        <v>55</v>
      </c>
      <c r="E254" s="109">
        <v>-756990</v>
      </c>
      <c r="F254" s="108" t="s">
        <v>912</v>
      </c>
      <c r="G254" s="108" t="s">
        <v>277</v>
      </c>
      <c r="H254" s="108" t="s">
        <v>278</v>
      </c>
      <c r="I254" s="108" t="s">
        <v>58</v>
      </c>
      <c r="J254" s="108" t="s">
        <v>58</v>
      </c>
    </row>
    <row r="255" spans="1:10" customFormat="1" ht="14.25" x14ac:dyDescent="0.45">
      <c r="A255" s="108" t="s">
        <v>913</v>
      </c>
      <c r="B255" s="108" t="s">
        <v>914</v>
      </c>
      <c r="C255" s="108" t="s">
        <v>915</v>
      </c>
      <c r="D255" s="108" t="s">
        <v>100</v>
      </c>
      <c r="E255" s="109">
        <v>-4300420</v>
      </c>
      <c r="F255" s="108" t="s">
        <v>915</v>
      </c>
      <c r="G255" s="108" t="s">
        <v>58</v>
      </c>
      <c r="H255" s="108" t="s">
        <v>443</v>
      </c>
      <c r="I255" s="108" t="s">
        <v>444</v>
      </c>
      <c r="J255" s="108" t="s">
        <v>58</v>
      </c>
    </row>
    <row r="256" spans="1:10" customFormat="1" ht="14.25" x14ac:dyDescent="0.45">
      <c r="A256" s="108" t="s">
        <v>916</v>
      </c>
      <c r="B256" s="108" t="s">
        <v>917</v>
      </c>
      <c r="C256" s="108" t="s">
        <v>918</v>
      </c>
      <c r="D256" s="108" t="s">
        <v>55</v>
      </c>
      <c r="E256" s="109">
        <v>0</v>
      </c>
      <c r="F256" s="108" t="s">
        <v>918</v>
      </c>
      <c r="G256" s="108" t="s">
        <v>408</v>
      </c>
      <c r="H256" s="108" t="s">
        <v>409</v>
      </c>
      <c r="I256" s="108" t="s">
        <v>58</v>
      </c>
      <c r="J256" s="108" t="s">
        <v>58</v>
      </c>
    </row>
    <row r="257" spans="1:10" customFormat="1" ht="14.25" x14ac:dyDescent="0.45">
      <c r="A257" s="108" t="s">
        <v>919</v>
      </c>
      <c r="B257" s="108" t="s">
        <v>920</v>
      </c>
      <c r="C257" s="108" t="s">
        <v>921</v>
      </c>
      <c r="D257" s="108" t="s">
        <v>93</v>
      </c>
      <c r="E257" s="109">
        <v>-2341000</v>
      </c>
      <c r="F257" s="108" t="s">
        <v>921</v>
      </c>
      <c r="G257" s="108" t="s">
        <v>46</v>
      </c>
      <c r="H257" s="108" t="s">
        <v>58</v>
      </c>
      <c r="I257" s="108" t="s">
        <v>58</v>
      </c>
      <c r="J257" s="108" t="s">
        <v>58</v>
      </c>
    </row>
    <row r="258" spans="1:10" customFormat="1" ht="14.25" x14ac:dyDescent="0.45">
      <c r="A258" s="108" t="s">
        <v>922</v>
      </c>
      <c r="B258" s="108" t="s">
        <v>923</v>
      </c>
      <c r="C258" s="108" t="s">
        <v>924</v>
      </c>
      <c r="D258" s="108" t="s">
        <v>55</v>
      </c>
      <c r="E258" s="109">
        <v>-1684512</v>
      </c>
      <c r="F258" s="108" t="s">
        <v>924</v>
      </c>
      <c r="G258" s="108" t="s">
        <v>82</v>
      </c>
      <c r="H258" s="108" t="s">
        <v>83</v>
      </c>
      <c r="I258" s="108" t="s">
        <v>84</v>
      </c>
      <c r="J258" s="108" t="s">
        <v>58</v>
      </c>
    </row>
    <row r="259" spans="1:10" customFormat="1" ht="14.25" x14ac:dyDescent="0.45">
      <c r="A259" s="108" t="s">
        <v>925</v>
      </c>
      <c r="B259" s="108" t="s">
        <v>926</v>
      </c>
      <c r="C259" s="108" t="s">
        <v>927</v>
      </c>
      <c r="D259" s="108" t="s">
        <v>125</v>
      </c>
      <c r="E259" s="109">
        <v>394431</v>
      </c>
      <c r="F259" s="108" t="s">
        <v>927</v>
      </c>
      <c r="G259" s="108" t="s">
        <v>58</v>
      </c>
      <c r="H259" s="108" t="s">
        <v>928</v>
      </c>
      <c r="I259" s="108" t="s">
        <v>174</v>
      </c>
      <c r="J259" s="108" t="s">
        <v>58</v>
      </c>
    </row>
    <row r="260" spans="1:10" customFormat="1" ht="14.25" x14ac:dyDescent="0.45">
      <c r="A260" s="108" t="s">
        <v>929</v>
      </c>
      <c r="B260" s="108" t="s">
        <v>930</v>
      </c>
      <c r="C260" s="108" t="s">
        <v>931</v>
      </c>
      <c r="D260" s="108" t="s">
        <v>100</v>
      </c>
      <c r="E260" s="109">
        <v>-8542000</v>
      </c>
      <c r="F260" s="108" t="s">
        <v>931</v>
      </c>
      <c r="G260" s="108" t="s">
        <v>58</v>
      </c>
      <c r="H260" s="108" t="s">
        <v>162</v>
      </c>
      <c r="I260" s="108" t="s">
        <v>58</v>
      </c>
      <c r="J260" s="108" t="s">
        <v>163</v>
      </c>
    </row>
    <row r="261" spans="1:10" customFormat="1" ht="14.25" x14ac:dyDescent="0.45">
      <c r="A261" s="108" t="s">
        <v>932</v>
      </c>
      <c r="B261" s="108" t="s">
        <v>933</v>
      </c>
      <c r="C261" s="108" t="s">
        <v>934</v>
      </c>
      <c r="D261" s="108" t="s">
        <v>55</v>
      </c>
      <c r="E261" s="109">
        <v>-886350</v>
      </c>
      <c r="F261" s="108" t="s">
        <v>934</v>
      </c>
      <c r="G261" s="108" t="s">
        <v>253</v>
      </c>
      <c r="H261" s="108" t="s">
        <v>254</v>
      </c>
      <c r="I261" s="108" t="s">
        <v>255</v>
      </c>
      <c r="J261" s="108" t="s">
        <v>58</v>
      </c>
    </row>
    <row r="262" spans="1:10" customFormat="1" ht="14.25" x14ac:dyDescent="0.45">
      <c r="A262" s="108" t="s">
        <v>935</v>
      </c>
      <c r="B262" s="108" t="s">
        <v>936</v>
      </c>
      <c r="C262" s="108" t="s">
        <v>937</v>
      </c>
      <c r="D262" s="108" t="s">
        <v>55</v>
      </c>
      <c r="E262" s="109">
        <v>-540448</v>
      </c>
      <c r="F262" s="108" t="s">
        <v>937</v>
      </c>
      <c r="G262" s="108" t="s">
        <v>408</v>
      </c>
      <c r="H262" s="108" t="s">
        <v>409</v>
      </c>
      <c r="I262" s="108" t="s">
        <v>58</v>
      </c>
      <c r="J262" s="108" t="s">
        <v>58</v>
      </c>
    </row>
    <row r="263" spans="1:10" customFormat="1" ht="14.25" x14ac:dyDescent="0.45">
      <c r="A263" s="108" t="s">
        <v>938</v>
      </c>
      <c r="B263" s="108" t="s">
        <v>939</v>
      </c>
      <c r="C263" s="108" t="s">
        <v>940</v>
      </c>
      <c r="D263" s="108" t="s">
        <v>55</v>
      </c>
      <c r="E263" s="109">
        <v>-2693424</v>
      </c>
      <c r="F263" s="108" t="s">
        <v>940</v>
      </c>
      <c r="G263" s="108" t="s">
        <v>373</v>
      </c>
      <c r="H263" s="108" t="s">
        <v>312</v>
      </c>
      <c r="I263" s="108" t="s">
        <v>374</v>
      </c>
      <c r="J263" s="108" t="s">
        <v>58</v>
      </c>
    </row>
    <row r="264" spans="1:10" customFormat="1" ht="14.25" x14ac:dyDescent="0.45">
      <c r="A264" s="108" t="s">
        <v>941</v>
      </c>
      <c r="B264" s="108" t="s">
        <v>942</v>
      </c>
      <c r="C264" s="108" t="s">
        <v>943</v>
      </c>
      <c r="D264" s="108" t="s">
        <v>125</v>
      </c>
      <c r="E264" s="109">
        <v>-3200000</v>
      </c>
      <c r="F264" s="108" t="s">
        <v>943</v>
      </c>
      <c r="G264" s="108" t="s">
        <v>58</v>
      </c>
      <c r="H264" s="108" t="s">
        <v>215</v>
      </c>
      <c r="I264" s="108" t="s">
        <v>822</v>
      </c>
      <c r="J264" s="108" t="s">
        <v>58</v>
      </c>
    </row>
    <row r="265" spans="1:10" customFormat="1" ht="14.25" x14ac:dyDescent="0.45">
      <c r="A265" s="108" t="s">
        <v>944</v>
      </c>
      <c r="B265" s="108" t="s">
        <v>945</v>
      </c>
      <c r="C265" s="108" t="s">
        <v>946</v>
      </c>
      <c r="D265" s="108" t="s">
        <v>55</v>
      </c>
      <c r="E265" s="109">
        <v>259551</v>
      </c>
      <c r="F265" s="108" t="s">
        <v>946</v>
      </c>
      <c r="G265" s="108" t="s">
        <v>110</v>
      </c>
      <c r="H265" s="108" t="s">
        <v>111</v>
      </c>
      <c r="I265" s="108" t="s">
        <v>112</v>
      </c>
      <c r="J265" s="108" t="s">
        <v>58</v>
      </c>
    </row>
    <row r="266" spans="1:10" customFormat="1" ht="14.25" x14ac:dyDescent="0.45">
      <c r="A266" s="108" t="s">
        <v>947</v>
      </c>
      <c r="B266" s="108" t="s">
        <v>948</v>
      </c>
      <c r="C266" s="108" t="s">
        <v>949</v>
      </c>
      <c r="D266" s="108" t="s">
        <v>55</v>
      </c>
      <c r="E266" s="109">
        <v>-175259</v>
      </c>
      <c r="F266" s="108" t="s">
        <v>949</v>
      </c>
      <c r="G266" s="108" t="s">
        <v>116</v>
      </c>
      <c r="H266" s="108" t="s">
        <v>117</v>
      </c>
      <c r="I266" s="108" t="s">
        <v>118</v>
      </c>
      <c r="J266" s="108" t="s">
        <v>58</v>
      </c>
    </row>
    <row r="267" spans="1:10" customFormat="1" ht="14.25" x14ac:dyDescent="0.45">
      <c r="A267" s="108" t="s">
        <v>950</v>
      </c>
      <c r="B267" s="108" t="s">
        <v>951</v>
      </c>
      <c r="C267" s="108" t="s">
        <v>952</v>
      </c>
      <c r="D267" s="108" t="s">
        <v>55</v>
      </c>
      <c r="E267" s="109">
        <v>-625035</v>
      </c>
      <c r="F267" s="108" t="s">
        <v>952</v>
      </c>
      <c r="G267" s="108" t="s">
        <v>277</v>
      </c>
      <c r="H267" s="108" t="s">
        <v>278</v>
      </c>
      <c r="I267" s="108" t="s">
        <v>58</v>
      </c>
      <c r="J267" s="108" t="s">
        <v>58</v>
      </c>
    </row>
    <row r="268" spans="1:10" customFormat="1" ht="14.25" x14ac:dyDescent="0.45">
      <c r="A268" s="108" t="s">
        <v>953</v>
      </c>
      <c r="B268" s="108" t="s">
        <v>954</v>
      </c>
      <c r="C268" s="108" t="s">
        <v>955</v>
      </c>
      <c r="D268" s="108" t="s">
        <v>55</v>
      </c>
      <c r="E268" s="109">
        <v>-2265522</v>
      </c>
      <c r="F268" s="108" t="s">
        <v>955</v>
      </c>
      <c r="G268" s="108" t="s">
        <v>82</v>
      </c>
      <c r="H268" s="108" t="s">
        <v>83</v>
      </c>
      <c r="I268" s="108" t="s">
        <v>84</v>
      </c>
      <c r="J268" s="108" t="s">
        <v>58</v>
      </c>
    </row>
    <row r="269" spans="1:10" customFormat="1" ht="14.25" x14ac:dyDescent="0.45">
      <c r="A269" s="108" t="s">
        <v>956</v>
      </c>
      <c r="B269" s="108" t="s">
        <v>957</v>
      </c>
      <c r="C269" s="108" t="s">
        <v>958</v>
      </c>
      <c r="D269" s="108" t="s">
        <v>55</v>
      </c>
      <c r="E269" s="109">
        <v>-379292</v>
      </c>
      <c r="F269" s="108" t="s">
        <v>958</v>
      </c>
      <c r="G269" s="108" t="s">
        <v>220</v>
      </c>
      <c r="H269" s="108" t="s">
        <v>221</v>
      </c>
      <c r="I269" s="108" t="s">
        <v>58</v>
      </c>
      <c r="J269" s="108" t="s">
        <v>58</v>
      </c>
    </row>
    <row r="270" spans="1:10" customFormat="1" ht="14.25" x14ac:dyDescent="0.45">
      <c r="A270" s="108" t="s">
        <v>959</v>
      </c>
      <c r="B270" s="108" t="s">
        <v>960</v>
      </c>
      <c r="C270" s="108" t="s">
        <v>961</v>
      </c>
      <c r="D270" s="108" t="s">
        <v>125</v>
      </c>
      <c r="E270" s="109">
        <v>582952.62399999995</v>
      </c>
      <c r="F270" s="108" t="s">
        <v>961</v>
      </c>
      <c r="G270" s="108" t="s">
        <v>58</v>
      </c>
      <c r="H270" s="108" t="s">
        <v>111</v>
      </c>
      <c r="I270" s="108" t="s">
        <v>112</v>
      </c>
      <c r="J270" s="108" t="s">
        <v>58</v>
      </c>
    </row>
    <row r="271" spans="1:10" customFormat="1" ht="14.25" x14ac:dyDescent="0.45">
      <c r="A271" s="108" t="s">
        <v>962</v>
      </c>
      <c r="B271" s="108" t="s">
        <v>963</v>
      </c>
      <c r="C271" s="108" t="s">
        <v>964</v>
      </c>
      <c r="D271" s="108" t="s">
        <v>55</v>
      </c>
      <c r="E271" s="109">
        <v>-169729</v>
      </c>
      <c r="F271" s="108" t="s">
        <v>964</v>
      </c>
      <c r="G271" s="108" t="s">
        <v>82</v>
      </c>
      <c r="H271" s="108" t="s">
        <v>83</v>
      </c>
      <c r="I271" s="108" t="s">
        <v>84</v>
      </c>
      <c r="J271" s="108" t="s">
        <v>58</v>
      </c>
    </row>
    <row r="272" spans="1:10" customFormat="1" ht="14.25" x14ac:dyDescent="0.45">
      <c r="A272" s="108" t="s">
        <v>965</v>
      </c>
      <c r="B272" s="108" t="s">
        <v>966</v>
      </c>
      <c r="C272" s="108" t="s">
        <v>967</v>
      </c>
      <c r="D272" s="108" t="s">
        <v>125</v>
      </c>
      <c r="E272" s="109">
        <v>-3393230</v>
      </c>
      <c r="F272" s="108" t="s">
        <v>967</v>
      </c>
      <c r="G272" s="108" t="s">
        <v>58</v>
      </c>
      <c r="H272" s="108" t="s">
        <v>312</v>
      </c>
      <c r="I272" s="108" t="s">
        <v>374</v>
      </c>
      <c r="J272" s="108" t="s">
        <v>58</v>
      </c>
    </row>
    <row r="273" spans="1:10" customFormat="1" ht="14.25" x14ac:dyDescent="0.45">
      <c r="A273" s="108" t="s">
        <v>968</v>
      </c>
      <c r="B273" s="108" t="s">
        <v>969</v>
      </c>
      <c r="C273" s="108" t="s">
        <v>970</v>
      </c>
      <c r="D273" s="108" t="s">
        <v>55</v>
      </c>
      <c r="E273" s="109">
        <v>-143977</v>
      </c>
      <c r="F273" s="108" t="s">
        <v>970</v>
      </c>
      <c r="G273" s="108" t="s">
        <v>373</v>
      </c>
      <c r="H273" s="108" t="s">
        <v>312</v>
      </c>
      <c r="I273" s="108" t="s">
        <v>374</v>
      </c>
      <c r="J273" s="108" t="s">
        <v>58</v>
      </c>
    </row>
    <row r="274" spans="1:10" customFormat="1" ht="14.25" x14ac:dyDescent="0.45">
      <c r="A274" s="108" t="s">
        <v>971</v>
      </c>
      <c r="B274" s="108" t="s">
        <v>972</v>
      </c>
      <c r="C274" s="108" t="s">
        <v>973</v>
      </c>
      <c r="D274" s="108" t="s">
        <v>249</v>
      </c>
      <c r="E274" s="109">
        <v>-6894189</v>
      </c>
      <c r="F274" s="108" t="s">
        <v>973</v>
      </c>
      <c r="G274" s="108" t="s">
        <v>46</v>
      </c>
      <c r="H274" s="108" t="s">
        <v>58</v>
      </c>
      <c r="I274" s="108" t="s">
        <v>58</v>
      </c>
      <c r="J274" s="108" t="s">
        <v>58</v>
      </c>
    </row>
    <row r="275" spans="1:10" customFormat="1" ht="14.25" x14ac:dyDescent="0.45">
      <c r="A275" s="108" t="s">
        <v>974</v>
      </c>
      <c r="B275" s="108" t="s">
        <v>975</v>
      </c>
      <c r="C275" s="108" t="s">
        <v>976</v>
      </c>
      <c r="D275" s="108" t="s">
        <v>100</v>
      </c>
      <c r="E275" s="109">
        <v>-4962385</v>
      </c>
      <c r="F275" s="108" t="s">
        <v>976</v>
      </c>
      <c r="G275" s="108" t="s">
        <v>58</v>
      </c>
      <c r="H275" s="108" t="s">
        <v>162</v>
      </c>
      <c r="I275" s="108" t="s">
        <v>58</v>
      </c>
      <c r="J275" s="108" t="s">
        <v>163</v>
      </c>
    </row>
    <row r="276" spans="1:10" customFormat="1" ht="14.25" x14ac:dyDescent="0.45">
      <c r="A276" s="108" t="s">
        <v>977</v>
      </c>
      <c r="B276" s="108" t="s">
        <v>978</v>
      </c>
      <c r="C276" s="108" t="s">
        <v>979</v>
      </c>
      <c r="D276" s="108" t="s">
        <v>55</v>
      </c>
      <c r="E276" s="109">
        <v>-2250000</v>
      </c>
      <c r="F276" s="108" t="s">
        <v>979</v>
      </c>
      <c r="G276" s="108" t="s">
        <v>82</v>
      </c>
      <c r="H276" s="108" t="s">
        <v>83</v>
      </c>
      <c r="I276" s="108" t="s">
        <v>84</v>
      </c>
      <c r="J276" s="108" t="s">
        <v>58</v>
      </c>
    </row>
    <row r="277" spans="1:10" customFormat="1" ht="14.25" x14ac:dyDescent="0.45">
      <c r="A277" s="108" t="s">
        <v>980</v>
      </c>
      <c r="B277" s="108" t="s">
        <v>981</v>
      </c>
      <c r="C277" s="108" t="s">
        <v>982</v>
      </c>
      <c r="D277" s="108" t="s">
        <v>55</v>
      </c>
      <c r="E277" s="109">
        <v>-1581924</v>
      </c>
      <c r="F277" s="108" t="s">
        <v>982</v>
      </c>
      <c r="G277" s="108" t="s">
        <v>110</v>
      </c>
      <c r="H277" s="108" t="s">
        <v>111</v>
      </c>
      <c r="I277" s="108" t="s">
        <v>112</v>
      </c>
      <c r="J277" s="108" t="s">
        <v>58</v>
      </c>
    </row>
    <row r="278" spans="1:10" customFormat="1" ht="14.25" x14ac:dyDescent="0.45">
      <c r="A278" s="108" t="s">
        <v>983</v>
      </c>
      <c r="B278" s="108" t="s">
        <v>984</v>
      </c>
      <c r="C278" s="108" t="s">
        <v>985</v>
      </c>
      <c r="D278" s="108" t="s">
        <v>55</v>
      </c>
      <c r="E278" s="109">
        <v>2708687</v>
      </c>
      <c r="F278" s="108" t="s">
        <v>985</v>
      </c>
      <c r="G278" s="108" t="s">
        <v>282</v>
      </c>
      <c r="H278" s="108" t="s">
        <v>178</v>
      </c>
      <c r="I278" s="108" t="s">
        <v>58</v>
      </c>
      <c r="J278" s="108" t="s">
        <v>58</v>
      </c>
    </row>
    <row r="279" spans="1:10" customFormat="1" ht="14.25" x14ac:dyDescent="0.45">
      <c r="A279" s="108" t="s">
        <v>986</v>
      </c>
      <c r="B279" s="108" t="s">
        <v>987</v>
      </c>
      <c r="C279" s="108" t="s">
        <v>988</v>
      </c>
      <c r="D279" s="108" t="s">
        <v>100</v>
      </c>
      <c r="E279" s="109">
        <v>-4070936</v>
      </c>
      <c r="F279" s="108" t="s">
        <v>988</v>
      </c>
      <c r="G279" s="108" t="s">
        <v>58</v>
      </c>
      <c r="H279" s="108" t="s">
        <v>58</v>
      </c>
      <c r="I279" s="108" t="s">
        <v>183</v>
      </c>
      <c r="J279" s="108" t="s">
        <v>1182</v>
      </c>
    </row>
    <row r="280" spans="1:10" customFormat="1" ht="14.25" x14ac:dyDescent="0.45">
      <c r="A280" s="108" t="s">
        <v>989</v>
      </c>
      <c r="B280" s="108" t="s">
        <v>990</v>
      </c>
      <c r="C280" s="108" t="s">
        <v>991</v>
      </c>
      <c r="D280" s="108" t="s">
        <v>100</v>
      </c>
      <c r="E280" s="109">
        <v>-2051753.96</v>
      </c>
      <c r="F280" s="108" t="s">
        <v>991</v>
      </c>
      <c r="G280" s="108" t="s">
        <v>58</v>
      </c>
      <c r="H280" s="108" t="s">
        <v>139</v>
      </c>
      <c r="I280" s="108" t="s">
        <v>140</v>
      </c>
      <c r="J280" s="108" t="s">
        <v>141</v>
      </c>
    </row>
    <row r="281" spans="1:10" customFormat="1" ht="14.25" x14ac:dyDescent="0.45">
      <c r="A281" s="108" t="s">
        <v>992</v>
      </c>
      <c r="B281" s="108" t="s">
        <v>993</v>
      </c>
      <c r="C281" s="108" t="s">
        <v>994</v>
      </c>
      <c r="D281" s="108" t="s">
        <v>93</v>
      </c>
      <c r="E281" s="109">
        <v>274236</v>
      </c>
      <c r="F281" s="108" t="s">
        <v>994</v>
      </c>
      <c r="G281" s="108" t="s">
        <v>46</v>
      </c>
      <c r="H281" s="108" t="s">
        <v>58</v>
      </c>
      <c r="I281" s="108" t="s">
        <v>58</v>
      </c>
      <c r="J281" s="108" t="s">
        <v>58</v>
      </c>
    </row>
    <row r="282" spans="1:10" customFormat="1" ht="14.25" x14ac:dyDescent="0.45">
      <c r="A282" s="108" t="s">
        <v>995</v>
      </c>
      <c r="B282" s="108" t="s">
        <v>996</v>
      </c>
      <c r="C282" s="108" t="s">
        <v>997</v>
      </c>
      <c r="D282" s="108" t="s">
        <v>249</v>
      </c>
      <c r="E282" s="109">
        <v>965000</v>
      </c>
      <c r="F282" s="108" t="s">
        <v>997</v>
      </c>
      <c r="G282" s="108" t="s">
        <v>46</v>
      </c>
      <c r="H282" s="108" t="s">
        <v>58</v>
      </c>
      <c r="I282" s="108" t="s">
        <v>58</v>
      </c>
      <c r="J282" s="108" t="s">
        <v>58</v>
      </c>
    </row>
    <row r="283" spans="1:10" customFormat="1" ht="14.25" x14ac:dyDescent="0.45">
      <c r="A283" s="108" t="s">
        <v>998</v>
      </c>
      <c r="B283" s="108" t="s">
        <v>999</v>
      </c>
      <c r="C283" s="108" t="s">
        <v>1000</v>
      </c>
      <c r="D283" s="108" t="s">
        <v>125</v>
      </c>
      <c r="E283" s="109">
        <v>-4600000</v>
      </c>
      <c r="F283" s="108" t="s">
        <v>1000</v>
      </c>
      <c r="G283" s="108" t="s">
        <v>58</v>
      </c>
      <c r="H283" s="108" t="s">
        <v>286</v>
      </c>
      <c r="I283" s="108" t="s">
        <v>287</v>
      </c>
      <c r="J283" s="108" t="s">
        <v>58</v>
      </c>
    </row>
    <row r="284" spans="1:10" customFormat="1" ht="14.25" x14ac:dyDescent="0.45">
      <c r="A284" s="108" t="s">
        <v>1001</v>
      </c>
      <c r="B284" s="108" t="s">
        <v>1002</v>
      </c>
      <c r="C284" s="108" t="s">
        <v>1003</v>
      </c>
      <c r="D284" s="108" t="s">
        <v>55</v>
      </c>
      <c r="E284" s="109">
        <v>-1534824</v>
      </c>
      <c r="F284" s="108" t="s">
        <v>1003</v>
      </c>
      <c r="G284" s="108" t="s">
        <v>697</v>
      </c>
      <c r="H284" s="108" t="s">
        <v>698</v>
      </c>
      <c r="I284" s="108" t="s">
        <v>58</v>
      </c>
      <c r="J284" s="108" t="s">
        <v>58</v>
      </c>
    </row>
    <row r="285" spans="1:10" customFormat="1" ht="14.25" x14ac:dyDescent="0.45">
      <c r="A285" s="108" t="s">
        <v>1004</v>
      </c>
      <c r="B285" s="108" t="s">
        <v>1005</v>
      </c>
      <c r="C285" s="108" t="s">
        <v>1006</v>
      </c>
      <c r="D285" s="108" t="s">
        <v>55</v>
      </c>
      <c r="E285" s="109">
        <v>-167102</v>
      </c>
      <c r="F285" s="108" t="s">
        <v>1006</v>
      </c>
      <c r="G285" s="108" t="s">
        <v>220</v>
      </c>
      <c r="H285" s="108" t="s">
        <v>221</v>
      </c>
      <c r="I285" s="108" t="s">
        <v>58</v>
      </c>
      <c r="J285" s="108" t="s">
        <v>58</v>
      </c>
    </row>
    <row r="286" spans="1:10" customFormat="1" ht="14.25" x14ac:dyDescent="0.45">
      <c r="A286" s="108" t="s">
        <v>1007</v>
      </c>
      <c r="B286" s="108" t="s">
        <v>1008</v>
      </c>
      <c r="C286" s="108" t="s">
        <v>1009</v>
      </c>
      <c r="D286" s="108" t="s">
        <v>55</v>
      </c>
      <c r="E286" s="109">
        <v>200042</v>
      </c>
      <c r="F286" s="108" t="s">
        <v>1009</v>
      </c>
      <c r="G286" s="108" t="s">
        <v>408</v>
      </c>
      <c r="H286" s="108" t="s">
        <v>409</v>
      </c>
      <c r="I286" s="108" t="s">
        <v>58</v>
      </c>
      <c r="J286" s="108" t="s">
        <v>58</v>
      </c>
    </row>
    <row r="287" spans="1:10" customFormat="1" ht="14.25" x14ac:dyDescent="0.45">
      <c r="A287" s="108" t="s">
        <v>1010</v>
      </c>
      <c r="B287" s="108" t="s">
        <v>1011</v>
      </c>
      <c r="C287" s="108" t="s">
        <v>1012</v>
      </c>
      <c r="D287" s="108" t="s">
        <v>55</v>
      </c>
      <c r="E287" s="109">
        <v>194916</v>
      </c>
      <c r="F287" s="108" t="s">
        <v>1012</v>
      </c>
      <c r="G287" s="108" t="s">
        <v>398</v>
      </c>
      <c r="H287" s="108" t="s">
        <v>57</v>
      </c>
      <c r="I287" s="108" t="s">
        <v>201</v>
      </c>
      <c r="J287" s="108" t="s">
        <v>58</v>
      </c>
    </row>
    <row r="288" spans="1:10" customFormat="1" ht="14.25" x14ac:dyDescent="0.45">
      <c r="A288" s="108" t="s">
        <v>1013</v>
      </c>
      <c r="B288" s="108" t="s">
        <v>1014</v>
      </c>
      <c r="C288" s="108" t="s">
        <v>1015</v>
      </c>
      <c r="D288" s="108" t="s">
        <v>55</v>
      </c>
      <c r="E288" s="109">
        <v>-446331</v>
      </c>
      <c r="F288" s="108" t="s">
        <v>1015</v>
      </c>
      <c r="G288" s="108" t="s">
        <v>220</v>
      </c>
      <c r="H288" s="108" t="s">
        <v>221</v>
      </c>
      <c r="I288" s="108" t="s">
        <v>58</v>
      </c>
      <c r="J288" s="108" t="s">
        <v>58</v>
      </c>
    </row>
    <row r="289" spans="1:10" customFormat="1" ht="14.25" x14ac:dyDescent="0.45">
      <c r="A289" s="108" t="s">
        <v>1016</v>
      </c>
      <c r="B289" s="108" t="s">
        <v>1017</v>
      </c>
      <c r="C289" s="108" t="s">
        <v>1018</v>
      </c>
      <c r="D289" s="108" t="s">
        <v>125</v>
      </c>
      <c r="E289" s="109">
        <v>-1524202</v>
      </c>
      <c r="F289" s="108" t="s">
        <v>1018</v>
      </c>
      <c r="G289" s="108" t="s">
        <v>58</v>
      </c>
      <c r="H289" s="108" t="s">
        <v>178</v>
      </c>
      <c r="I289" s="108" t="s">
        <v>179</v>
      </c>
      <c r="J289" s="108" t="s">
        <v>58</v>
      </c>
    </row>
    <row r="290" spans="1:10" customFormat="1" ht="14.25" x14ac:dyDescent="0.45">
      <c r="A290" s="108" t="s">
        <v>1019</v>
      </c>
      <c r="B290" s="108" t="s">
        <v>1020</v>
      </c>
      <c r="C290" s="108" t="s">
        <v>1021</v>
      </c>
      <c r="D290" s="108" t="s">
        <v>55</v>
      </c>
      <c r="E290" s="109">
        <v>-67078</v>
      </c>
      <c r="F290" s="108" t="s">
        <v>1021</v>
      </c>
      <c r="G290" s="108" t="s">
        <v>373</v>
      </c>
      <c r="H290" s="108" t="s">
        <v>312</v>
      </c>
      <c r="I290" s="108" t="s">
        <v>374</v>
      </c>
      <c r="J290" s="108" t="s">
        <v>58</v>
      </c>
    </row>
    <row r="291" spans="1:10" customFormat="1" ht="14.25" x14ac:dyDescent="0.45">
      <c r="A291" s="108" t="s">
        <v>1022</v>
      </c>
      <c r="B291" s="108" t="s">
        <v>1023</v>
      </c>
      <c r="C291" s="108" t="s">
        <v>1024</v>
      </c>
      <c r="D291" s="108" t="s">
        <v>55</v>
      </c>
      <c r="E291" s="109">
        <v>-1768474</v>
      </c>
      <c r="F291" s="108" t="s">
        <v>1024</v>
      </c>
      <c r="G291" s="108" t="s">
        <v>232</v>
      </c>
      <c r="H291" s="108" t="s">
        <v>151</v>
      </c>
      <c r="I291" s="108" t="s">
        <v>152</v>
      </c>
      <c r="J291" s="108" t="s">
        <v>58</v>
      </c>
    </row>
    <row r="292" spans="1:10" customFormat="1" ht="14.25" x14ac:dyDescent="0.45">
      <c r="A292" s="108" t="s">
        <v>1025</v>
      </c>
      <c r="B292" s="108" t="s">
        <v>1026</v>
      </c>
      <c r="C292" s="108" t="s">
        <v>1027</v>
      </c>
      <c r="D292" s="108" t="s">
        <v>55</v>
      </c>
      <c r="E292" s="109">
        <v>1089000</v>
      </c>
      <c r="F292" s="108" t="s">
        <v>1027</v>
      </c>
      <c r="G292" s="108" t="s">
        <v>167</v>
      </c>
      <c r="H292" s="108" t="s">
        <v>168</v>
      </c>
      <c r="I292" s="108" t="s">
        <v>58</v>
      </c>
      <c r="J292" s="108" t="s">
        <v>58</v>
      </c>
    </row>
    <row r="293" spans="1:10" customFormat="1" ht="14.25" x14ac:dyDescent="0.45">
      <c r="A293" s="108" t="s">
        <v>1028</v>
      </c>
      <c r="B293" s="108" t="s">
        <v>1029</v>
      </c>
      <c r="C293" s="108" t="s">
        <v>1030</v>
      </c>
      <c r="D293" s="108" t="s">
        <v>125</v>
      </c>
      <c r="E293" s="109">
        <v>-3856429</v>
      </c>
      <c r="F293" s="108" t="s">
        <v>1030</v>
      </c>
      <c r="G293" s="108" t="s">
        <v>58</v>
      </c>
      <c r="H293" s="108" t="s">
        <v>686</v>
      </c>
      <c r="I293" s="108" t="s">
        <v>687</v>
      </c>
      <c r="J293" s="108" t="s">
        <v>58</v>
      </c>
    </row>
    <row r="294" spans="1:10" customFormat="1" ht="14.25" x14ac:dyDescent="0.45">
      <c r="A294" s="108" t="s">
        <v>1031</v>
      </c>
      <c r="B294" s="108" t="s">
        <v>1032</v>
      </c>
      <c r="C294" s="108" t="s">
        <v>1033</v>
      </c>
      <c r="D294" s="108" t="s">
        <v>55</v>
      </c>
      <c r="E294" s="109">
        <v>1502485</v>
      </c>
      <c r="F294" s="108" t="s">
        <v>1033</v>
      </c>
      <c r="G294" s="108" t="s">
        <v>282</v>
      </c>
      <c r="H294" s="108" t="s">
        <v>178</v>
      </c>
      <c r="I294" s="108" t="s">
        <v>58</v>
      </c>
      <c r="J294" s="108" t="s">
        <v>58</v>
      </c>
    </row>
    <row r="295" spans="1:10" customFormat="1" ht="14.25" x14ac:dyDescent="0.45">
      <c r="A295" s="108" t="s">
        <v>1034</v>
      </c>
      <c r="B295" s="108" t="s">
        <v>1035</v>
      </c>
      <c r="C295" s="108" t="s">
        <v>1036</v>
      </c>
      <c r="D295" s="108" t="s">
        <v>55</v>
      </c>
      <c r="E295" s="109">
        <v>-649927</v>
      </c>
      <c r="F295" s="108" t="s">
        <v>1036</v>
      </c>
      <c r="G295" s="108" t="s">
        <v>88</v>
      </c>
      <c r="H295" s="108" t="s">
        <v>89</v>
      </c>
      <c r="I295" s="108" t="s">
        <v>58</v>
      </c>
      <c r="J295" s="108" t="s">
        <v>58</v>
      </c>
    </row>
    <row r="296" spans="1:10" customFormat="1" ht="14.25" x14ac:dyDescent="0.45">
      <c r="A296" s="108" t="s">
        <v>1037</v>
      </c>
      <c r="B296" s="108" t="s">
        <v>1038</v>
      </c>
      <c r="C296" s="108" t="s">
        <v>1039</v>
      </c>
      <c r="D296" s="108" t="s">
        <v>249</v>
      </c>
      <c r="E296" s="109">
        <v>-1010000</v>
      </c>
      <c r="F296" s="108" t="s">
        <v>1039</v>
      </c>
      <c r="G296" s="108" t="s">
        <v>46</v>
      </c>
      <c r="H296" s="108" t="s">
        <v>58</v>
      </c>
      <c r="I296" s="108" t="s">
        <v>58</v>
      </c>
      <c r="J296" s="108" t="s">
        <v>58</v>
      </c>
    </row>
    <row r="297" spans="1:10" customFormat="1" ht="14.25" x14ac:dyDescent="0.45">
      <c r="A297" s="108" t="s">
        <v>1040</v>
      </c>
      <c r="B297" s="108" t="s">
        <v>1041</v>
      </c>
      <c r="C297" s="108" t="s">
        <v>1042</v>
      </c>
      <c r="D297" s="108" t="s">
        <v>100</v>
      </c>
      <c r="E297" s="109">
        <v>-495793</v>
      </c>
      <c r="F297" s="108" t="s">
        <v>1042</v>
      </c>
      <c r="G297" s="108" t="s">
        <v>58</v>
      </c>
      <c r="H297" s="108" t="s">
        <v>162</v>
      </c>
      <c r="I297" s="108" t="s">
        <v>58</v>
      </c>
      <c r="J297" s="108" t="s">
        <v>163</v>
      </c>
    </row>
    <row r="298" spans="1:10" customFormat="1" ht="14.25" x14ac:dyDescent="0.45">
      <c r="A298" s="108" t="s">
        <v>1043</v>
      </c>
      <c r="B298" s="108" t="s">
        <v>1044</v>
      </c>
      <c r="C298" s="108" t="s">
        <v>1045</v>
      </c>
      <c r="D298" s="108" t="s">
        <v>125</v>
      </c>
      <c r="E298" s="109">
        <v>-4365245</v>
      </c>
      <c r="F298" s="108" t="s">
        <v>1045</v>
      </c>
      <c r="G298" s="108" t="s">
        <v>58</v>
      </c>
      <c r="H298" s="108" t="s">
        <v>928</v>
      </c>
      <c r="I298" s="108" t="s">
        <v>174</v>
      </c>
      <c r="J298" s="108" t="s">
        <v>58</v>
      </c>
    </row>
    <row r="299" spans="1:10" customFormat="1" ht="14.25" x14ac:dyDescent="0.45">
      <c r="A299" s="108" t="s">
        <v>1046</v>
      </c>
      <c r="B299" s="108" t="s">
        <v>1047</v>
      </c>
      <c r="C299" s="108" t="s">
        <v>1048</v>
      </c>
      <c r="D299" s="108" t="s">
        <v>55</v>
      </c>
      <c r="E299" s="109">
        <v>-1013058</v>
      </c>
      <c r="F299" s="108" t="s">
        <v>1048</v>
      </c>
      <c r="G299" s="108" t="s">
        <v>116</v>
      </c>
      <c r="H299" s="108" t="s">
        <v>117</v>
      </c>
      <c r="I299" s="108" t="s">
        <v>118</v>
      </c>
      <c r="J299" s="108" t="s">
        <v>58</v>
      </c>
    </row>
    <row r="300" spans="1:10" customFormat="1" ht="14.25" x14ac:dyDescent="0.45">
      <c r="A300" s="108" t="s">
        <v>1049</v>
      </c>
      <c r="B300" s="108" t="s">
        <v>1050</v>
      </c>
      <c r="C300" s="108" t="s">
        <v>1051</v>
      </c>
      <c r="D300" s="108" t="s">
        <v>125</v>
      </c>
      <c r="E300" s="109">
        <v>-852240</v>
      </c>
      <c r="F300" s="108" t="s">
        <v>1051</v>
      </c>
      <c r="G300" s="108" t="s">
        <v>58</v>
      </c>
      <c r="H300" s="108" t="s">
        <v>178</v>
      </c>
      <c r="I300" s="108" t="s">
        <v>179</v>
      </c>
      <c r="J300" s="108" t="s">
        <v>58</v>
      </c>
    </row>
    <row r="301" spans="1:10" customFormat="1" ht="14.25" x14ac:dyDescent="0.45">
      <c r="A301" s="108" t="s">
        <v>1052</v>
      </c>
      <c r="B301" s="108" t="s">
        <v>1053</v>
      </c>
      <c r="C301" s="108" t="s">
        <v>1054</v>
      </c>
      <c r="D301" s="108" t="s">
        <v>100</v>
      </c>
      <c r="E301" s="109">
        <v>-3959311</v>
      </c>
      <c r="F301" s="108" t="s">
        <v>1054</v>
      </c>
      <c r="G301" s="108" t="s">
        <v>58</v>
      </c>
      <c r="H301" s="108" t="s">
        <v>568</v>
      </c>
      <c r="I301" s="108" t="s">
        <v>569</v>
      </c>
      <c r="J301" s="108" t="s">
        <v>472</v>
      </c>
    </row>
    <row r="302" spans="1:10" customFormat="1" ht="14.25" x14ac:dyDescent="0.45">
      <c r="A302" s="108" t="s">
        <v>1055</v>
      </c>
      <c r="B302" s="108" t="s">
        <v>1056</v>
      </c>
      <c r="C302" s="108" t="s">
        <v>1057</v>
      </c>
      <c r="D302" s="108" t="s">
        <v>55</v>
      </c>
      <c r="E302" s="109">
        <v>-1686051</v>
      </c>
      <c r="F302" s="108" t="s">
        <v>1057</v>
      </c>
      <c r="G302" s="108" t="s">
        <v>408</v>
      </c>
      <c r="H302" s="108" t="s">
        <v>409</v>
      </c>
      <c r="I302" s="108" t="s">
        <v>58</v>
      </c>
      <c r="J302" s="108" t="s">
        <v>58</v>
      </c>
    </row>
    <row r="303" spans="1:10" customFormat="1" ht="14.25" x14ac:dyDescent="0.45">
      <c r="A303" s="108" t="s">
        <v>1058</v>
      </c>
      <c r="B303" s="108" t="s">
        <v>1059</v>
      </c>
      <c r="C303" s="108" t="s">
        <v>1060</v>
      </c>
      <c r="D303" s="108" t="s">
        <v>125</v>
      </c>
      <c r="E303" s="109">
        <v>-5572885</v>
      </c>
      <c r="F303" s="108" t="s">
        <v>1060</v>
      </c>
      <c r="G303" s="108" t="s">
        <v>58</v>
      </c>
      <c r="H303" s="108" t="s">
        <v>178</v>
      </c>
      <c r="I303" s="108" t="s">
        <v>179</v>
      </c>
      <c r="J303" s="108" t="s">
        <v>58</v>
      </c>
    </row>
    <row r="304" spans="1:10" customFormat="1" ht="14.25" x14ac:dyDescent="0.45">
      <c r="A304" s="108" t="s">
        <v>1061</v>
      </c>
      <c r="B304" s="108" t="s">
        <v>1062</v>
      </c>
      <c r="C304" s="108" t="s">
        <v>1063</v>
      </c>
      <c r="D304" s="108" t="s">
        <v>100</v>
      </c>
      <c r="E304" s="109">
        <v>-6700557</v>
      </c>
      <c r="F304" s="108" t="s">
        <v>1063</v>
      </c>
      <c r="G304" s="108" t="s">
        <v>58</v>
      </c>
      <c r="H304" s="108" t="s">
        <v>139</v>
      </c>
      <c r="I304" s="108" t="s">
        <v>140</v>
      </c>
      <c r="J304" s="108" t="s">
        <v>141</v>
      </c>
    </row>
    <row r="305" spans="1:10" customFormat="1" ht="14.25" x14ac:dyDescent="0.45">
      <c r="A305" s="108" t="s">
        <v>1064</v>
      </c>
      <c r="B305" s="108" t="s">
        <v>1065</v>
      </c>
      <c r="C305" s="108" t="s">
        <v>1066</v>
      </c>
      <c r="D305" s="108" t="s">
        <v>55</v>
      </c>
      <c r="E305" s="109">
        <v>-980856</v>
      </c>
      <c r="F305" s="108" t="s">
        <v>1066</v>
      </c>
      <c r="G305" s="108" t="s">
        <v>214</v>
      </c>
      <c r="H305" s="108" t="s">
        <v>215</v>
      </c>
      <c r="I305" s="108" t="s">
        <v>216</v>
      </c>
      <c r="J305" s="108" t="s">
        <v>58</v>
      </c>
    </row>
    <row r="306" spans="1:10" customFormat="1" ht="14.25" x14ac:dyDescent="0.45">
      <c r="A306" s="108" t="s">
        <v>1067</v>
      </c>
      <c r="B306" s="108" t="s">
        <v>1068</v>
      </c>
      <c r="C306" s="108" t="s">
        <v>1069</v>
      </c>
      <c r="D306" s="108" t="s">
        <v>55</v>
      </c>
      <c r="E306" s="109">
        <v>-720735</v>
      </c>
      <c r="F306" s="108" t="s">
        <v>1069</v>
      </c>
      <c r="G306" s="108" t="s">
        <v>56</v>
      </c>
      <c r="H306" s="108" t="s">
        <v>57</v>
      </c>
      <c r="I306" s="108" t="s">
        <v>58</v>
      </c>
      <c r="J306" s="108" t="s">
        <v>58</v>
      </c>
    </row>
    <row r="307" spans="1:10" customFormat="1" ht="14.25" x14ac:dyDescent="0.45">
      <c r="A307" s="108" t="s">
        <v>1070</v>
      </c>
      <c r="B307" s="108" t="s">
        <v>1071</v>
      </c>
      <c r="C307" s="108" t="s">
        <v>1072</v>
      </c>
      <c r="D307" s="108" t="s">
        <v>55</v>
      </c>
      <c r="E307" s="109">
        <v>-955733</v>
      </c>
      <c r="F307" s="108" t="s">
        <v>1072</v>
      </c>
      <c r="G307" s="108" t="s">
        <v>214</v>
      </c>
      <c r="H307" s="108" t="s">
        <v>215</v>
      </c>
      <c r="I307" s="108" t="s">
        <v>216</v>
      </c>
      <c r="J307" s="108" t="s">
        <v>58</v>
      </c>
    </row>
    <row r="308" spans="1:10" customFormat="1" ht="14.25" x14ac:dyDescent="0.45">
      <c r="A308" s="108" t="s">
        <v>1073</v>
      </c>
      <c r="B308" s="108" t="s">
        <v>1074</v>
      </c>
      <c r="C308" s="108" t="s">
        <v>1075</v>
      </c>
      <c r="D308" s="108" t="s">
        <v>55</v>
      </c>
      <c r="E308" s="109">
        <v>0</v>
      </c>
      <c r="F308" s="108" t="s">
        <v>1075</v>
      </c>
      <c r="G308" s="108" t="s">
        <v>232</v>
      </c>
      <c r="H308" s="108" t="s">
        <v>151</v>
      </c>
      <c r="I308" s="108" t="s">
        <v>152</v>
      </c>
      <c r="J308" s="108" t="s">
        <v>58</v>
      </c>
    </row>
    <row r="309" spans="1:10" customFormat="1" ht="14.25" x14ac:dyDescent="0.45">
      <c r="A309" s="108" t="s">
        <v>1076</v>
      </c>
      <c r="B309" s="108" t="s">
        <v>1077</v>
      </c>
      <c r="C309" s="108" t="s">
        <v>1078</v>
      </c>
      <c r="D309" s="108" t="s">
        <v>55</v>
      </c>
      <c r="E309" s="109">
        <v>-2077911</v>
      </c>
      <c r="F309" s="108" t="s">
        <v>1078</v>
      </c>
      <c r="G309" s="108" t="s">
        <v>214</v>
      </c>
      <c r="H309" s="108" t="s">
        <v>215</v>
      </c>
      <c r="I309" s="108" t="s">
        <v>216</v>
      </c>
      <c r="J309" s="108" t="s">
        <v>58</v>
      </c>
    </row>
    <row r="310" spans="1:10" customFormat="1" ht="14.25" x14ac:dyDescent="0.45">
      <c r="A310" s="108" t="s">
        <v>1079</v>
      </c>
      <c r="B310" s="108" t="s">
        <v>1080</v>
      </c>
      <c r="C310" s="108" t="s">
        <v>1081</v>
      </c>
      <c r="D310" s="108" t="s">
        <v>125</v>
      </c>
      <c r="E310" s="109">
        <v>0</v>
      </c>
      <c r="F310" s="108" t="s">
        <v>1081</v>
      </c>
      <c r="G310" s="108" t="s">
        <v>58</v>
      </c>
      <c r="H310" s="108" t="s">
        <v>323</v>
      </c>
      <c r="I310" s="108" t="s">
        <v>324</v>
      </c>
      <c r="J310" s="108" t="s">
        <v>58</v>
      </c>
    </row>
    <row r="311" spans="1:10" customFormat="1" ht="14.25" x14ac:dyDescent="0.45">
      <c r="A311" s="108"/>
      <c r="B311" s="108"/>
      <c r="C311" s="108" t="s">
        <v>1176</v>
      </c>
      <c r="D311" s="108"/>
      <c r="E311" s="108"/>
      <c r="F311" s="108"/>
      <c r="G311" s="108"/>
      <c r="H311" s="108"/>
      <c r="I311" s="108"/>
      <c r="J311" s="108"/>
    </row>
  </sheetData>
  <autoFilter ref="A1:J311" xr:uid="{2DE9720C-5922-4FE6-AD82-A367AF51F16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CC02-971D-4947-95B9-798025270334}">
  <sheetPr codeName="Sheet4"/>
  <dimension ref="A1:BM310"/>
  <sheetViews>
    <sheetView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4.25" x14ac:dyDescent="0.45"/>
  <cols>
    <col min="2" max="2" width="30.73046875" bestFit="1" customWidth="1"/>
    <col min="3" max="4" width="13.9296875" bestFit="1" customWidth="1"/>
    <col min="5" max="5" width="20.73046875" bestFit="1" customWidth="1"/>
    <col min="6" max="6" width="19.59765625" bestFit="1" customWidth="1"/>
    <col min="7" max="7" width="18" bestFit="1" customWidth="1"/>
    <col min="8" max="8" width="18" customWidth="1"/>
    <col min="9" max="9" width="20.73046875" bestFit="1" customWidth="1"/>
    <col min="10" max="10" width="19.59765625" bestFit="1" customWidth="1"/>
    <col min="11" max="11" width="18" bestFit="1" customWidth="1"/>
    <col min="12" max="12" width="18.73046875" style="121" customWidth="1"/>
  </cols>
  <sheetData>
    <row r="1" spans="1:65" x14ac:dyDescent="0.45">
      <c r="A1" t="s">
        <v>1158</v>
      </c>
      <c r="B1" t="s">
        <v>1157</v>
      </c>
      <c r="C1" t="s">
        <v>1171</v>
      </c>
      <c r="D1" t="s">
        <v>1170</v>
      </c>
      <c r="E1" t="s">
        <v>1165</v>
      </c>
      <c r="F1" t="s">
        <v>1166</v>
      </c>
      <c r="G1" t="s">
        <v>1167</v>
      </c>
      <c r="H1" s="121" t="s">
        <v>1168</v>
      </c>
      <c r="I1" t="s">
        <v>1161</v>
      </c>
      <c r="J1" t="s">
        <v>1162</v>
      </c>
      <c r="K1" t="s">
        <v>1163</v>
      </c>
      <c r="L1" s="121" t="s">
        <v>1164</v>
      </c>
      <c r="M1" t="s">
        <v>1169</v>
      </c>
      <c r="O1" t="s">
        <v>21</v>
      </c>
    </row>
    <row r="2" spans="1:65" x14ac:dyDescent="0.45">
      <c r="A2" t="s">
        <v>52</v>
      </c>
      <c r="B2" t="s">
        <v>54</v>
      </c>
      <c r="C2" s="86">
        <v>6943830</v>
      </c>
      <c r="D2" s="86">
        <v>7046456</v>
      </c>
      <c r="E2" s="86">
        <v>30762275</v>
      </c>
      <c r="F2" s="86">
        <v>4274356</v>
      </c>
      <c r="G2" s="86">
        <v>0</v>
      </c>
      <c r="H2" s="86">
        <v>0</v>
      </c>
      <c r="I2" s="86">
        <v>32073418</v>
      </c>
      <c r="J2" s="86">
        <v>4563141</v>
      </c>
      <c r="K2" s="86">
        <v>0</v>
      </c>
      <c r="L2" s="86">
        <v>0</v>
      </c>
      <c r="BL2" s="119"/>
      <c r="BM2" s="119"/>
    </row>
    <row r="3" spans="1:65" x14ac:dyDescent="0.45">
      <c r="A3" t="s">
        <v>59</v>
      </c>
      <c r="B3" t="s">
        <v>61</v>
      </c>
      <c r="C3" s="86">
        <v>7857836</v>
      </c>
      <c r="D3" s="86">
        <v>8118670</v>
      </c>
      <c r="E3" s="86">
        <v>44520838</v>
      </c>
      <c r="F3" s="86">
        <v>8208120</v>
      </c>
      <c r="G3" s="86">
        <v>0</v>
      </c>
      <c r="H3" s="86">
        <v>0</v>
      </c>
      <c r="I3" s="86">
        <v>46274096</v>
      </c>
      <c r="J3" s="86">
        <v>8406957</v>
      </c>
      <c r="K3" s="86">
        <v>0</v>
      </c>
      <c r="L3" s="86">
        <v>0</v>
      </c>
      <c r="BL3" s="119"/>
      <c r="BM3" s="119"/>
    </row>
    <row r="4" spans="1:65" x14ac:dyDescent="0.45">
      <c r="A4" t="s">
        <v>64</v>
      </c>
      <c r="B4" t="s">
        <v>66</v>
      </c>
      <c r="C4" s="86">
        <v>9162773.1199999992</v>
      </c>
      <c r="D4" s="86">
        <v>9542432.5199999996</v>
      </c>
      <c r="E4" s="86">
        <v>53851564</v>
      </c>
      <c r="F4" s="86">
        <v>9043522</v>
      </c>
      <c r="G4" s="86">
        <v>3102176</v>
      </c>
      <c r="H4" s="86">
        <v>0</v>
      </c>
      <c r="I4" s="86">
        <v>54829666</v>
      </c>
      <c r="J4" s="86">
        <v>9577858</v>
      </c>
      <c r="K4" s="86">
        <v>3142536</v>
      </c>
      <c r="L4" s="86">
        <v>0</v>
      </c>
      <c r="BL4" s="119"/>
      <c r="BM4" s="119"/>
    </row>
    <row r="5" spans="1:65" x14ac:dyDescent="0.45">
      <c r="A5" t="s">
        <v>70</v>
      </c>
      <c r="B5" t="s">
        <v>72</v>
      </c>
      <c r="C5" s="86">
        <v>16444472</v>
      </c>
      <c r="D5" s="86">
        <v>16871269.149999999</v>
      </c>
      <c r="E5" s="86">
        <v>89552933</v>
      </c>
      <c r="F5" s="86">
        <v>12443198</v>
      </c>
      <c r="G5" s="86">
        <v>0</v>
      </c>
      <c r="H5" s="86">
        <v>0</v>
      </c>
      <c r="I5" s="86">
        <v>94603351.680000007</v>
      </c>
      <c r="J5" s="86">
        <v>13459383.48</v>
      </c>
      <c r="K5" s="86">
        <v>0</v>
      </c>
      <c r="L5" s="86">
        <v>0</v>
      </c>
      <c r="BL5" s="119"/>
      <c r="BM5" s="119"/>
    </row>
    <row r="6" spans="1:65" x14ac:dyDescent="0.45">
      <c r="A6" t="s">
        <v>73</v>
      </c>
      <c r="B6" t="s">
        <v>75</v>
      </c>
      <c r="C6" s="86">
        <v>6707610</v>
      </c>
      <c r="D6" s="86">
        <v>6713524</v>
      </c>
      <c r="E6" s="86">
        <v>51720601</v>
      </c>
      <c r="F6" s="86">
        <v>7727006</v>
      </c>
      <c r="G6" s="86">
        <v>2741450</v>
      </c>
      <c r="H6" s="86">
        <v>0</v>
      </c>
      <c r="I6" s="86">
        <v>53324758</v>
      </c>
      <c r="J6" s="86">
        <v>8239305</v>
      </c>
      <c r="K6" s="86">
        <v>2798044</v>
      </c>
      <c r="L6" s="86">
        <v>0</v>
      </c>
      <c r="BL6" s="119"/>
      <c r="BM6" s="119"/>
    </row>
    <row r="7" spans="1:65" x14ac:dyDescent="0.45">
      <c r="A7" t="s">
        <v>79</v>
      </c>
      <c r="B7" t="s">
        <v>81</v>
      </c>
      <c r="C7" s="86">
        <v>10156576</v>
      </c>
      <c r="D7" s="86">
        <v>10075106</v>
      </c>
      <c r="E7" s="86">
        <v>63914598</v>
      </c>
      <c r="F7" s="86">
        <v>9608995</v>
      </c>
      <c r="G7" s="86">
        <v>3750417</v>
      </c>
      <c r="H7" s="86">
        <v>0</v>
      </c>
      <c r="I7" s="86">
        <v>64089645.479999997</v>
      </c>
      <c r="J7" s="86">
        <v>9854489.9499999993</v>
      </c>
      <c r="K7" s="86">
        <v>3650881.86</v>
      </c>
      <c r="L7" s="86">
        <v>0</v>
      </c>
      <c r="BL7" s="119"/>
      <c r="BM7" s="119"/>
    </row>
    <row r="8" spans="1:65" x14ac:dyDescent="0.45">
      <c r="A8" t="s">
        <v>85</v>
      </c>
      <c r="B8" t="s">
        <v>87</v>
      </c>
      <c r="C8" s="86">
        <v>8680751</v>
      </c>
      <c r="D8" s="86">
        <v>8756275</v>
      </c>
      <c r="E8" s="86">
        <v>45946396</v>
      </c>
      <c r="F8" s="86">
        <v>7617210</v>
      </c>
      <c r="G8" s="86">
        <v>0</v>
      </c>
      <c r="H8" s="86">
        <v>0</v>
      </c>
      <c r="I8" s="86">
        <v>46717035</v>
      </c>
      <c r="J8" s="86">
        <v>7947674</v>
      </c>
      <c r="K8" s="86">
        <v>0</v>
      </c>
      <c r="L8" s="86">
        <v>0</v>
      </c>
      <c r="BL8" s="119"/>
      <c r="BM8" s="119"/>
    </row>
    <row r="9" spans="1:65" x14ac:dyDescent="0.45">
      <c r="A9" t="s">
        <v>90</v>
      </c>
      <c r="B9" t="s">
        <v>92</v>
      </c>
      <c r="C9" s="86">
        <v>65786989</v>
      </c>
      <c r="D9" s="86">
        <v>68788623.176100001</v>
      </c>
      <c r="E9" s="86">
        <v>17003336</v>
      </c>
      <c r="F9" s="86">
        <v>0</v>
      </c>
      <c r="G9" s="86">
        <v>0</v>
      </c>
      <c r="H9" s="86">
        <v>0</v>
      </c>
      <c r="I9" s="86">
        <v>18545100</v>
      </c>
      <c r="J9" s="86">
        <v>0</v>
      </c>
      <c r="K9" s="86">
        <v>0</v>
      </c>
      <c r="L9" s="86">
        <v>0</v>
      </c>
      <c r="BL9" s="119"/>
      <c r="BM9" s="119"/>
    </row>
    <row r="10" spans="1:65" x14ac:dyDescent="0.45">
      <c r="A10" t="s">
        <v>94</v>
      </c>
      <c r="B10" t="s">
        <v>96</v>
      </c>
      <c r="C10" s="86">
        <v>188280063</v>
      </c>
      <c r="D10" s="86">
        <v>198050148</v>
      </c>
      <c r="E10" s="86">
        <v>49084263</v>
      </c>
      <c r="F10" s="86">
        <v>0</v>
      </c>
      <c r="G10" s="86">
        <v>0</v>
      </c>
      <c r="H10" s="86">
        <v>0</v>
      </c>
      <c r="I10" s="86">
        <v>53855864</v>
      </c>
      <c r="J10" s="86">
        <v>0</v>
      </c>
      <c r="K10" s="86">
        <v>0</v>
      </c>
      <c r="L10" s="86">
        <v>0</v>
      </c>
      <c r="BL10" s="119"/>
      <c r="BM10" s="119"/>
    </row>
    <row r="11" spans="1:65" x14ac:dyDescent="0.45">
      <c r="A11" t="s">
        <v>97</v>
      </c>
      <c r="B11" t="s">
        <v>99</v>
      </c>
      <c r="C11" s="86">
        <v>101225746</v>
      </c>
      <c r="D11" s="86">
        <v>103888351</v>
      </c>
      <c r="E11" s="86">
        <v>0</v>
      </c>
      <c r="F11" s="86">
        <v>12952953</v>
      </c>
      <c r="G11" s="86">
        <v>4878614</v>
      </c>
      <c r="H11" s="86">
        <v>0</v>
      </c>
      <c r="I11" s="86">
        <v>0</v>
      </c>
      <c r="J11" s="86">
        <v>13895798</v>
      </c>
      <c r="K11" s="86">
        <v>4961760</v>
      </c>
      <c r="L11" s="86">
        <v>0</v>
      </c>
      <c r="BL11" s="119"/>
      <c r="BM11" s="119"/>
    </row>
    <row r="12" spans="1:65" x14ac:dyDescent="0.45">
      <c r="A12" t="s">
        <v>104</v>
      </c>
      <c r="B12" t="s">
        <v>106</v>
      </c>
      <c r="C12" s="86">
        <v>4891567</v>
      </c>
      <c r="D12" s="86">
        <v>4975092</v>
      </c>
      <c r="E12" s="86">
        <v>28423459</v>
      </c>
      <c r="F12" s="86">
        <v>5240314</v>
      </c>
      <c r="G12" s="86">
        <v>0</v>
      </c>
      <c r="H12" s="86">
        <v>0</v>
      </c>
      <c r="I12" s="86">
        <v>29504557</v>
      </c>
      <c r="J12" s="86">
        <v>5360311</v>
      </c>
      <c r="K12" s="86">
        <v>0</v>
      </c>
      <c r="L12" s="86">
        <v>0</v>
      </c>
      <c r="BL12" s="119"/>
      <c r="BM12" s="119"/>
    </row>
    <row r="13" spans="1:65" x14ac:dyDescent="0.45">
      <c r="A13" t="s">
        <v>107</v>
      </c>
      <c r="B13" t="s">
        <v>109</v>
      </c>
      <c r="C13" s="86">
        <v>17560446</v>
      </c>
      <c r="D13" s="86">
        <v>17446008</v>
      </c>
      <c r="E13" s="86">
        <v>80967133</v>
      </c>
      <c r="F13" s="86">
        <v>12173477</v>
      </c>
      <c r="G13" s="86">
        <v>4528511</v>
      </c>
      <c r="H13" s="86">
        <v>0</v>
      </c>
      <c r="I13" s="86">
        <v>81580964</v>
      </c>
      <c r="J13" s="86">
        <v>12686965</v>
      </c>
      <c r="K13" s="86">
        <v>4495467</v>
      </c>
      <c r="L13" s="86">
        <v>0</v>
      </c>
      <c r="BL13" s="119"/>
      <c r="BM13" s="119"/>
    </row>
    <row r="14" spans="1:65" x14ac:dyDescent="0.45">
      <c r="A14" t="s">
        <v>113</v>
      </c>
      <c r="B14" t="s">
        <v>115</v>
      </c>
      <c r="C14" s="86">
        <v>9893270</v>
      </c>
      <c r="D14" s="86">
        <v>10304448</v>
      </c>
      <c r="E14" s="86">
        <v>85727089</v>
      </c>
      <c r="F14" s="86">
        <v>14093238</v>
      </c>
      <c r="G14" s="86">
        <v>4602663</v>
      </c>
      <c r="H14" s="86">
        <v>0</v>
      </c>
      <c r="I14" s="86">
        <v>89976702.239999995</v>
      </c>
      <c r="J14" s="86">
        <v>15088395.710000001</v>
      </c>
      <c r="K14" s="86">
        <v>4692553.7</v>
      </c>
      <c r="L14" s="86">
        <v>0</v>
      </c>
      <c r="BL14" s="119"/>
      <c r="BM14" s="119"/>
    </row>
    <row r="15" spans="1:65" x14ac:dyDescent="0.45">
      <c r="A15" t="s">
        <v>119</v>
      </c>
      <c r="B15" t="s">
        <v>121</v>
      </c>
      <c r="C15" s="86">
        <v>7557216</v>
      </c>
      <c r="D15" s="86">
        <v>7898198</v>
      </c>
      <c r="E15" s="86">
        <v>54295878</v>
      </c>
      <c r="F15" s="86">
        <v>8111750</v>
      </c>
      <c r="G15" s="86">
        <v>2877952</v>
      </c>
      <c r="H15" s="86">
        <v>0</v>
      </c>
      <c r="I15" s="86">
        <v>56549360</v>
      </c>
      <c r="J15" s="86">
        <v>8737544</v>
      </c>
      <c r="K15" s="86">
        <v>2967245</v>
      </c>
      <c r="L15" s="86">
        <v>0</v>
      </c>
      <c r="BL15" s="119"/>
      <c r="BM15" s="119"/>
    </row>
    <row r="16" spans="1:65" x14ac:dyDescent="0.45">
      <c r="A16" t="s">
        <v>122</v>
      </c>
      <c r="B16" t="s">
        <v>124</v>
      </c>
      <c r="C16" s="86">
        <v>100324880</v>
      </c>
      <c r="D16" s="86">
        <v>104986420</v>
      </c>
      <c r="E16" s="86">
        <v>0</v>
      </c>
      <c r="F16" s="86">
        <v>15235910</v>
      </c>
      <c r="G16" s="86">
        <v>5011980</v>
      </c>
      <c r="H16" s="86">
        <v>0</v>
      </c>
      <c r="I16" s="86">
        <v>0</v>
      </c>
      <c r="J16" s="86">
        <v>16090898.220000001</v>
      </c>
      <c r="K16" s="86">
        <v>5098798.16</v>
      </c>
      <c r="L16" s="86">
        <v>0</v>
      </c>
      <c r="BL16" s="119"/>
      <c r="BM16" s="119"/>
    </row>
    <row r="17" spans="1:65" x14ac:dyDescent="0.45">
      <c r="A17" t="s">
        <v>128</v>
      </c>
      <c r="B17" t="s">
        <v>130</v>
      </c>
      <c r="C17" s="86">
        <v>97244328</v>
      </c>
      <c r="D17" s="86">
        <v>97559581.129999995</v>
      </c>
      <c r="E17" s="86">
        <v>0</v>
      </c>
      <c r="F17" s="86">
        <v>12925401</v>
      </c>
      <c r="G17" s="86">
        <v>6119287</v>
      </c>
      <c r="H17" s="86">
        <v>0</v>
      </c>
      <c r="I17" s="86">
        <v>0</v>
      </c>
      <c r="J17" s="86">
        <v>13379915.710000001</v>
      </c>
      <c r="K17" s="86">
        <v>6033894.79</v>
      </c>
      <c r="L17" s="86">
        <v>0</v>
      </c>
      <c r="BL17" s="119"/>
      <c r="BM17" s="119"/>
    </row>
    <row r="18" spans="1:65" x14ac:dyDescent="0.45">
      <c r="A18" t="s">
        <v>133</v>
      </c>
      <c r="B18" t="s">
        <v>135</v>
      </c>
      <c r="C18" s="86">
        <v>116140000</v>
      </c>
      <c r="D18" s="86">
        <v>121228000</v>
      </c>
      <c r="E18" s="86">
        <v>27302463</v>
      </c>
      <c r="F18" s="86">
        <v>0</v>
      </c>
      <c r="G18" s="86">
        <v>0</v>
      </c>
      <c r="H18" s="86">
        <v>0</v>
      </c>
      <c r="I18" s="86">
        <v>29726259</v>
      </c>
      <c r="J18" s="86">
        <v>0</v>
      </c>
      <c r="K18" s="86">
        <v>0</v>
      </c>
      <c r="L18" s="86">
        <v>0</v>
      </c>
      <c r="BL18" s="119"/>
      <c r="BM18" s="119"/>
    </row>
    <row r="19" spans="1:65" x14ac:dyDescent="0.45">
      <c r="A19" t="s">
        <v>136</v>
      </c>
      <c r="B19" t="s">
        <v>138</v>
      </c>
      <c r="C19" s="86">
        <v>367564074</v>
      </c>
      <c r="D19" s="86">
        <v>384788592</v>
      </c>
      <c r="E19" s="86">
        <v>0</v>
      </c>
      <c r="F19" s="86">
        <v>41394008</v>
      </c>
      <c r="G19" s="86">
        <v>15739074</v>
      </c>
      <c r="H19" s="86">
        <v>0</v>
      </c>
      <c r="I19" s="86">
        <v>0</v>
      </c>
      <c r="J19" s="86">
        <v>45096812</v>
      </c>
      <c r="K19" s="86">
        <v>16010741</v>
      </c>
      <c r="L19" s="86">
        <v>0</v>
      </c>
      <c r="BL19" s="119"/>
      <c r="BM19" s="119"/>
    </row>
    <row r="20" spans="1:65" x14ac:dyDescent="0.45">
      <c r="A20" t="s">
        <v>142</v>
      </c>
      <c r="B20" t="s">
        <v>144</v>
      </c>
      <c r="C20" s="86">
        <v>9335181</v>
      </c>
      <c r="D20" s="86">
        <v>9691642</v>
      </c>
      <c r="E20" s="86">
        <v>45534362</v>
      </c>
      <c r="F20" s="86">
        <v>7903353</v>
      </c>
      <c r="G20" s="86">
        <v>2302926</v>
      </c>
      <c r="H20" s="86">
        <v>0</v>
      </c>
      <c r="I20" s="86">
        <v>47934303</v>
      </c>
      <c r="J20" s="86">
        <v>8434145</v>
      </c>
      <c r="K20" s="86">
        <v>2354274</v>
      </c>
      <c r="L20" s="86">
        <v>0</v>
      </c>
      <c r="BL20" s="119"/>
      <c r="BM20" s="119"/>
    </row>
    <row r="21" spans="1:65" x14ac:dyDescent="0.45">
      <c r="A21" t="s">
        <v>148</v>
      </c>
      <c r="B21" t="s">
        <v>150</v>
      </c>
      <c r="C21" s="86">
        <v>56021869</v>
      </c>
      <c r="D21" s="86">
        <v>57206862</v>
      </c>
      <c r="E21" s="86">
        <v>0</v>
      </c>
      <c r="F21" s="86">
        <v>7522871</v>
      </c>
      <c r="G21" s="86">
        <v>2521025</v>
      </c>
      <c r="H21" s="86">
        <v>0</v>
      </c>
      <c r="I21" s="86">
        <v>0</v>
      </c>
      <c r="J21" s="86">
        <v>7911746</v>
      </c>
      <c r="K21" s="86">
        <v>2524981</v>
      </c>
      <c r="L21" s="86">
        <v>0</v>
      </c>
      <c r="BL21" s="119"/>
      <c r="BM21" s="119"/>
    </row>
    <row r="22" spans="1:65" x14ac:dyDescent="0.45">
      <c r="A22" t="s">
        <v>153</v>
      </c>
      <c r="B22" t="s">
        <v>155</v>
      </c>
      <c r="C22" s="86">
        <v>60134520</v>
      </c>
      <c r="D22" s="86">
        <v>62618040</v>
      </c>
      <c r="E22" s="86">
        <v>0</v>
      </c>
      <c r="F22" s="86">
        <v>7856848</v>
      </c>
      <c r="G22" s="86">
        <v>2632946</v>
      </c>
      <c r="H22" s="86">
        <v>0</v>
      </c>
      <c r="I22" s="86">
        <v>0</v>
      </c>
      <c r="J22" s="86">
        <v>8345362</v>
      </c>
      <c r="K22" s="86">
        <v>2663367</v>
      </c>
      <c r="L22" s="86">
        <v>0</v>
      </c>
      <c r="BL22" s="119"/>
      <c r="BM22" s="119"/>
    </row>
    <row r="23" spans="1:65" x14ac:dyDescent="0.45">
      <c r="A23" t="s">
        <v>156</v>
      </c>
      <c r="B23" t="s">
        <v>158</v>
      </c>
      <c r="C23" s="86">
        <v>7260266</v>
      </c>
      <c r="D23" s="86">
        <v>7397350</v>
      </c>
      <c r="E23" s="86">
        <v>29914275</v>
      </c>
      <c r="F23" s="86">
        <v>5023631</v>
      </c>
      <c r="G23" s="86">
        <v>1723243</v>
      </c>
      <c r="H23" s="86">
        <v>0</v>
      </c>
      <c r="I23" s="86">
        <v>30463956</v>
      </c>
      <c r="J23" s="86">
        <v>5321561</v>
      </c>
      <c r="K23" s="86">
        <v>1746027</v>
      </c>
      <c r="L23" s="86">
        <v>0</v>
      </c>
      <c r="BL23" s="119"/>
      <c r="BM23" s="119"/>
    </row>
    <row r="24" spans="1:65" x14ac:dyDescent="0.45">
      <c r="A24" t="s">
        <v>159</v>
      </c>
      <c r="B24" t="s">
        <v>161</v>
      </c>
      <c r="C24" s="86">
        <v>115914074</v>
      </c>
      <c r="D24" s="86">
        <v>120476561</v>
      </c>
      <c r="E24" s="86">
        <v>0</v>
      </c>
      <c r="F24" s="86">
        <v>15866836</v>
      </c>
      <c r="G24" s="86">
        <v>0</v>
      </c>
      <c r="H24" s="86">
        <v>6927935</v>
      </c>
      <c r="I24" s="86">
        <v>0</v>
      </c>
      <c r="J24" s="86">
        <v>16652142</v>
      </c>
      <c r="K24" s="86">
        <v>0</v>
      </c>
      <c r="L24" s="86">
        <v>6937757</v>
      </c>
      <c r="BL24" s="119"/>
      <c r="BM24" s="119"/>
    </row>
    <row r="25" spans="1:65" x14ac:dyDescent="0.45">
      <c r="A25" t="s">
        <v>164</v>
      </c>
      <c r="B25" t="s">
        <v>166</v>
      </c>
      <c r="C25" s="86">
        <v>4871904</v>
      </c>
      <c r="D25" s="86">
        <v>5067583</v>
      </c>
      <c r="E25" s="86">
        <v>25752294</v>
      </c>
      <c r="F25" s="86">
        <v>4839601</v>
      </c>
      <c r="G25" s="86">
        <v>0</v>
      </c>
      <c r="H25" s="86">
        <v>0</v>
      </c>
      <c r="I25" s="86">
        <v>26767138</v>
      </c>
      <c r="J25" s="86">
        <v>5225455</v>
      </c>
      <c r="K25" s="86">
        <v>0</v>
      </c>
      <c r="L25" s="86">
        <v>0</v>
      </c>
      <c r="BL25" s="119"/>
      <c r="BM25" s="119"/>
    </row>
    <row r="26" spans="1:65" x14ac:dyDescent="0.45">
      <c r="A26" t="s">
        <v>169</v>
      </c>
      <c r="B26" t="s">
        <v>172</v>
      </c>
      <c r="C26" s="86">
        <v>218044230</v>
      </c>
      <c r="D26" s="86">
        <v>215526612.03</v>
      </c>
      <c r="E26" s="86">
        <v>0</v>
      </c>
      <c r="F26" s="86">
        <v>34401906</v>
      </c>
      <c r="G26" s="86">
        <v>10919152</v>
      </c>
      <c r="H26" s="86">
        <v>0</v>
      </c>
      <c r="I26" s="86">
        <v>0</v>
      </c>
      <c r="J26" s="86">
        <v>35569196</v>
      </c>
      <c r="K26" s="86">
        <v>10838599</v>
      </c>
      <c r="L26" s="86">
        <v>0</v>
      </c>
      <c r="BL26" s="119"/>
      <c r="BM26" s="119"/>
    </row>
    <row r="27" spans="1:65" x14ac:dyDescent="0.45">
      <c r="A27" t="s">
        <v>175</v>
      </c>
      <c r="B27" t="s">
        <v>177</v>
      </c>
      <c r="C27" s="86">
        <v>67047735.600000001</v>
      </c>
      <c r="D27" s="86">
        <v>70547376.560000002</v>
      </c>
      <c r="E27" s="86">
        <v>0</v>
      </c>
      <c r="F27" s="86">
        <v>10125364</v>
      </c>
      <c r="G27" s="86">
        <v>3164762</v>
      </c>
      <c r="H27" s="86">
        <v>0</v>
      </c>
      <c r="I27" s="86">
        <v>0</v>
      </c>
      <c r="J27" s="86">
        <v>11014479</v>
      </c>
      <c r="K27" s="86">
        <v>3283674.8</v>
      </c>
      <c r="L27" s="86">
        <v>0</v>
      </c>
      <c r="BL27" s="119"/>
      <c r="BM27" s="119"/>
    </row>
    <row r="28" spans="1:65" x14ac:dyDescent="0.45">
      <c r="A28" t="s">
        <v>180</v>
      </c>
      <c r="B28" t="s">
        <v>182</v>
      </c>
      <c r="C28" s="86">
        <v>208655578</v>
      </c>
      <c r="D28" s="86">
        <v>215518121.06</v>
      </c>
      <c r="E28" s="86">
        <v>0</v>
      </c>
      <c r="F28" s="86">
        <v>0</v>
      </c>
      <c r="G28" s="86">
        <v>9507839</v>
      </c>
      <c r="H28" s="86">
        <v>28332739</v>
      </c>
      <c r="I28" s="86">
        <v>0</v>
      </c>
      <c r="J28" s="86">
        <v>0</v>
      </c>
      <c r="K28" s="86">
        <v>9539560</v>
      </c>
      <c r="L28" s="86">
        <v>30001490</v>
      </c>
      <c r="M28" s="122" t="s">
        <v>1183</v>
      </c>
      <c r="BL28" s="119"/>
      <c r="BM28" s="119"/>
    </row>
    <row r="29" spans="1:65" x14ac:dyDescent="0.45">
      <c r="A29" t="s">
        <v>184</v>
      </c>
      <c r="B29" t="s">
        <v>186</v>
      </c>
      <c r="C29" s="86">
        <v>12272612</v>
      </c>
      <c r="D29" s="86">
        <v>12440168</v>
      </c>
      <c r="E29" s="86">
        <v>70511604</v>
      </c>
      <c r="F29" s="86">
        <v>10601479</v>
      </c>
      <c r="G29" s="86">
        <v>3943731</v>
      </c>
      <c r="H29" s="86">
        <v>0</v>
      </c>
      <c r="I29" s="86">
        <v>72035026</v>
      </c>
      <c r="J29" s="86">
        <v>11202440</v>
      </c>
      <c r="K29" s="86">
        <v>3969445</v>
      </c>
      <c r="L29" s="86">
        <v>0</v>
      </c>
      <c r="BL29" s="119"/>
      <c r="BM29" s="119"/>
    </row>
    <row r="30" spans="1:65" x14ac:dyDescent="0.45">
      <c r="A30" t="s">
        <v>187</v>
      </c>
      <c r="B30" t="s">
        <v>189</v>
      </c>
      <c r="C30" s="86">
        <v>8460174</v>
      </c>
      <c r="D30" s="86">
        <v>8784652.2200000007</v>
      </c>
      <c r="E30" s="86">
        <v>62345138</v>
      </c>
      <c r="F30" s="86">
        <v>11578553</v>
      </c>
      <c r="G30" s="86">
        <v>0</v>
      </c>
      <c r="H30" s="86">
        <v>0</v>
      </c>
      <c r="I30" s="86">
        <v>65466733</v>
      </c>
      <c r="J30" s="86">
        <v>12356516</v>
      </c>
      <c r="K30" s="86">
        <v>0</v>
      </c>
      <c r="L30" s="86">
        <v>0</v>
      </c>
      <c r="BL30" s="119"/>
      <c r="BM30" s="119"/>
    </row>
    <row r="31" spans="1:65" x14ac:dyDescent="0.45">
      <c r="A31" t="s">
        <v>192</v>
      </c>
      <c r="B31" t="s">
        <v>194</v>
      </c>
      <c r="C31" s="86">
        <v>128129988</v>
      </c>
      <c r="D31" s="86">
        <v>135689697</v>
      </c>
      <c r="E31" s="86">
        <v>32411692</v>
      </c>
      <c r="F31" s="86">
        <v>0</v>
      </c>
      <c r="G31" s="86">
        <v>0</v>
      </c>
      <c r="H31" s="86">
        <v>0</v>
      </c>
      <c r="I31" s="86">
        <v>35802327</v>
      </c>
      <c r="J31" s="86">
        <v>0</v>
      </c>
      <c r="K31" s="86">
        <v>0</v>
      </c>
      <c r="L31" s="86">
        <v>0</v>
      </c>
      <c r="BL31" s="119"/>
      <c r="BM31" s="119"/>
    </row>
    <row r="32" spans="1:65" x14ac:dyDescent="0.45">
      <c r="A32" t="s">
        <v>195</v>
      </c>
      <c r="B32" t="s">
        <v>197</v>
      </c>
      <c r="C32" s="86">
        <v>6959714</v>
      </c>
      <c r="D32" s="86">
        <v>7042048</v>
      </c>
      <c r="E32" s="86">
        <v>43554354</v>
      </c>
      <c r="F32" s="86">
        <v>6548434</v>
      </c>
      <c r="G32" s="86">
        <v>2436006</v>
      </c>
      <c r="H32" s="86">
        <v>0</v>
      </c>
      <c r="I32" s="86">
        <v>44585660</v>
      </c>
      <c r="J32" s="86">
        <v>6933685</v>
      </c>
      <c r="K32" s="86">
        <v>2456865</v>
      </c>
      <c r="L32" s="86">
        <v>0</v>
      </c>
      <c r="BL32" s="119"/>
      <c r="BM32" s="119"/>
    </row>
    <row r="33" spans="1:65" x14ac:dyDescent="0.45">
      <c r="A33" t="s">
        <v>198</v>
      </c>
      <c r="B33" t="s">
        <v>200</v>
      </c>
      <c r="C33" s="86">
        <v>150596997</v>
      </c>
      <c r="D33" s="86">
        <v>155965024</v>
      </c>
      <c r="E33" s="86">
        <v>0</v>
      </c>
      <c r="F33" s="86">
        <v>18136395</v>
      </c>
      <c r="G33" s="86">
        <v>8666749</v>
      </c>
      <c r="H33" s="86">
        <v>0</v>
      </c>
      <c r="I33" s="86">
        <v>0</v>
      </c>
      <c r="J33" s="86">
        <v>19232940.629999999</v>
      </c>
      <c r="K33" s="86">
        <v>8719303</v>
      </c>
      <c r="L33" s="86">
        <v>0</v>
      </c>
      <c r="BL33" s="119"/>
      <c r="BM33" s="119"/>
    </row>
    <row r="34" spans="1:65" x14ac:dyDescent="0.45">
      <c r="A34" t="s">
        <v>202</v>
      </c>
      <c r="B34" t="s">
        <v>204</v>
      </c>
      <c r="C34" s="86">
        <v>226055027</v>
      </c>
      <c r="D34" s="86">
        <v>236198259</v>
      </c>
      <c r="E34" s="86">
        <v>0</v>
      </c>
      <c r="F34" s="86">
        <v>29288620</v>
      </c>
      <c r="G34" s="86">
        <v>9634736</v>
      </c>
      <c r="H34" s="86">
        <v>0</v>
      </c>
      <c r="I34" s="86">
        <v>0</v>
      </c>
      <c r="J34" s="86">
        <v>30861540</v>
      </c>
      <c r="K34" s="86">
        <v>9779219</v>
      </c>
      <c r="L34" s="86">
        <v>0</v>
      </c>
      <c r="BL34" s="119"/>
      <c r="BM34" s="119"/>
    </row>
    <row r="35" spans="1:65" x14ac:dyDescent="0.45">
      <c r="A35" t="s">
        <v>205</v>
      </c>
      <c r="B35" t="s">
        <v>207</v>
      </c>
      <c r="C35" s="86">
        <v>9794543.5999999996</v>
      </c>
      <c r="D35" s="86">
        <v>10175468.6</v>
      </c>
      <c r="E35" s="86">
        <v>65768559</v>
      </c>
      <c r="F35" s="86">
        <v>12214340</v>
      </c>
      <c r="G35" s="86">
        <v>0</v>
      </c>
      <c r="H35" s="86">
        <v>0</v>
      </c>
      <c r="I35" s="86">
        <v>68727380</v>
      </c>
      <c r="J35" s="86">
        <v>12971947</v>
      </c>
      <c r="K35" s="86">
        <v>0</v>
      </c>
      <c r="L35" s="86">
        <v>0</v>
      </c>
      <c r="BL35" s="119"/>
      <c r="BM35" s="119"/>
    </row>
    <row r="36" spans="1:65" x14ac:dyDescent="0.45">
      <c r="A36" t="s">
        <v>208</v>
      </c>
      <c r="B36" t="s">
        <v>210</v>
      </c>
      <c r="C36" s="86">
        <v>166982524</v>
      </c>
      <c r="D36" s="86">
        <v>175312044</v>
      </c>
      <c r="E36" s="86">
        <v>43841874</v>
      </c>
      <c r="F36" s="86">
        <v>0</v>
      </c>
      <c r="G36" s="86">
        <v>0</v>
      </c>
      <c r="H36" s="86">
        <v>0</v>
      </c>
      <c r="I36" s="86">
        <v>48012575</v>
      </c>
      <c r="J36" s="86">
        <v>0</v>
      </c>
      <c r="K36" s="86">
        <v>0</v>
      </c>
      <c r="L36" s="86">
        <v>0</v>
      </c>
      <c r="BL36" s="119"/>
      <c r="BM36" s="119"/>
    </row>
    <row r="37" spans="1:65" x14ac:dyDescent="0.45">
      <c r="A37" t="s">
        <v>211</v>
      </c>
      <c r="B37" t="s">
        <v>213</v>
      </c>
      <c r="C37" s="86">
        <v>9435637</v>
      </c>
      <c r="D37" s="86">
        <v>9716822</v>
      </c>
      <c r="E37" s="86">
        <v>48782833</v>
      </c>
      <c r="F37" s="86">
        <v>8379328</v>
      </c>
      <c r="G37" s="86">
        <v>3199599</v>
      </c>
      <c r="H37" s="86">
        <v>0</v>
      </c>
      <c r="I37" s="86">
        <v>49972401</v>
      </c>
      <c r="J37" s="86">
        <v>8931837.4399999995</v>
      </c>
      <c r="K37" s="86">
        <v>3260346.04</v>
      </c>
      <c r="L37" s="86">
        <v>0</v>
      </c>
      <c r="BL37" s="119"/>
      <c r="BM37" s="119"/>
    </row>
    <row r="38" spans="1:65" x14ac:dyDescent="0.45">
      <c r="A38" t="s">
        <v>217</v>
      </c>
      <c r="B38" t="s">
        <v>219</v>
      </c>
      <c r="C38" s="86">
        <v>4900136</v>
      </c>
      <c r="D38" s="86">
        <v>4917877</v>
      </c>
      <c r="E38" s="86">
        <v>50128582</v>
      </c>
      <c r="F38" s="86">
        <v>7018427</v>
      </c>
      <c r="G38" s="86">
        <v>0</v>
      </c>
      <c r="H38" s="86">
        <v>0</v>
      </c>
      <c r="I38" s="86">
        <v>50491286.850000001</v>
      </c>
      <c r="J38" s="86">
        <v>7312949</v>
      </c>
      <c r="K38" s="86">
        <v>0</v>
      </c>
      <c r="L38" s="86">
        <v>0</v>
      </c>
      <c r="BL38" s="119"/>
      <c r="BM38" s="119"/>
    </row>
    <row r="39" spans="1:65" x14ac:dyDescent="0.45">
      <c r="A39" t="s">
        <v>222</v>
      </c>
      <c r="B39" t="s">
        <v>224</v>
      </c>
      <c r="C39" s="86">
        <v>6581943</v>
      </c>
      <c r="D39" s="86">
        <v>6818728</v>
      </c>
      <c r="E39" s="86">
        <v>52248378</v>
      </c>
      <c r="F39" s="86">
        <v>7805856</v>
      </c>
      <c r="G39" s="86">
        <v>2769424</v>
      </c>
      <c r="H39" s="86">
        <v>0</v>
      </c>
      <c r="I39" s="86">
        <v>54092672</v>
      </c>
      <c r="J39" s="86">
        <v>8357957</v>
      </c>
      <c r="K39" s="86">
        <v>2838338</v>
      </c>
      <c r="L39" s="86">
        <v>0</v>
      </c>
      <c r="BL39" s="119"/>
      <c r="BM39" s="119"/>
    </row>
    <row r="40" spans="1:65" x14ac:dyDescent="0.45">
      <c r="A40" t="s">
        <v>225</v>
      </c>
      <c r="B40" t="s">
        <v>227</v>
      </c>
      <c r="C40" s="86">
        <v>363022210</v>
      </c>
      <c r="D40" s="86">
        <v>374559341</v>
      </c>
      <c r="E40" s="86">
        <v>0</v>
      </c>
      <c r="F40" s="86">
        <v>48444561</v>
      </c>
      <c r="G40" s="86">
        <v>14749743</v>
      </c>
      <c r="H40" s="86">
        <v>0</v>
      </c>
      <c r="I40" s="86">
        <v>0</v>
      </c>
      <c r="J40" s="86">
        <v>51444313</v>
      </c>
      <c r="K40" s="86">
        <v>14938603</v>
      </c>
      <c r="L40" s="86">
        <v>0</v>
      </c>
      <c r="BL40" s="119"/>
      <c r="BM40" s="119"/>
    </row>
    <row r="41" spans="1:65" x14ac:dyDescent="0.45">
      <c r="A41" t="s">
        <v>229</v>
      </c>
      <c r="B41" t="s">
        <v>231</v>
      </c>
      <c r="C41" s="86">
        <v>7325821</v>
      </c>
      <c r="D41" s="86">
        <v>7434658</v>
      </c>
      <c r="E41" s="86">
        <v>32745083</v>
      </c>
      <c r="F41" s="86">
        <v>4944547</v>
      </c>
      <c r="G41" s="86">
        <v>1656991</v>
      </c>
      <c r="H41" s="86">
        <v>0</v>
      </c>
      <c r="I41" s="86">
        <v>33882628.920000002</v>
      </c>
      <c r="J41" s="86">
        <v>5269038.5999999996</v>
      </c>
      <c r="K41" s="86">
        <v>1681579</v>
      </c>
      <c r="L41" s="86">
        <v>0</v>
      </c>
      <c r="BL41" s="119"/>
      <c r="BM41" s="119"/>
    </row>
    <row r="42" spans="1:65" x14ac:dyDescent="0.45">
      <c r="A42" t="s">
        <v>233</v>
      </c>
      <c r="B42" t="s">
        <v>235</v>
      </c>
      <c r="C42" s="86">
        <v>89020625</v>
      </c>
      <c r="D42" s="86">
        <v>91059567</v>
      </c>
      <c r="E42" s="86">
        <v>0</v>
      </c>
      <c r="F42" s="86">
        <v>11502743</v>
      </c>
      <c r="G42" s="86">
        <v>0</v>
      </c>
      <c r="H42" s="86">
        <v>5022441</v>
      </c>
      <c r="I42" s="86">
        <v>0</v>
      </c>
      <c r="J42" s="86">
        <v>11750652</v>
      </c>
      <c r="K42" s="86">
        <v>0</v>
      </c>
      <c r="L42" s="86">
        <v>4895657</v>
      </c>
      <c r="BL42" s="119"/>
      <c r="BM42" s="119"/>
    </row>
    <row r="43" spans="1:65" x14ac:dyDescent="0.45">
      <c r="A43" t="s">
        <v>236</v>
      </c>
      <c r="B43" t="s">
        <v>238</v>
      </c>
      <c r="C43" s="86">
        <v>97863291</v>
      </c>
      <c r="D43" s="86">
        <v>100716669</v>
      </c>
      <c r="E43" s="86">
        <v>0</v>
      </c>
      <c r="F43" s="86">
        <v>0</v>
      </c>
      <c r="G43" s="86">
        <v>4130966</v>
      </c>
      <c r="H43" s="86">
        <v>12310009</v>
      </c>
      <c r="I43" s="86">
        <v>0</v>
      </c>
      <c r="J43" s="86">
        <v>0</v>
      </c>
      <c r="K43" s="86">
        <v>4130762</v>
      </c>
      <c r="L43" s="86">
        <v>12991064</v>
      </c>
      <c r="M43" s="122" t="s">
        <v>1183</v>
      </c>
      <c r="BL43" s="119"/>
      <c r="BM43" s="119"/>
    </row>
    <row r="44" spans="1:65" x14ac:dyDescent="0.45">
      <c r="A44" t="s">
        <v>239</v>
      </c>
      <c r="B44" t="s">
        <v>241</v>
      </c>
      <c r="C44" s="86">
        <v>9001310</v>
      </c>
      <c r="D44" s="86">
        <v>9032580</v>
      </c>
      <c r="E44" s="86">
        <v>60416774</v>
      </c>
      <c r="F44" s="86">
        <v>10341502</v>
      </c>
      <c r="G44" s="86">
        <v>3204465</v>
      </c>
      <c r="H44" s="86">
        <v>0</v>
      </c>
      <c r="I44" s="86">
        <v>60932688</v>
      </c>
      <c r="J44" s="86">
        <v>10777717</v>
      </c>
      <c r="K44" s="86">
        <v>3200798</v>
      </c>
      <c r="L44" s="86">
        <v>0</v>
      </c>
      <c r="BL44" s="119"/>
      <c r="BM44" s="119"/>
    </row>
    <row r="45" spans="1:65" x14ac:dyDescent="0.45">
      <c r="A45" t="s">
        <v>246</v>
      </c>
      <c r="B45" t="s">
        <v>248</v>
      </c>
      <c r="C45" s="86">
        <v>119737016</v>
      </c>
      <c r="D45" s="86">
        <v>119507043</v>
      </c>
      <c r="E45" s="86">
        <v>30782889</v>
      </c>
      <c r="F45" s="86">
        <v>0</v>
      </c>
      <c r="G45" s="86">
        <v>0</v>
      </c>
      <c r="H45" s="86">
        <v>0</v>
      </c>
      <c r="I45" s="86">
        <v>32047537.5</v>
      </c>
      <c r="J45" s="86">
        <v>0</v>
      </c>
      <c r="K45" s="86">
        <v>0</v>
      </c>
      <c r="L45" s="86">
        <v>0</v>
      </c>
      <c r="BL45" s="119"/>
      <c r="BM45" s="119"/>
    </row>
    <row r="46" spans="1:65" x14ac:dyDescent="0.45">
      <c r="A46" t="s">
        <v>250</v>
      </c>
      <c r="B46" t="s">
        <v>252</v>
      </c>
      <c r="C46" s="86">
        <v>7222536</v>
      </c>
      <c r="D46" s="86">
        <v>7366848</v>
      </c>
      <c r="E46" s="86">
        <v>37896818</v>
      </c>
      <c r="F46" s="86">
        <v>6582194</v>
      </c>
      <c r="G46" s="86">
        <v>2258691</v>
      </c>
      <c r="H46" s="86">
        <v>0</v>
      </c>
      <c r="I46" s="86">
        <v>39644140.030000001</v>
      </c>
      <c r="J46" s="86">
        <v>6951171.1500000004</v>
      </c>
      <c r="K46" s="86">
        <v>2295398.6800000002</v>
      </c>
      <c r="L46" s="86">
        <v>0</v>
      </c>
      <c r="BL46" s="119"/>
      <c r="BM46" s="119"/>
    </row>
    <row r="47" spans="1:65" x14ac:dyDescent="0.45">
      <c r="A47" t="s">
        <v>256</v>
      </c>
      <c r="B47" t="s">
        <v>258</v>
      </c>
      <c r="C47" s="86">
        <v>11928378</v>
      </c>
      <c r="D47" s="86">
        <v>11819595</v>
      </c>
      <c r="E47" s="86">
        <v>69320192</v>
      </c>
      <c r="F47" s="86">
        <v>10421678</v>
      </c>
      <c r="G47" s="86">
        <v>4067610</v>
      </c>
      <c r="H47" s="86">
        <v>0</v>
      </c>
      <c r="I47" s="86">
        <v>70405085</v>
      </c>
      <c r="J47" s="86">
        <v>10825558</v>
      </c>
      <c r="K47" s="86">
        <v>4010642</v>
      </c>
      <c r="L47" s="86">
        <v>0</v>
      </c>
      <c r="BL47" s="119"/>
      <c r="BM47" s="119"/>
    </row>
    <row r="48" spans="1:65" x14ac:dyDescent="0.45">
      <c r="A48" t="s">
        <v>259</v>
      </c>
      <c r="B48" t="s">
        <v>261</v>
      </c>
      <c r="C48" s="86">
        <v>8174780</v>
      </c>
      <c r="D48" s="86">
        <v>8411165</v>
      </c>
      <c r="E48" s="86">
        <v>49654101</v>
      </c>
      <c r="F48" s="86">
        <v>9154518</v>
      </c>
      <c r="G48" s="86">
        <v>0</v>
      </c>
      <c r="H48" s="86">
        <v>0</v>
      </c>
      <c r="I48" s="86">
        <v>51931669</v>
      </c>
      <c r="J48" s="86">
        <v>9434810</v>
      </c>
      <c r="K48" s="86">
        <v>0</v>
      </c>
      <c r="L48" s="86">
        <v>0</v>
      </c>
      <c r="BL48" s="119"/>
      <c r="BM48" s="119"/>
    </row>
    <row r="49" spans="1:65" x14ac:dyDescent="0.45">
      <c r="A49" t="s">
        <v>262</v>
      </c>
      <c r="B49" t="s">
        <v>264</v>
      </c>
      <c r="C49" s="86">
        <v>8401511</v>
      </c>
      <c r="D49" s="86">
        <v>8562307</v>
      </c>
      <c r="E49" s="86">
        <v>40913456</v>
      </c>
      <c r="F49" s="86">
        <v>6151372</v>
      </c>
      <c r="G49" s="86">
        <v>2288299</v>
      </c>
      <c r="H49" s="86">
        <v>0</v>
      </c>
      <c r="I49" s="86">
        <v>41521278</v>
      </c>
      <c r="J49" s="86">
        <v>6457131</v>
      </c>
      <c r="K49" s="86">
        <v>2288004</v>
      </c>
      <c r="L49" s="86">
        <v>0</v>
      </c>
      <c r="BL49" s="119"/>
      <c r="BM49" s="119"/>
    </row>
    <row r="50" spans="1:65" x14ac:dyDescent="0.45">
      <c r="A50" t="s">
        <v>265</v>
      </c>
      <c r="B50" t="s">
        <v>267</v>
      </c>
      <c r="C50" s="86">
        <v>177012729</v>
      </c>
      <c r="D50" s="86">
        <v>188167090</v>
      </c>
      <c r="E50" s="86">
        <v>0</v>
      </c>
      <c r="F50" s="86">
        <v>22297870</v>
      </c>
      <c r="G50" s="86">
        <v>10556505</v>
      </c>
      <c r="H50" s="86">
        <v>0</v>
      </c>
      <c r="I50" s="86">
        <v>0</v>
      </c>
      <c r="J50" s="86">
        <v>24230049</v>
      </c>
      <c r="K50" s="86">
        <v>10926942.18</v>
      </c>
      <c r="L50" s="86">
        <v>0</v>
      </c>
      <c r="BL50" s="119"/>
      <c r="BM50" s="119"/>
    </row>
    <row r="51" spans="1:65" x14ac:dyDescent="0.45">
      <c r="A51" t="s">
        <v>268</v>
      </c>
      <c r="B51" t="s">
        <v>270</v>
      </c>
      <c r="C51" s="86">
        <v>12380598</v>
      </c>
      <c r="D51" s="86">
        <v>13003151</v>
      </c>
      <c r="E51" s="86">
        <v>77408639</v>
      </c>
      <c r="F51" s="86">
        <v>13435739</v>
      </c>
      <c r="G51" s="86">
        <v>3914985</v>
      </c>
      <c r="H51" s="86">
        <v>0</v>
      </c>
      <c r="I51" s="86">
        <v>82230122</v>
      </c>
      <c r="J51" s="86">
        <v>14468569</v>
      </c>
      <c r="K51" s="86">
        <v>4038699</v>
      </c>
      <c r="L51" s="86">
        <v>0</v>
      </c>
      <c r="BL51" s="119"/>
      <c r="BM51" s="119"/>
    </row>
    <row r="52" spans="1:65" x14ac:dyDescent="0.45">
      <c r="A52" t="s">
        <v>271</v>
      </c>
      <c r="B52" t="s">
        <v>273</v>
      </c>
      <c r="C52" s="86">
        <v>16213966</v>
      </c>
      <c r="D52" s="86">
        <v>16725100</v>
      </c>
      <c r="E52" s="86">
        <v>90167937</v>
      </c>
      <c r="F52" s="86">
        <v>13556825</v>
      </c>
      <c r="G52" s="86">
        <v>5043114</v>
      </c>
      <c r="H52" s="86">
        <v>0</v>
      </c>
      <c r="I52" s="86">
        <v>91959380</v>
      </c>
      <c r="J52" s="86">
        <v>14300952</v>
      </c>
      <c r="K52" s="86">
        <v>5067364</v>
      </c>
      <c r="L52" s="86">
        <v>0</v>
      </c>
      <c r="BL52" s="119"/>
      <c r="BM52" s="119"/>
    </row>
    <row r="53" spans="1:65" x14ac:dyDescent="0.45">
      <c r="A53" t="s">
        <v>274</v>
      </c>
      <c r="B53" t="s">
        <v>276</v>
      </c>
      <c r="C53" s="86">
        <v>9531469</v>
      </c>
      <c r="D53" s="86">
        <v>9750948.5800000001</v>
      </c>
      <c r="E53" s="86">
        <v>58043100</v>
      </c>
      <c r="F53" s="86">
        <v>11098923</v>
      </c>
      <c r="G53" s="86">
        <v>0</v>
      </c>
      <c r="H53" s="86">
        <v>0</v>
      </c>
      <c r="I53" s="86">
        <v>60555083</v>
      </c>
      <c r="J53" s="86">
        <v>11605500</v>
      </c>
      <c r="K53" s="86">
        <v>0</v>
      </c>
      <c r="L53" s="86">
        <v>0</v>
      </c>
      <c r="BL53" s="119"/>
      <c r="BM53" s="119"/>
    </row>
    <row r="54" spans="1:65" x14ac:dyDescent="0.45">
      <c r="A54" t="s">
        <v>279</v>
      </c>
      <c r="B54" t="s">
        <v>281</v>
      </c>
      <c r="C54" s="86">
        <v>12797435.82</v>
      </c>
      <c r="D54" s="86">
        <v>13153713</v>
      </c>
      <c r="E54" s="86">
        <v>84864414</v>
      </c>
      <c r="F54" s="86">
        <v>12016495</v>
      </c>
      <c r="G54" s="86">
        <v>0</v>
      </c>
      <c r="H54" s="86">
        <v>0</v>
      </c>
      <c r="I54" s="86">
        <v>87489928</v>
      </c>
      <c r="J54" s="86">
        <v>12862845</v>
      </c>
      <c r="K54" s="86">
        <v>0</v>
      </c>
      <c r="L54" s="86">
        <v>0</v>
      </c>
      <c r="BL54" s="119"/>
      <c r="BM54" s="119"/>
    </row>
    <row r="55" spans="1:65" x14ac:dyDescent="0.45">
      <c r="A55" t="s">
        <v>283</v>
      </c>
      <c r="B55" t="s">
        <v>285</v>
      </c>
      <c r="C55" s="86">
        <v>238254135</v>
      </c>
      <c r="D55" s="86">
        <v>251939179</v>
      </c>
      <c r="E55" s="86">
        <v>0</v>
      </c>
      <c r="F55" s="86">
        <v>32112689</v>
      </c>
      <c r="G55" s="86">
        <v>12099483</v>
      </c>
      <c r="H55" s="86">
        <v>0</v>
      </c>
      <c r="I55" s="86">
        <v>0</v>
      </c>
      <c r="J55" s="86">
        <v>34671793</v>
      </c>
      <c r="K55" s="86">
        <v>12437491</v>
      </c>
      <c r="L55" s="86">
        <v>0</v>
      </c>
      <c r="BL55" s="119"/>
      <c r="BM55" s="119"/>
    </row>
    <row r="56" spans="1:65" x14ac:dyDescent="0.45">
      <c r="A56" t="s">
        <v>288</v>
      </c>
      <c r="B56" t="s">
        <v>290</v>
      </c>
      <c r="C56" s="86">
        <v>199511769</v>
      </c>
      <c r="D56" s="86">
        <v>207662028</v>
      </c>
      <c r="E56" s="86">
        <v>0</v>
      </c>
      <c r="F56" s="86">
        <v>26034227</v>
      </c>
      <c r="G56" s="86">
        <v>9809228</v>
      </c>
      <c r="H56" s="86">
        <v>0</v>
      </c>
      <c r="I56" s="86">
        <v>0</v>
      </c>
      <c r="J56" s="86">
        <v>27666966</v>
      </c>
      <c r="K56" s="86">
        <v>9924714</v>
      </c>
      <c r="L56" s="86">
        <v>0</v>
      </c>
      <c r="BL56" s="119"/>
      <c r="BM56" s="119"/>
    </row>
    <row r="57" spans="1:65" x14ac:dyDescent="0.45">
      <c r="A57" t="s">
        <v>291</v>
      </c>
      <c r="B57" t="s">
        <v>293</v>
      </c>
      <c r="C57" s="86">
        <v>5421043</v>
      </c>
      <c r="D57" s="86">
        <v>5593183</v>
      </c>
      <c r="E57" s="86">
        <v>39375128</v>
      </c>
      <c r="F57" s="86">
        <v>6612433</v>
      </c>
      <c r="G57" s="86">
        <v>2268245</v>
      </c>
      <c r="H57" s="86">
        <v>0</v>
      </c>
      <c r="I57" s="86">
        <v>40481021</v>
      </c>
      <c r="J57" s="86">
        <v>7071381</v>
      </c>
      <c r="K57" s="86">
        <v>2320150</v>
      </c>
      <c r="L57" s="86">
        <v>0</v>
      </c>
      <c r="BL57" s="119"/>
      <c r="BM57" s="119"/>
    </row>
    <row r="58" spans="1:65" x14ac:dyDescent="0.45">
      <c r="A58" t="s">
        <v>294</v>
      </c>
      <c r="B58" t="s">
        <v>296</v>
      </c>
      <c r="C58" s="86">
        <v>12413631</v>
      </c>
      <c r="D58" s="86">
        <v>12955501</v>
      </c>
      <c r="E58" s="86">
        <v>77883744</v>
      </c>
      <c r="F58" s="86">
        <v>10821788</v>
      </c>
      <c r="G58" s="86">
        <v>0</v>
      </c>
      <c r="H58" s="86">
        <v>0</v>
      </c>
      <c r="I58" s="86">
        <v>81545768.930000007</v>
      </c>
      <c r="J58" s="86">
        <v>11601658.460000001</v>
      </c>
      <c r="K58" s="86">
        <v>0</v>
      </c>
      <c r="L58" s="86">
        <v>0</v>
      </c>
      <c r="BL58" s="119"/>
      <c r="BM58" s="119"/>
    </row>
    <row r="59" spans="1:65" x14ac:dyDescent="0.45">
      <c r="A59" t="s">
        <v>297</v>
      </c>
      <c r="B59" t="s">
        <v>299</v>
      </c>
      <c r="C59" s="86">
        <v>7885560</v>
      </c>
      <c r="D59" s="86">
        <v>8039579</v>
      </c>
      <c r="E59" s="86">
        <v>52425908</v>
      </c>
      <c r="F59" s="86">
        <v>7916375</v>
      </c>
      <c r="G59" s="86">
        <v>2652894</v>
      </c>
      <c r="H59" s="86">
        <v>0</v>
      </c>
      <c r="I59" s="86">
        <v>54572467.68</v>
      </c>
      <c r="J59" s="86">
        <v>8486485.4900000002</v>
      </c>
      <c r="K59" s="86">
        <v>2708405</v>
      </c>
      <c r="L59" s="86">
        <v>0</v>
      </c>
      <c r="BL59" s="119"/>
      <c r="BM59" s="119"/>
    </row>
    <row r="60" spans="1:65" x14ac:dyDescent="0.45">
      <c r="A60" t="s">
        <v>300</v>
      </c>
      <c r="B60" t="s">
        <v>302</v>
      </c>
      <c r="C60" s="86">
        <v>7556318</v>
      </c>
      <c r="D60" s="86">
        <v>7784932</v>
      </c>
      <c r="E60" s="86">
        <v>651445</v>
      </c>
      <c r="F60" s="86">
        <v>0</v>
      </c>
      <c r="G60" s="86">
        <v>0</v>
      </c>
      <c r="H60" s="86">
        <v>0</v>
      </c>
      <c r="I60" s="86">
        <v>788615</v>
      </c>
      <c r="J60" s="86">
        <v>0</v>
      </c>
      <c r="K60" s="86">
        <v>0</v>
      </c>
      <c r="L60" s="86">
        <v>0</v>
      </c>
      <c r="BL60" s="119"/>
      <c r="BM60" s="119"/>
    </row>
    <row r="61" spans="1:65" x14ac:dyDescent="0.45">
      <c r="A61" t="s">
        <v>303</v>
      </c>
      <c r="B61" t="s">
        <v>305</v>
      </c>
      <c r="C61" s="86">
        <v>14597100</v>
      </c>
      <c r="D61" s="86">
        <v>14688473</v>
      </c>
      <c r="E61" s="86">
        <v>84462261</v>
      </c>
      <c r="F61" s="86">
        <v>12698972</v>
      </c>
      <c r="G61" s="86">
        <v>4723995</v>
      </c>
      <c r="H61" s="86">
        <v>0</v>
      </c>
      <c r="I61" s="86">
        <v>84177503</v>
      </c>
      <c r="J61" s="86">
        <v>13090763</v>
      </c>
      <c r="K61" s="86">
        <v>4638548</v>
      </c>
      <c r="L61" s="86">
        <v>0</v>
      </c>
      <c r="BL61" s="119"/>
      <c r="BM61" s="119"/>
    </row>
    <row r="62" spans="1:65" x14ac:dyDescent="0.45">
      <c r="A62" t="s">
        <v>306</v>
      </c>
      <c r="B62" t="s">
        <v>308</v>
      </c>
      <c r="C62" s="86">
        <v>5498448</v>
      </c>
      <c r="D62" s="86">
        <v>5583434</v>
      </c>
      <c r="E62" s="86">
        <v>30018404</v>
      </c>
      <c r="F62" s="86">
        <v>5534367</v>
      </c>
      <c r="G62" s="86">
        <v>0</v>
      </c>
      <c r="H62" s="86">
        <v>0</v>
      </c>
      <c r="I62" s="86">
        <v>31117467</v>
      </c>
      <c r="J62" s="86">
        <v>5653340</v>
      </c>
      <c r="K62" s="86">
        <v>0</v>
      </c>
      <c r="L62" s="86">
        <v>0</v>
      </c>
      <c r="BL62" s="119"/>
      <c r="BM62" s="119"/>
    </row>
    <row r="63" spans="1:65" x14ac:dyDescent="0.45">
      <c r="A63" t="s">
        <v>309</v>
      </c>
      <c r="B63" t="s">
        <v>311</v>
      </c>
      <c r="C63" s="86">
        <v>339778387</v>
      </c>
      <c r="D63" s="86">
        <v>353583249</v>
      </c>
      <c r="E63" s="86">
        <v>0</v>
      </c>
      <c r="F63" s="86">
        <v>43742729</v>
      </c>
      <c r="G63" s="86">
        <v>0</v>
      </c>
      <c r="H63" s="86">
        <v>0</v>
      </c>
      <c r="I63" s="86">
        <v>0</v>
      </c>
      <c r="J63" s="86">
        <v>46330039</v>
      </c>
      <c r="K63" s="86">
        <v>0</v>
      </c>
      <c r="L63" s="86">
        <v>0</v>
      </c>
      <c r="BL63" s="119"/>
      <c r="BM63" s="119"/>
    </row>
    <row r="64" spans="1:65" x14ac:dyDescent="0.45">
      <c r="A64" t="s">
        <v>313</v>
      </c>
      <c r="B64" t="s">
        <v>315</v>
      </c>
      <c r="C64" s="86">
        <v>8975235</v>
      </c>
      <c r="D64" s="86">
        <v>9334783</v>
      </c>
      <c r="E64" s="86">
        <v>56258050</v>
      </c>
      <c r="F64" s="86">
        <v>10757588</v>
      </c>
      <c r="G64" s="86">
        <v>0</v>
      </c>
      <c r="H64" s="86">
        <v>0</v>
      </c>
      <c r="I64" s="86">
        <v>58973303</v>
      </c>
      <c r="J64" s="86">
        <v>11302348</v>
      </c>
      <c r="K64" s="86">
        <v>0</v>
      </c>
      <c r="L64" s="86">
        <v>0</v>
      </c>
      <c r="BL64" s="119"/>
      <c r="BM64" s="119"/>
    </row>
    <row r="65" spans="1:65" x14ac:dyDescent="0.45">
      <c r="A65" t="s">
        <v>316</v>
      </c>
      <c r="B65" t="s">
        <v>318</v>
      </c>
      <c r="C65" s="86">
        <v>141381083</v>
      </c>
      <c r="D65" s="86">
        <v>146275617.06999999</v>
      </c>
      <c r="E65" s="86">
        <v>0</v>
      </c>
      <c r="F65" s="86">
        <v>13638839</v>
      </c>
      <c r="G65" s="86">
        <v>5185840</v>
      </c>
      <c r="H65" s="86">
        <v>0</v>
      </c>
      <c r="I65" s="86">
        <v>0</v>
      </c>
      <c r="J65" s="86">
        <v>14686421</v>
      </c>
      <c r="K65" s="86">
        <v>5214126</v>
      </c>
      <c r="L65" s="86">
        <v>0</v>
      </c>
      <c r="BL65" s="119"/>
      <c r="BM65" s="119"/>
    </row>
    <row r="66" spans="1:65" x14ac:dyDescent="0.45">
      <c r="A66" t="s">
        <v>319</v>
      </c>
      <c r="B66" t="s">
        <v>321</v>
      </c>
      <c r="C66" s="86">
        <v>5446750</v>
      </c>
      <c r="D66" s="86">
        <v>5514539</v>
      </c>
      <c r="E66" s="86">
        <v>30837601</v>
      </c>
      <c r="F66" s="86">
        <v>6010920</v>
      </c>
      <c r="G66" s="86">
        <v>1644030</v>
      </c>
      <c r="H66" s="86">
        <v>0</v>
      </c>
      <c r="I66" s="86">
        <v>31555212</v>
      </c>
      <c r="J66" s="86">
        <v>6061696</v>
      </c>
      <c r="K66" s="86">
        <v>1657988</v>
      </c>
      <c r="L66" s="86">
        <v>0</v>
      </c>
      <c r="BL66" s="119"/>
      <c r="BM66" s="119"/>
    </row>
    <row r="67" spans="1:65" x14ac:dyDescent="0.45">
      <c r="A67" t="s">
        <v>325</v>
      </c>
      <c r="B67" t="s">
        <v>327</v>
      </c>
      <c r="C67" s="86">
        <v>7480748</v>
      </c>
      <c r="D67" s="86">
        <v>7476253</v>
      </c>
      <c r="E67" s="86">
        <v>51524013</v>
      </c>
      <c r="F67" s="86">
        <v>7159157</v>
      </c>
      <c r="G67" s="86">
        <v>0</v>
      </c>
      <c r="H67" s="86">
        <v>0</v>
      </c>
      <c r="I67" s="86">
        <v>52812048</v>
      </c>
      <c r="J67" s="86">
        <v>7513662</v>
      </c>
      <c r="K67" s="86">
        <v>0</v>
      </c>
      <c r="L67" s="86">
        <v>0</v>
      </c>
      <c r="BL67" s="119"/>
      <c r="BM67" s="119"/>
    </row>
    <row r="68" spans="1:65" x14ac:dyDescent="0.45">
      <c r="A68" t="s">
        <v>328</v>
      </c>
      <c r="B68" t="s">
        <v>330</v>
      </c>
      <c r="C68" s="86">
        <v>192726489.87</v>
      </c>
      <c r="D68" s="86">
        <v>198093500</v>
      </c>
      <c r="E68" s="86">
        <v>44075319</v>
      </c>
      <c r="F68" s="86">
        <v>0</v>
      </c>
      <c r="G68" s="86">
        <v>0</v>
      </c>
      <c r="H68" s="86">
        <v>0</v>
      </c>
      <c r="I68" s="86">
        <v>47254270</v>
      </c>
      <c r="J68" s="86">
        <v>0</v>
      </c>
      <c r="K68" s="86">
        <v>0</v>
      </c>
      <c r="L68" s="86">
        <v>0</v>
      </c>
      <c r="BL68" s="119"/>
      <c r="BM68" s="119"/>
    </row>
    <row r="69" spans="1:65" x14ac:dyDescent="0.45">
      <c r="A69" t="s">
        <v>331</v>
      </c>
      <c r="B69" t="s">
        <v>333</v>
      </c>
      <c r="C69" s="86">
        <v>13057818.9</v>
      </c>
      <c r="D69" s="86">
        <v>13405496</v>
      </c>
      <c r="E69" s="86">
        <v>82826017</v>
      </c>
      <c r="F69" s="86">
        <v>11596345</v>
      </c>
      <c r="G69" s="86">
        <v>0</v>
      </c>
      <c r="H69" s="86">
        <v>0</v>
      </c>
      <c r="I69" s="86">
        <v>86316716.030000001</v>
      </c>
      <c r="J69" s="86">
        <v>12501758.1</v>
      </c>
      <c r="K69" s="86">
        <v>0</v>
      </c>
      <c r="L69" s="86">
        <v>0</v>
      </c>
      <c r="BL69" s="119"/>
      <c r="BM69" s="119"/>
    </row>
    <row r="70" spans="1:65" x14ac:dyDescent="0.45">
      <c r="A70" t="s">
        <v>334</v>
      </c>
      <c r="B70" t="s">
        <v>336</v>
      </c>
      <c r="C70" s="86">
        <v>52357909</v>
      </c>
      <c r="D70" s="86">
        <v>55213072</v>
      </c>
      <c r="E70" s="86">
        <v>0</v>
      </c>
      <c r="F70" s="86">
        <v>7173799</v>
      </c>
      <c r="G70" s="86">
        <v>3515575</v>
      </c>
      <c r="H70" s="86">
        <v>0</v>
      </c>
      <c r="I70" s="86">
        <v>0</v>
      </c>
      <c r="J70" s="86">
        <v>7708343</v>
      </c>
      <c r="K70" s="86">
        <v>3600731</v>
      </c>
      <c r="L70" s="86">
        <v>0</v>
      </c>
      <c r="BL70" s="119"/>
      <c r="BM70" s="119"/>
    </row>
    <row r="71" spans="1:65" x14ac:dyDescent="0.45">
      <c r="A71" t="s">
        <v>340</v>
      </c>
      <c r="B71" t="s">
        <v>342</v>
      </c>
      <c r="C71" s="86">
        <v>8261193</v>
      </c>
      <c r="D71" s="86">
        <v>8263459</v>
      </c>
      <c r="E71" s="86">
        <v>52370689</v>
      </c>
      <c r="F71" s="86">
        <v>7873470</v>
      </c>
      <c r="G71" s="86">
        <v>3073037</v>
      </c>
      <c r="H71" s="86">
        <v>0</v>
      </c>
      <c r="I71" s="86">
        <v>55037006</v>
      </c>
      <c r="J71" s="86">
        <v>8462547</v>
      </c>
      <c r="K71" s="86">
        <v>3135196</v>
      </c>
      <c r="L71" s="86">
        <v>0</v>
      </c>
      <c r="BL71" s="119"/>
      <c r="BM71" s="119"/>
    </row>
    <row r="72" spans="1:65" x14ac:dyDescent="0.45">
      <c r="A72" t="s">
        <v>343</v>
      </c>
      <c r="B72" t="s">
        <v>345</v>
      </c>
      <c r="C72" s="86">
        <v>102551681</v>
      </c>
      <c r="D72" s="86">
        <v>107597382</v>
      </c>
      <c r="E72" s="86">
        <v>0</v>
      </c>
      <c r="F72" s="86">
        <v>15769561</v>
      </c>
      <c r="G72" s="86">
        <v>5409391</v>
      </c>
      <c r="H72" s="86">
        <v>0</v>
      </c>
      <c r="I72" s="86">
        <v>0</v>
      </c>
      <c r="J72" s="86">
        <v>16802258</v>
      </c>
      <c r="K72" s="86">
        <v>5512893</v>
      </c>
      <c r="L72" s="86">
        <v>0</v>
      </c>
      <c r="BL72" s="119"/>
      <c r="BM72" s="119"/>
    </row>
    <row r="73" spans="1:65" x14ac:dyDescent="0.45">
      <c r="A73" t="s">
        <v>346</v>
      </c>
      <c r="B73" t="s">
        <v>348</v>
      </c>
      <c r="C73" s="86">
        <v>8132553</v>
      </c>
      <c r="D73" s="86">
        <v>8399207</v>
      </c>
      <c r="E73" s="86">
        <v>40248960</v>
      </c>
      <c r="F73" s="86">
        <v>6759179</v>
      </c>
      <c r="G73" s="86">
        <v>2318583</v>
      </c>
      <c r="H73" s="86">
        <v>0</v>
      </c>
      <c r="I73" s="86">
        <v>41459141</v>
      </c>
      <c r="J73" s="86">
        <v>7242243</v>
      </c>
      <c r="K73" s="86">
        <v>2376211</v>
      </c>
      <c r="L73" s="86">
        <v>0</v>
      </c>
      <c r="BL73" s="119"/>
      <c r="BM73" s="119"/>
    </row>
    <row r="74" spans="1:65" x14ac:dyDescent="0.45">
      <c r="A74" t="s">
        <v>349</v>
      </c>
      <c r="B74" t="s">
        <v>351</v>
      </c>
      <c r="C74" s="86">
        <v>120704359</v>
      </c>
      <c r="D74" s="86">
        <v>122252723</v>
      </c>
      <c r="E74" s="86">
        <v>0</v>
      </c>
      <c r="F74" s="86">
        <v>16663284</v>
      </c>
      <c r="G74" s="86">
        <v>6276077</v>
      </c>
      <c r="H74" s="86">
        <v>0</v>
      </c>
      <c r="I74" s="86">
        <v>0</v>
      </c>
      <c r="J74" s="86">
        <v>17641842.399999999</v>
      </c>
      <c r="K74" s="86">
        <v>6299356.7000000002</v>
      </c>
      <c r="L74" s="86">
        <v>0</v>
      </c>
      <c r="BL74" s="119"/>
      <c r="BM74" s="119"/>
    </row>
    <row r="75" spans="1:65" x14ac:dyDescent="0.45">
      <c r="A75" t="s">
        <v>352</v>
      </c>
      <c r="B75" t="s">
        <v>354</v>
      </c>
      <c r="C75" s="86">
        <v>267424217.06999999</v>
      </c>
      <c r="D75" s="86">
        <v>280256953</v>
      </c>
      <c r="E75" s="86">
        <v>0</v>
      </c>
      <c r="F75" s="86">
        <v>35704670</v>
      </c>
      <c r="G75" s="86">
        <v>11332649</v>
      </c>
      <c r="H75" s="86">
        <v>0</v>
      </c>
      <c r="I75" s="86">
        <v>0</v>
      </c>
      <c r="J75" s="86">
        <v>37907549</v>
      </c>
      <c r="K75" s="86">
        <v>11551138</v>
      </c>
      <c r="L75" s="86">
        <v>0</v>
      </c>
      <c r="BL75" s="119"/>
      <c r="BM75" s="119"/>
    </row>
    <row r="76" spans="1:65" x14ac:dyDescent="0.45">
      <c r="A76" t="s">
        <v>355</v>
      </c>
      <c r="B76" t="s">
        <v>357</v>
      </c>
      <c r="C76" s="86">
        <v>10174688.59</v>
      </c>
      <c r="D76" s="86">
        <v>10460962.41</v>
      </c>
      <c r="E76" s="86">
        <v>52739340</v>
      </c>
      <c r="F76" s="86">
        <v>7928894</v>
      </c>
      <c r="G76" s="86">
        <v>3094669</v>
      </c>
      <c r="H76" s="86">
        <v>0</v>
      </c>
      <c r="I76" s="86">
        <v>55323045</v>
      </c>
      <c r="J76" s="86">
        <v>8506528</v>
      </c>
      <c r="K76" s="86">
        <v>3151490</v>
      </c>
      <c r="L76" s="86">
        <v>0</v>
      </c>
      <c r="BL76" s="119"/>
      <c r="BM76" s="119"/>
    </row>
    <row r="77" spans="1:65" x14ac:dyDescent="0.45">
      <c r="A77" t="s">
        <v>358</v>
      </c>
      <c r="B77" t="s">
        <v>360</v>
      </c>
      <c r="C77" s="86">
        <v>128591000</v>
      </c>
      <c r="D77" s="86">
        <v>133158000</v>
      </c>
      <c r="E77" s="86">
        <v>0</v>
      </c>
      <c r="F77" s="86">
        <v>15129214</v>
      </c>
      <c r="G77" s="86">
        <v>5752519</v>
      </c>
      <c r="H77" s="86">
        <v>0</v>
      </c>
      <c r="I77" s="86">
        <v>0</v>
      </c>
      <c r="J77" s="86">
        <v>16299184</v>
      </c>
      <c r="K77" s="86">
        <v>5786706</v>
      </c>
      <c r="L77" s="86">
        <v>0</v>
      </c>
      <c r="BL77" s="119"/>
      <c r="BM77" s="119"/>
    </row>
    <row r="78" spans="1:65" x14ac:dyDescent="0.45">
      <c r="A78" t="s">
        <v>361</v>
      </c>
      <c r="B78" t="s">
        <v>363</v>
      </c>
      <c r="C78" s="86">
        <v>248095788</v>
      </c>
      <c r="D78" s="86">
        <v>255000451</v>
      </c>
      <c r="E78" s="86">
        <v>0</v>
      </c>
      <c r="F78" s="86">
        <v>30508548</v>
      </c>
      <c r="G78" s="86">
        <v>14950946</v>
      </c>
      <c r="H78" s="86">
        <v>0</v>
      </c>
      <c r="I78" s="86">
        <v>0</v>
      </c>
      <c r="J78" s="86">
        <v>32607325.57</v>
      </c>
      <c r="K78" s="86">
        <v>15231575.16</v>
      </c>
      <c r="L78" s="86">
        <v>0</v>
      </c>
      <c r="BL78" s="119"/>
      <c r="BM78" s="119"/>
    </row>
    <row r="79" spans="1:65" x14ac:dyDescent="0.45">
      <c r="A79" t="s">
        <v>364</v>
      </c>
      <c r="B79" t="s">
        <v>366</v>
      </c>
      <c r="C79" s="86">
        <v>144779807</v>
      </c>
      <c r="D79" s="86">
        <v>152395321</v>
      </c>
      <c r="E79" s="86">
        <v>38798395</v>
      </c>
      <c r="F79" s="86">
        <v>0</v>
      </c>
      <c r="G79" s="86">
        <v>0</v>
      </c>
      <c r="H79" s="86">
        <v>0</v>
      </c>
      <c r="I79" s="86">
        <v>42598405</v>
      </c>
      <c r="J79" s="86">
        <v>0</v>
      </c>
      <c r="K79" s="86">
        <v>0</v>
      </c>
      <c r="L79" s="86">
        <v>0</v>
      </c>
      <c r="BL79" s="119"/>
      <c r="BM79" s="119"/>
    </row>
    <row r="80" spans="1:65" x14ac:dyDescent="0.45">
      <c r="A80" t="s">
        <v>367</v>
      </c>
      <c r="B80" t="s">
        <v>369</v>
      </c>
      <c r="C80" s="86">
        <v>6761379</v>
      </c>
      <c r="D80" s="86">
        <v>6775580</v>
      </c>
      <c r="E80" s="86">
        <v>41033780</v>
      </c>
      <c r="F80" s="86">
        <v>7023727</v>
      </c>
      <c r="G80" s="86">
        <v>2176404</v>
      </c>
      <c r="H80" s="86">
        <v>0</v>
      </c>
      <c r="I80" s="86">
        <v>41895116.100000001</v>
      </c>
      <c r="J80" s="86">
        <v>7410368.7000000002</v>
      </c>
      <c r="K80" s="86">
        <v>2200752.9</v>
      </c>
      <c r="L80" s="86">
        <v>0</v>
      </c>
      <c r="BL80" s="119"/>
      <c r="BM80" s="119"/>
    </row>
    <row r="81" spans="1:65" x14ac:dyDescent="0.45">
      <c r="A81" t="s">
        <v>370</v>
      </c>
      <c r="B81" t="s">
        <v>372</v>
      </c>
      <c r="C81" s="86">
        <v>13085909</v>
      </c>
      <c r="D81" s="86">
        <v>13475033</v>
      </c>
      <c r="E81" s="86">
        <v>86570564</v>
      </c>
      <c r="F81" s="86">
        <v>13329651</v>
      </c>
      <c r="G81" s="86">
        <v>5306842</v>
      </c>
      <c r="H81" s="86">
        <v>0</v>
      </c>
      <c r="I81" s="86">
        <v>90803747.519999996</v>
      </c>
      <c r="J81" s="86">
        <v>14213471.039999999</v>
      </c>
      <c r="K81" s="86">
        <v>5407560</v>
      </c>
      <c r="L81" s="86">
        <v>0</v>
      </c>
      <c r="BL81" s="119"/>
      <c r="BM81" s="119"/>
    </row>
    <row r="82" spans="1:65" x14ac:dyDescent="0.45">
      <c r="A82" t="s">
        <v>375</v>
      </c>
      <c r="B82" t="s">
        <v>377</v>
      </c>
      <c r="C82" s="86">
        <v>11113500</v>
      </c>
      <c r="D82" s="86">
        <v>11448735</v>
      </c>
      <c r="E82" s="86">
        <v>65707147</v>
      </c>
      <c r="F82" s="86">
        <v>10802011</v>
      </c>
      <c r="G82" s="86">
        <v>3527798</v>
      </c>
      <c r="H82" s="86">
        <v>0</v>
      </c>
      <c r="I82" s="86">
        <v>69422677.780000001</v>
      </c>
      <c r="J82" s="86">
        <v>11641645</v>
      </c>
      <c r="K82" s="86">
        <v>3620599</v>
      </c>
      <c r="L82" s="86">
        <v>0</v>
      </c>
      <c r="BL82" s="119"/>
      <c r="BM82" s="119"/>
    </row>
    <row r="83" spans="1:65" x14ac:dyDescent="0.45">
      <c r="A83" t="s">
        <v>378</v>
      </c>
      <c r="B83" t="s">
        <v>380</v>
      </c>
      <c r="C83" s="86">
        <v>15448654.289999999</v>
      </c>
      <c r="D83" s="86">
        <v>15948178</v>
      </c>
      <c r="E83" s="86">
        <v>86650862</v>
      </c>
      <c r="F83" s="86">
        <v>12131856</v>
      </c>
      <c r="G83" s="86">
        <v>0</v>
      </c>
      <c r="H83" s="86">
        <v>0</v>
      </c>
      <c r="I83" s="86">
        <v>90788460.670000002</v>
      </c>
      <c r="J83" s="86">
        <v>13149427.199999999</v>
      </c>
      <c r="K83" s="86">
        <v>0</v>
      </c>
      <c r="L83" s="86">
        <v>0</v>
      </c>
      <c r="BL83" s="119"/>
      <c r="BM83" s="119"/>
    </row>
    <row r="84" spans="1:65" x14ac:dyDescent="0.45">
      <c r="A84" t="s">
        <v>381</v>
      </c>
      <c r="B84" t="s">
        <v>383</v>
      </c>
      <c r="C84" s="86">
        <v>9516691</v>
      </c>
      <c r="D84" s="86">
        <v>9879129</v>
      </c>
      <c r="E84" s="86">
        <v>60152310</v>
      </c>
      <c r="F84" s="86">
        <v>11304360</v>
      </c>
      <c r="G84" s="86">
        <v>0</v>
      </c>
      <c r="H84" s="86">
        <v>0</v>
      </c>
      <c r="I84" s="86">
        <v>61478598.719999999</v>
      </c>
      <c r="J84" s="86">
        <v>12001792.77</v>
      </c>
      <c r="K84" s="86">
        <v>0</v>
      </c>
      <c r="L84" s="86">
        <v>0</v>
      </c>
      <c r="BL84" s="119"/>
      <c r="BM84" s="119"/>
    </row>
    <row r="85" spans="1:65" x14ac:dyDescent="0.45">
      <c r="A85" t="s">
        <v>384</v>
      </c>
      <c r="B85" t="s">
        <v>386</v>
      </c>
      <c r="C85" s="86">
        <v>184330309</v>
      </c>
      <c r="D85" s="86">
        <v>189274621.25</v>
      </c>
      <c r="E85" s="86">
        <v>0</v>
      </c>
      <c r="F85" s="86">
        <v>26966384</v>
      </c>
      <c r="G85" s="86">
        <v>10236166</v>
      </c>
      <c r="H85" s="86">
        <v>0</v>
      </c>
      <c r="I85" s="86">
        <v>0</v>
      </c>
      <c r="J85" s="86">
        <v>28531792.013999999</v>
      </c>
      <c r="K85" s="86">
        <v>10364638.890000001</v>
      </c>
      <c r="L85" s="86">
        <v>0</v>
      </c>
      <c r="BL85" s="119"/>
      <c r="BM85" s="119"/>
    </row>
    <row r="86" spans="1:65" x14ac:dyDescent="0.45">
      <c r="A86" t="s">
        <v>392</v>
      </c>
      <c r="B86" t="s">
        <v>394</v>
      </c>
      <c r="C86" s="86">
        <v>8501296</v>
      </c>
      <c r="D86" s="86">
        <v>8567833</v>
      </c>
      <c r="E86" s="86">
        <v>49749577</v>
      </c>
      <c r="F86" s="86">
        <v>8640867</v>
      </c>
      <c r="G86" s="86">
        <v>2965128</v>
      </c>
      <c r="H86" s="86">
        <v>0</v>
      </c>
      <c r="I86" s="86">
        <v>51533483</v>
      </c>
      <c r="J86" s="86">
        <v>9035839</v>
      </c>
      <c r="K86" s="86">
        <v>2983793</v>
      </c>
      <c r="L86" s="86">
        <v>0</v>
      </c>
      <c r="BL86" s="119"/>
      <c r="BM86" s="119"/>
    </row>
    <row r="87" spans="1:65" x14ac:dyDescent="0.45">
      <c r="A87" t="s">
        <v>389</v>
      </c>
      <c r="B87" t="s">
        <v>391</v>
      </c>
      <c r="C87" s="86">
        <v>21433601</v>
      </c>
      <c r="D87" s="86">
        <v>21356211</v>
      </c>
      <c r="E87" s="86">
        <v>118088365</v>
      </c>
      <c r="F87" s="86">
        <v>19577246</v>
      </c>
      <c r="G87" s="86">
        <v>0</v>
      </c>
      <c r="H87" s="86">
        <v>0</v>
      </c>
      <c r="I87" s="86">
        <v>122027158</v>
      </c>
      <c r="J87" s="86">
        <v>20759709</v>
      </c>
      <c r="K87" s="86">
        <v>0</v>
      </c>
      <c r="L87" s="86">
        <v>0</v>
      </c>
      <c r="BL87" s="119"/>
      <c r="BM87" s="119"/>
    </row>
    <row r="88" spans="1:65" x14ac:dyDescent="0.45">
      <c r="A88" t="s">
        <v>395</v>
      </c>
      <c r="B88" t="s">
        <v>397</v>
      </c>
      <c r="C88" s="86">
        <v>8771741</v>
      </c>
      <c r="D88" s="86">
        <v>8865797</v>
      </c>
      <c r="E88" s="86">
        <v>51994808</v>
      </c>
      <c r="F88" s="86">
        <v>6966584</v>
      </c>
      <c r="G88" s="86">
        <v>3329087</v>
      </c>
      <c r="H88" s="86">
        <v>0</v>
      </c>
      <c r="I88" s="86">
        <v>53319098</v>
      </c>
      <c r="J88" s="86">
        <v>7421315</v>
      </c>
      <c r="K88" s="86">
        <v>3364472</v>
      </c>
      <c r="L88" s="86">
        <v>0</v>
      </c>
      <c r="BL88" s="119"/>
      <c r="BM88" s="119"/>
    </row>
    <row r="89" spans="1:65" x14ac:dyDescent="0.45">
      <c r="A89" t="s">
        <v>399</v>
      </c>
      <c r="B89" t="s">
        <v>401</v>
      </c>
      <c r="C89" s="86">
        <v>9454954</v>
      </c>
      <c r="D89" s="86">
        <v>9657967.6400000006</v>
      </c>
      <c r="E89" s="86">
        <v>60499575</v>
      </c>
      <c r="F89" s="86">
        <v>9945922</v>
      </c>
      <c r="G89" s="86">
        <v>3248205</v>
      </c>
      <c r="H89" s="86">
        <v>0</v>
      </c>
      <c r="I89" s="86">
        <v>64516898</v>
      </c>
      <c r="J89" s="86">
        <v>10818984</v>
      </c>
      <c r="K89" s="86">
        <v>3364749</v>
      </c>
      <c r="L89" s="86">
        <v>0</v>
      </c>
      <c r="BL89" s="119"/>
      <c r="BM89" s="119"/>
    </row>
    <row r="90" spans="1:65" x14ac:dyDescent="0.45">
      <c r="A90" t="s">
        <v>402</v>
      </c>
      <c r="B90" t="s">
        <v>404</v>
      </c>
      <c r="C90" s="86">
        <v>5220575</v>
      </c>
      <c r="D90" s="86">
        <v>5351161</v>
      </c>
      <c r="E90" s="86">
        <v>29879303</v>
      </c>
      <c r="F90" s="86">
        <v>5508722</v>
      </c>
      <c r="G90" s="86">
        <v>0</v>
      </c>
      <c r="H90" s="86">
        <v>0</v>
      </c>
      <c r="I90" s="86">
        <v>31071522</v>
      </c>
      <c r="J90" s="86">
        <v>5644993</v>
      </c>
      <c r="K90" s="86">
        <v>0</v>
      </c>
      <c r="L90" s="86">
        <v>0</v>
      </c>
      <c r="BL90" s="119"/>
      <c r="BM90" s="119"/>
    </row>
    <row r="91" spans="1:65" x14ac:dyDescent="0.45">
      <c r="A91" t="s">
        <v>405</v>
      </c>
      <c r="B91" t="s">
        <v>407</v>
      </c>
      <c r="C91" s="86">
        <v>14810871</v>
      </c>
      <c r="D91" s="86">
        <v>14972090</v>
      </c>
      <c r="E91" s="86">
        <v>98589513</v>
      </c>
      <c r="F91" s="86">
        <v>17648740</v>
      </c>
      <c r="G91" s="86">
        <v>0</v>
      </c>
      <c r="H91" s="86">
        <v>0</v>
      </c>
      <c r="I91" s="86">
        <v>99943543</v>
      </c>
      <c r="J91" s="86">
        <v>18424405</v>
      </c>
      <c r="K91" s="86">
        <v>0</v>
      </c>
      <c r="L91" s="86">
        <v>0</v>
      </c>
      <c r="BL91" s="119"/>
      <c r="BM91" s="119"/>
    </row>
    <row r="92" spans="1:65" x14ac:dyDescent="0.45">
      <c r="A92" t="s">
        <v>410</v>
      </c>
      <c r="B92" t="s">
        <v>412</v>
      </c>
      <c r="C92" s="86">
        <v>133276000</v>
      </c>
      <c r="D92" s="86">
        <v>133108000</v>
      </c>
      <c r="E92" s="86">
        <v>32451873</v>
      </c>
      <c r="F92" s="86">
        <v>0</v>
      </c>
      <c r="G92" s="86">
        <v>0</v>
      </c>
      <c r="H92" s="86">
        <v>0</v>
      </c>
      <c r="I92" s="86">
        <v>33807651.899999999</v>
      </c>
      <c r="J92" s="86">
        <v>0</v>
      </c>
      <c r="K92" s="86">
        <v>0</v>
      </c>
      <c r="L92" s="86">
        <v>0</v>
      </c>
      <c r="BL92" s="119"/>
      <c r="BM92" s="119"/>
    </row>
    <row r="93" spans="1:65" x14ac:dyDescent="0.45">
      <c r="A93" t="s">
        <v>413</v>
      </c>
      <c r="B93" t="s">
        <v>415</v>
      </c>
      <c r="C93" s="86">
        <v>12154032</v>
      </c>
      <c r="D93" s="86">
        <v>11999763</v>
      </c>
      <c r="E93" s="86">
        <v>72302501</v>
      </c>
      <c r="F93" s="86">
        <v>10870742</v>
      </c>
      <c r="G93" s="86">
        <v>4043896</v>
      </c>
      <c r="H93" s="86">
        <v>0</v>
      </c>
      <c r="I93" s="86">
        <v>72434215</v>
      </c>
      <c r="J93" s="86">
        <v>11264520</v>
      </c>
      <c r="K93" s="86">
        <v>3991442</v>
      </c>
      <c r="L93" s="86">
        <v>0</v>
      </c>
      <c r="BL93" s="119"/>
      <c r="BM93" s="119"/>
    </row>
    <row r="94" spans="1:65" x14ac:dyDescent="0.45">
      <c r="A94" t="s">
        <v>416</v>
      </c>
      <c r="B94" t="s">
        <v>418</v>
      </c>
      <c r="C94" s="86">
        <v>6713278</v>
      </c>
      <c r="D94" s="86">
        <v>6903742</v>
      </c>
      <c r="E94" s="86">
        <v>49908273</v>
      </c>
      <c r="F94" s="86">
        <v>8934197</v>
      </c>
      <c r="G94" s="86">
        <v>0</v>
      </c>
      <c r="H94" s="86">
        <v>0</v>
      </c>
      <c r="I94" s="86">
        <v>51351429</v>
      </c>
      <c r="J94" s="86">
        <v>9466540</v>
      </c>
      <c r="K94" s="86">
        <v>0</v>
      </c>
      <c r="L94" s="86">
        <v>0</v>
      </c>
      <c r="BL94" s="119"/>
      <c r="BM94" s="119"/>
    </row>
    <row r="95" spans="1:65" x14ac:dyDescent="0.45">
      <c r="A95" t="s">
        <v>419</v>
      </c>
      <c r="B95" t="s">
        <v>421</v>
      </c>
      <c r="C95" s="86">
        <v>6858963</v>
      </c>
      <c r="D95" s="86">
        <v>7041457</v>
      </c>
      <c r="E95" s="86">
        <v>45472542</v>
      </c>
      <c r="F95" s="86">
        <v>7636397</v>
      </c>
      <c r="G95" s="86">
        <v>2619493</v>
      </c>
      <c r="H95" s="86">
        <v>0</v>
      </c>
      <c r="I95" s="86">
        <v>46625779</v>
      </c>
      <c r="J95" s="86">
        <v>8144771</v>
      </c>
      <c r="K95" s="86">
        <v>2672334</v>
      </c>
      <c r="L95" s="86">
        <v>0</v>
      </c>
      <c r="BL95" s="119"/>
      <c r="BM95" s="119"/>
    </row>
    <row r="96" spans="1:65" x14ac:dyDescent="0.45">
      <c r="A96" t="s">
        <v>422</v>
      </c>
      <c r="B96" t="s">
        <v>424</v>
      </c>
      <c r="C96" s="86">
        <v>5977547</v>
      </c>
      <c r="D96" s="86">
        <v>6169075</v>
      </c>
      <c r="E96" s="86">
        <v>53760952</v>
      </c>
      <c r="F96" s="86">
        <v>8277811</v>
      </c>
      <c r="G96" s="86">
        <v>3295588</v>
      </c>
      <c r="H96" s="86">
        <v>0</v>
      </c>
      <c r="I96" s="86">
        <v>56487112.560000002</v>
      </c>
      <c r="J96" s="86">
        <v>8841903.1199999992</v>
      </c>
      <c r="K96" s="86">
        <v>3363930</v>
      </c>
      <c r="L96" s="86">
        <v>0</v>
      </c>
      <c r="BL96" s="119"/>
      <c r="BM96" s="119"/>
    </row>
    <row r="97" spans="1:12" x14ac:dyDescent="0.45">
      <c r="A97" t="s">
        <v>425</v>
      </c>
      <c r="B97" t="s">
        <v>427</v>
      </c>
      <c r="C97" s="86">
        <v>7196868</v>
      </c>
      <c r="D97" s="86">
        <v>7456402</v>
      </c>
      <c r="E97" s="86">
        <v>56029456</v>
      </c>
      <c r="F97" s="86">
        <v>9211050</v>
      </c>
      <c r="G97" s="86">
        <v>3008205</v>
      </c>
      <c r="H97" s="86">
        <v>0</v>
      </c>
      <c r="I97" s="86">
        <v>59155787</v>
      </c>
      <c r="J97" s="86">
        <v>9919967</v>
      </c>
      <c r="K97" s="86">
        <v>3085151</v>
      </c>
      <c r="L97" s="86">
        <v>0</v>
      </c>
    </row>
    <row r="98" spans="1:12" x14ac:dyDescent="0.45">
      <c r="A98" t="s">
        <v>428</v>
      </c>
      <c r="B98" t="s">
        <v>430</v>
      </c>
      <c r="C98" s="86">
        <v>9210470</v>
      </c>
      <c r="D98" s="86">
        <v>9299530</v>
      </c>
      <c r="E98" s="86">
        <v>40523952</v>
      </c>
      <c r="F98" s="86">
        <v>6936460</v>
      </c>
      <c r="G98" s="86">
        <v>2149363</v>
      </c>
      <c r="H98" s="86">
        <v>0</v>
      </c>
      <c r="I98" s="86">
        <v>42193267.109999999</v>
      </c>
      <c r="J98" s="86">
        <v>7463105.3700000001</v>
      </c>
      <c r="K98" s="86">
        <v>2216414.7999999998</v>
      </c>
      <c r="L98" s="86">
        <v>0</v>
      </c>
    </row>
    <row r="99" spans="1:12" x14ac:dyDescent="0.45">
      <c r="A99" t="s">
        <v>431</v>
      </c>
      <c r="B99" t="s">
        <v>433</v>
      </c>
      <c r="C99" s="86">
        <v>13044673</v>
      </c>
      <c r="D99" s="86">
        <v>13128209</v>
      </c>
      <c r="E99" s="86">
        <v>52846630</v>
      </c>
      <c r="F99" s="86">
        <v>7945024</v>
      </c>
      <c r="G99" s="86">
        <v>3100965</v>
      </c>
      <c r="H99" s="86">
        <v>0</v>
      </c>
      <c r="I99" s="86">
        <v>54600539</v>
      </c>
      <c r="J99" s="86">
        <v>8395435</v>
      </c>
      <c r="K99" s="86">
        <v>3110333</v>
      </c>
      <c r="L99" s="86">
        <v>0</v>
      </c>
    </row>
    <row r="100" spans="1:12" x14ac:dyDescent="0.45">
      <c r="A100" t="s">
        <v>434</v>
      </c>
      <c r="B100" t="s">
        <v>436</v>
      </c>
      <c r="C100" s="86">
        <v>7833236</v>
      </c>
      <c r="D100" s="86">
        <v>8198849</v>
      </c>
      <c r="E100" s="86">
        <v>39410773</v>
      </c>
      <c r="F100" s="86">
        <v>7536074</v>
      </c>
      <c r="G100" s="86">
        <v>0</v>
      </c>
      <c r="H100" s="86">
        <v>0</v>
      </c>
      <c r="I100" s="86">
        <v>41907041</v>
      </c>
      <c r="J100" s="86">
        <v>8031566</v>
      </c>
      <c r="K100" s="86">
        <v>0</v>
      </c>
      <c r="L100" s="86">
        <v>0</v>
      </c>
    </row>
    <row r="101" spans="1:12" x14ac:dyDescent="0.45">
      <c r="A101" t="s">
        <v>437</v>
      </c>
      <c r="B101" t="s">
        <v>439</v>
      </c>
      <c r="C101" s="86">
        <v>7518274</v>
      </c>
      <c r="D101" s="86">
        <v>7748494</v>
      </c>
      <c r="E101" s="86">
        <v>42904404</v>
      </c>
      <c r="F101" s="86">
        <v>6478617</v>
      </c>
      <c r="G101" s="86">
        <v>2171080</v>
      </c>
      <c r="H101" s="86">
        <v>0</v>
      </c>
      <c r="I101" s="86">
        <v>45105485</v>
      </c>
      <c r="J101" s="86">
        <v>7014289</v>
      </c>
      <c r="K101" s="86">
        <v>2238564</v>
      </c>
      <c r="L101" s="86">
        <v>0</v>
      </c>
    </row>
    <row r="102" spans="1:12" x14ac:dyDescent="0.45">
      <c r="A102" t="s">
        <v>440</v>
      </c>
      <c r="B102" t="s">
        <v>442</v>
      </c>
      <c r="C102" s="86">
        <v>95682014</v>
      </c>
      <c r="D102" s="86">
        <v>100514796</v>
      </c>
      <c r="E102" s="86">
        <v>0</v>
      </c>
      <c r="F102" s="86">
        <v>7186143</v>
      </c>
      <c r="G102" s="86">
        <v>4404562</v>
      </c>
      <c r="H102" s="86">
        <v>0</v>
      </c>
      <c r="I102" s="86">
        <v>0</v>
      </c>
      <c r="J102" s="86">
        <v>7549284</v>
      </c>
      <c r="K102" s="86">
        <v>4494730</v>
      </c>
      <c r="L102" s="86">
        <v>0</v>
      </c>
    </row>
    <row r="103" spans="1:12" x14ac:dyDescent="0.45">
      <c r="A103" t="s">
        <v>445</v>
      </c>
      <c r="B103" t="s">
        <v>447</v>
      </c>
      <c r="C103" s="86">
        <v>7023130</v>
      </c>
      <c r="D103" s="86">
        <v>7222402</v>
      </c>
      <c r="E103" s="86">
        <v>57387851</v>
      </c>
      <c r="F103" s="86">
        <v>8573688</v>
      </c>
      <c r="G103" s="86">
        <v>3041842</v>
      </c>
      <c r="H103" s="86">
        <v>0</v>
      </c>
      <c r="I103" s="86">
        <v>59107918</v>
      </c>
      <c r="J103" s="86">
        <v>9132872</v>
      </c>
      <c r="K103" s="86">
        <v>3101497</v>
      </c>
      <c r="L103" s="86">
        <v>0</v>
      </c>
    </row>
    <row r="104" spans="1:12" x14ac:dyDescent="0.45">
      <c r="A104" t="s">
        <v>448</v>
      </c>
      <c r="B104" t="s">
        <v>450</v>
      </c>
      <c r="C104" s="86">
        <v>8189226</v>
      </c>
      <c r="D104" s="86">
        <v>8328778</v>
      </c>
      <c r="E104" s="86">
        <v>51601848</v>
      </c>
      <c r="F104" s="86">
        <v>9867235</v>
      </c>
      <c r="G104" s="86">
        <v>0</v>
      </c>
      <c r="H104" s="86">
        <v>0</v>
      </c>
      <c r="I104" s="86">
        <v>53719233</v>
      </c>
      <c r="J104" s="86">
        <v>10295395</v>
      </c>
      <c r="K104" s="86">
        <v>0</v>
      </c>
      <c r="L104" s="86">
        <v>0</v>
      </c>
    </row>
    <row r="105" spans="1:12" x14ac:dyDescent="0.45">
      <c r="A105" t="s">
        <v>451</v>
      </c>
      <c r="B105" t="s">
        <v>453</v>
      </c>
      <c r="C105" s="86">
        <v>6239260</v>
      </c>
      <c r="D105" s="86">
        <v>6299900</v>
      </c>
      <c r="E105" s="86">
        <v>34779854</v>
      </c>
      <c r="F105" s="86">
        <v>5717688</v>
      </c>
      <c r="G105" s="86">
        <v>1867320</v>
      </c>
      <c r="H105" s="86">
        <v>0</v>
      </c>
      <c r="I105" s="86">
        <v>36087805.560000002</v>
      </c>
      <c r="J105" s="86">
        <v>6051645</v>
      </c>
      <c r="K105" s="86">
        <v>1882086.8</v>
      </c>
      <c r="L105" s="86">
        <v>0</v>
      </c>
    </row>
    <row r="106" spans="1:12" x14ac:dyDescent="0.45">
      <c r="A106" t="s">
        <v>454</v>
      </c>
      <c r="B106" t="s">
        <v>456</v>
      </c>
      <c r="C106" s="86">
        <v>7512530</v>
      </c>
      <c r="D106" s="86">
        <v>7736740</v>
      </c>
      <c r="E106" s="86">
        <v>46394836</v>
      </c>
      <c r="F106" s="86">
        <v>6975054</v>
      </c>
      <c r="G106" s="86">
        <v>2722383</v>
      </c>
      <c r="H106" s="86">
        <v>0</v>
      </c>
      <c r="I106" s="86">
        <v>48840969</v>
      </c>
      <c r="J106" s="86">
        <v>7509838</v>
      </c>
      <c r="K106" s="86">
        <v>2782237</v>
      </c>
      <c r="L106" s="86">
        <v>0</v>
      </c>
    </row>
    <row r="107" spans="1:12" x14ac:dyDescent="0.45">
      <c r="A107" t="s">
        <v>457</v>
      </c>
      <c r="B107" t="s">
        <v>459</v>
      </c>
      <c r="C107" s="86">
        <v>5315042</v>
      </c>
      <c r="D107" s="86">
        <v>5476993</v>
      </c>
      <c r="E107" s="86">
        <v>41146782</v>
      </c>
      <c r="F107" s="86">
        <v>7641657</v>
      </c>
      <c r="G107" s="86">
        <v>0</v>
      </c>
      <c r="H107" s="86">
        <v>0</v>
      </c>
      <c r="I107" s="86">
        <v>42582695</v>
      </c>
      <c r="J107" s="86">
        <v>8037269</v>
      </c>
      <c r="K107" s="86">
        <v>0</v>
      </c>
      <c r="L107" s="86">
        <v>0</v>
      </c>
    </row>
    <row r="108" spans="1:12" x14ac:dyDescent="0.45">
      <c r="A108" t="s">
        <v>460</v>
      </c>
      <c r="B108" t="s">
        <v>462</v>
      </c>
      <c r="C108" s="86">
        <v>101721180</v>
      </c>
      <c r="D108" s="86">
        <v>105767730</v>
      </c>
      <c r="E108" s="86">
        <v>27782603</v>
      </c>
      <c r="F108" s="86">
        <v>0</v>
      </c>
      <c r="G108" s="86">
        <v>0</v>
      </c>
      <c r="H108" s="86">
        <v>0</v>
      </c>
      <c r="I108" s="86">
        <v>30132409.390000001</v>
      </c>
      <c r="J108" s="86">
        <v>0</v>
      </c>
      <c r="K108" s="86">
        <v>0</v>
      </c>
      <c r="L108" s="86">
        <v>0</v>
      </c>
    </row>
    <row r="109" spans="1:12" x14ac:dyDescent="0.45">
      <c r="A109" t="s">
        <v>463</v>
      </c>
      <c r="B109" t="s">
        <v>465</v>
      </c>
      <c r="C109" s="86">
        <v>12069402</v>
      </c>
      <c r="D109" s="86">
        <v>12327945</v>
      </c>
      <c r="E109" s="86">
        <v>87128701</v>
      </c>
      <c r="F109" s="86">
        <v>15597121</v>
      </c>
      <c r="G109" s="86">
        <v>0</v>
      </c>
      <c r="H109" s="86">
        <v>0</v>
      </c>
      <c r="I109" s="86">
        <v>88544483.349999994</v>
      </c>
      <c r="J109" s="86">
        <v>16323009.859999999</v>
      </c>
      <c r="K109" s="86">
        <v>0</v>
      </c>
      <c r="L109" s="86">
        <v>0</v>
      </c>
    </row>
    <row r="110" spans="1:12" x14ac:dyDescent="0.45">
      <c r="A110" t="s">
        <v>466</v>
      </c>
      <c r="B110" t="s">
        <v>468</v>
      </c>
      <c r="C110" s="86">
        <v>87746425</v>
      </c>
      <c r="D110" s="86">
        <v>89218695</v>
      </c>
      <c r="E110" s="86">
        <v>24701359</v>
      </c>
      <c r="F110" s="86">
        <v>0</v>
      </c>
      <c r="G110" s="86">
        <v>0</v>
      </c>
      <c r="H110" s="86">
        <v>0</v>
      </c>
      <c r="I110" s="86">
        <v>26197811.84</v>
      </c>
      <c r="J110" s="86">
        <v>0</v>
      </c>
      <c r="K110" s="86">
        <v>0</v>
      </c>
      <c r="L110" s="86">
        <v>0</v>
      </c>
    </row>
    <row r="111" spans="1:12" x14ac:dyDescent="0.45">
      <c r="A111" t="s">
        <v>469</v>
      </c>
      <c r="B111" t="s">
        <v>471</v>
      </c>
      <c r="C111" s="86">
        <v>52326980</v>
      </c>
      <c r="D111" s="86">
        <v>54655587</v>
      </c>
      <c r="E111" s="86">
        <v>0</v>
      </c>
      <c r="F111" s="86">
        <v>7440948</v>
      </c>
      <c r="G111" s="86">
        <v>2803615</v>
      </c>
      <c r="H111" s="86">
        <v>671821</v>
      </c>
      <c r="I111" s="86">
        <v>0</v>
      </c>
      <c r="J111" s="86">
        <v>7931430</v>
      </c>
      <c r="K111" s="86">
        <v>2845168</v>
      </c>
      <c r="L111" s="86">
        <v>668458</v>
      </c>
    </row>
    <row r="112" spans="1:12" x14ac:dyDescent="0.45">
      <c r="A112" t="s">
        <v>473</v>
      </c>
      <c r="B112" t="s">
        <v>475</v>
      </c>
      <c r="C112" s="86">
        <v>5818611.8300000001</v>
      </c>
      <c r="D112" s="86">
        <v>5877912.9400000004</v>
      </c>
      <c r="E112" s="86">
        <v>50798011</v>
      </c>
      <c r="F112" s="86">
        <v>9901639</v>
      </c>
      <c r="G112" s="86">
        <v>2708169</v>
      </c>
      <c r="H112" s="86">
        <v>0</v>
      </c>
      <c r="I112" s="86">
        <v>52692684.939999998</v>
      </c>
      <c r="J112" s="86">
        <v>10122164</v>
      </c>
      <c r="K112" s="86">
        <v>2768601.86</v>
      </c>
      <c r="L112" s="86">
        <v>0</v>
      </c>
    </row>
    <row r="113" spans="1:12" x14ac:dyDescent="0.45">
      <c r="A113" t="s">
        <v>476</v>
      </c>
      <c r="B113" t="s">
        <v>478</v>
      </c>
      <c r="C113" s="86">
        <v>63786000</v>
      </c>
      <c r="D113" s="86">
        <v>67330523</v>
      </c>
      <c r="E113" s="86">
        <v>26729975</v>
      </c>
      <c r="F113" s="86">
        <v>0</v>
      </c>
      <c r="G113" s="86">
        <v>0</v>
      </c>
      <c r="H113" s="86">
        <v>0</v>
      </c>
      <c r="I113" s="86">
        <v>29431004</v>
      </c>
      <c r="J113" s="86">
        <v>0</v>
      </c>
      <c r="K113" s="86">
        <v>0</v>
      </c>
      <c r="L113" s="86">
        <v>0</v>
      </c>
    </row>
    <row r="114" spans="1:12" x14ac:dyDescent="0.45">
      <c r="A114" t="s">
        <v>479</v>
      </c>
      <c r="B114" t="s">
        <v>481</v>
      </c>
      <c r="C114" s="86">
        <v>7964965</v>
      </c>
      <c r="D114" s="86">
        <v>8327674</v>
      </c>
      <c r="E114" s="86">
        <v>48544603</v>
      </c>
      <c r="F114" s="86">
        <v>8425837</v>
      </c>
      <c r="G114" s="86">
        <v>2455171</v>
      </c>
      <c r="H114" s="86">
        <v>0</v>
      </c>
      <c r="I114" s="86">
        <v>51290540</v>
      </c>
      <c r="J114" s="86">
        <v>9024682</v>
      </c>
      <c r="K114" s="86">
        <v>2519114</v>
      </c>
      <c r="L114" s="86">
        <v>0</v>
      </c>
    </row>
    <row r="115" spans="1:12" x14ac:dyDescent="0.45">
      <c r="A115" t="s">
        <v>482</v>
      </c>
      <c r="B115" t="s">
        <v>484</v>
      </c>
      <c r="C115" s="86">
        <v>107805175.89293</v>
      </c>
      <c r="D115" s="86">
        <v>110303004.34987999</v>
      </c>
      <c r="E115" s="86">
        <v>26081867</v>
      </c>
      <c r="F115" s="86">
        <v>0</v>
      </c>
      <c r="G115" s="86">
        <v>0</v>
      </c>
      <c r="H115" s="86">
        <v>0</v>
      </c>
      <c r="I115" s="86">
        <v>27835991.039999999</v>
      </c>
      <c r="J115" s="86">
        <v>0</v>
      </c>
      <c r="K115" s="86">
        <v>0</v>
      </c>
      <c r="L115" s="86">
        <v>0</v>
      </c>
    </row>
    <row r="116" spans="1:12" x14ac:dyDescent="0.45">
      <c r="A116" t="s">
        <v>485</v>
      </c>
      <c r="B116" t="s">
        <v>487</v>
      </c>
      <c r="C116" s="86">
        <v>7631874</v>
      </c>
      <c r="D116" s="86">
        <v>7911815</v>
      </c>
      <c r="E116" s="86">
        <v>35594667</v>
      </c>
      <c r="F116" s="86">
        <v>5351688</v>
      </c>
      <c r="G116" s="86">
        <v>1990818</v>
      </c>
      <c r="H116" s="86">
        <v>0</v>
      </c>
      <c r="I116" s="86">
        <v>36722161</v>
      </c>
      <c r="J116" s="86">
        <v>5710803</v>
      </c>
      <c r="K116" s="86">
        <v>2023552</v>
      </c>
      <c r="L116" s="86">
        <v>0</v>
      </c>
    </row>
    <row r="117" spans="1:12" x14ac:dyDescent="0.45">
      <c r="A117" t="s">
        <v>488</v>
      </c>
      <c r="B117" t="s">
        <v>490</v>
      </c>
      <c r="C117" s="86">
        <v>16729213</v>
      </c>
      <c r="D117" s="86">
        <v>17217539</v>
      </c>
      <c r="E117" s="86">
        <v>86481821</v>
      </c>
      <c r="F117" s="86">
        <v>16857190</v>
      </c>
      <c r="G117" s="86">
        <v>4610562</v>
      </c>
      <c r="H117" s="86">
        <v>0</v>
      </c>
      <c r="I117" s="86">
        <v>90285879.040000007</v>
      </c>
      <c r="J117" s="86">
        <v>17343744</v>
      </c>
      <c r="K117" s="86">
        <v>4743839.74</v>
      </c>
      <c r="L117" s="86">
        <v>0</v>
      </c>
    </row>
    <row r="118" spans="1:12" x14ac:dyDescent="0.45">
      <c r="A118" t="s">
        <v>491</v>
      </c>
      <c r="B118" t="s">
        <v>493</v>
      </c>
      <c r="C118" s="86">
        <v>133492294</v>
      </c>
      <c r="D118" s="86">
        <v>139705596</v>
      </c>
      <c r="E118" s="86">
        <v>29111581</v>
      </c>
      <c r="F118" s="86">
        <v>0</v>
      </c>
      <c r="G118" s="86">
        <v>0</v>
      </c>
      <c r="H118" s="86">
        <v>0</v>
      </c>
      <c r="I118" s="86">
        <v>31779156.420000002</v>
      </c>
      <c r="J118" s="86">
        <v>0</v>
      </c>
      <c r="K118" s="86">
        <v>0</v>
      </c>
      <c r="L118" s="86">
        <v>0</v>
      </c>
    </row>
    <row r="119" spans="1:12" x14ac:dyDescent="0.45">
      <c r="A119" t="s">
        <v>494</v>
      </c>
      <c r="B119" t="s">
        <v>496</v>
      </c>
      <c r="C119" s="86">
        <v>10664542.18</v>
      </c>
      <c r="D119" s="86">
        <v>10929249</v>
      </c>
      <c r="E119" s="86">
        <v>52872977</v>
      </c>
      <c r="F119" s="86">
        <v>8692135</v>
      </c>
      <c r="G119" s="86">
        <v>2838735</v>
      </c>
      <c r="H119" s="86">
        <v>0</v>
      </c>
      <c r="I119" s="86">
        <v>55443008.340000004</v>
      </c>
      <c r="J119" s="86">
        <v>9297363</v>
      </c>
      <c r="K119" s="86">
        <v>2891518</v>
      </c>
      <c r="L119" s="86">
        <v>0</v>
      </c>
    </row>
    <row r="120" spans="1:12" x14ac:dyDescent="0.45">
      <c r="A120" t="s">
        <v>497</v>
      </c>
      <c r="B120" t="s">
        <v>499</v>
      </c>
      <c r="C120" s="86">
        <v>43604333</v>
      </c>
      <c r="D120" s="86">
        <v>42736895</v>
      </c>
      <c r="E120" s="86">
        <v>0</v>
      </c>
      <c r="F120" s="86">
        <v>6482756</v>
      </c>
      <c r="G120" s="86">
        <v>1961448</v>
      </c>
      <c r="H120" s="86">
        <v>0</v>
      </c>
      <c r="I120" s="86">
        <v>0</v>
      </c>
      <c r="J120" s="86">
        <v>6479560</v>
      </c>
      <c r="K120" s="86">
        <v>1958767</v>
      </c>
      <c r="L120" s="86">
        <v>0</v>
      </c>
    </row>
    <row r="121" spans="1:12" x14ac:dyDescent="0.45">
      <c r="A121" t="s">
        <v>502</v>
      </c>
      <c r="B121" t="s">
        <v>504</v>
      </c>
      <c r="C121" s="86">
        <v>7093624</v>
      </c>
      <c r="D121" s="86">
        <v>7103644.7400000002</v>
      </c>
      <c r="E121" s="86">
        <v>39086448</v>
      </c>
      <c r="F121" s="86">
        <v>5237042</v>
      </c>
      <c r="G121" s="86">
        <v>2502599</v>
      </c>
      <c r="H121" s="86">
        <v>0</v>
      </c>
      <c r="I121" s="86">
        <v>39715797</v>
      </c>
      <c r="J121" s="86">
        <v>5527915</v>
      </c>
      <c r="K121" s="86">
        <v>2506094</v>
      </c>
      <c r="L121" s="86">
        <v>0</v>
      </c>
    </row>
    <row r="122" spans="1:12" x14ac:dyDescent="0.45">
      <c r="A122" t="s">
        <v>505</v>
      </c>
      <c r="B122" t="s">
        <v>507</v>
      </c>
      <c r="C122" s="86">
        <v>8642365</v>
      </c>
      <c r="D122" s="86">
        <v>8889619</v>
      </c>
      <c r="E122" s="86">
        <v>53068054</v>
      </c>
      <c r="F122" s="86">
        <v>8724205</v>
      </c>
      <c r="G122" s="86">
        <v>2849208</v>
      </c>
      <c r="H122" s="86">
        <v>0</v>
      </c>
      <c r="I122" s="86">
        <v>55973478.609999999</v>
      </c>
      <c r="J122" s="86">
        <v>9386318.6099999994</v>
      </c>
      <c r="K122" s="86">
        <v>2919184.05</v>
      </c>
      <c r="L122" s="86">
        <v>0</v>
      </c>
    </row>
    <row r="123" spans="1:12" x14ac:dyDescent="0.45">
      <c r="A123" t="s">
        <v>508</v>
      </c>
      <c r="B123" t="s">
        <v>510</v>
      </c>
      <c r="C123" s="86">
        <v>130104269</v>
      </c>
      <c r="D123" s="86">
        <v>134980023</v>
      </c>
      <c r="E123" s="86">
        <v>29515378</v>
      </c>
      <c r="F123" s="86">
        <v>0</v>
      </c>
      <c r="G123" s="86">
        <v>0</v>
      </c>
      <c r="H123" s="86">
        <v>0</v>
      </c>
      <c r="I123" s="86">
        <v>32090449</v>
      </c>
      <c r="J123" s="86">
        <v>0</v>
      </c>
      <c r="K123" s="86">
        <v>0</v>
      </c>
      <c r="L123" s="86">
        <v>0</v>
      </c>
    </row>
    <row r="124" spans="1:12" x14ac:dyDescent="0.45">
      <c r="A124" t="s">
        <v>511</v>
      </c>
      <c r="B124" t="s">
        <v>513</v>
      </c>
      <c r="C124" s="86">
        <v>114649727</v>
      </c>
      <c r="D124" s="86">
        <v>117826831</v>
      </c>
      <c r="E124" s="86">
        <v>0</v>
      </c>
      <c r="F124" s="86">
        <v>15708861</v>
      </c>
      <c r="G124" s="86">
        <v>5998340</v>
      </c>
      <c r="H124" s="86">
        <v>0</v>
      </c>
      <c r="I124" s="86">
        <v>0</v>
      </c>
      <c r="J124" s="86">
        <v>16418240</v>
      </c>
      <c r="K124" s="86">
        <v>5993072</v>
      </c>
      <c r="L124" s="86">
        <v>0</v>
      </c>
    </row>
    <row r="125" spans="1:12" x14ac:dyDescent="0.45">
      <c r="A125" t="s">
        <v>514</v>
      </c>
      <c r="B125" t="s">
        <v>516</v>
      </c>
      <c r="C125" s="86">
        <v>8911193</v>
      </c>
      <c r="D125" s="86">
        <v>9072098</v>
      </c>
      <c r="E125" s="86">
        <v>59239707</v>
      </c>
      <c r="F125" s="86">
        <v>8294062</v>
      </c>
      <c r="G125" s="86">
        <v>0</v>
      </c>
      <c r="H125" s="86">
        <v>0</v>
      </c>
      <c r="I125" s="86">
        <v>61600426</v>
      </c>
      <c r="J125" s="86">
        <v>8921952</v>
      </c>
      <c r="K125" s="86">
        <v>0</v>
      </c>
      <c r="L125" s="86">
        <v>0</v>
      </c>
    </row>
    <row r="126" spans="1:12" x14ac:dyDescent="0.45">
      <c r="A126" t="s">
        <v>517</v>
      </c>
      <c r="B126" t="s">
        <v>519</v>
      </c>
      <c r="C126" s="86">
        <v>6673741</v>
      </c>
      <c r="D126" s="86">
        <v>6880540</v>
      </c>
      <c r="E126" s="86">
        <v>41788986</v>
      </c>
      <c r="F126" s="86">
        <v>7017802</v>
      </c>
      <c r="G126" s="86">
        <v>2407298</v>
      </c>
      <c r="H126" s="86">
        <v>0</v>
      </c>
      <c r="I126" s="86">
        <v>42742395</v>
      </c>
      <c r="J126" s="86">
        <v>7466406</v>
      </c>
      <c r="K126" s="86">
        <v>2449760</v>
      </c>
      <c r="L126" s="86">
        <v>0</v>
      </c>
    </row>
    <row r="127" spans="1:12" x14ac:dyDescent="0.45">
      <c r="A127" t="s">
        <v>520</v>
      </c>
      <c r="B127" t="s">
        <v>522</v>
      </c>
      <c r="C127" s="86">
        <v>120786455</v>
      </c>
      <c r="D127" s="86">
        <v>126539460</v>
      </c>
      <c r="E127" s="86">
        <v>33906671</v>
      </c>
      <c r="F127" s="86">
        <v>0</v>
      </c>
      <c r="G127" s="86">
        <v>0</v>
      </c>
      <c r="H127" s="86">
        <v>0</v>
      </c>
      <c r="I127" s="86">
        <v>37119140</v>
      </c>
      <c r="J127" s="86">
        <v>0</v>
      </c>
      <c r="K127" s="86">
        <v>0</v>
      </c>
      <c r="L127" s="86">
        <v>0</v>
      </c>
    </row>
    <row r="128" spans="1:12" x14ac:dyDescent="0.45">
      <c r="A128" t="s">
        <v>523</v>
      </c>
      <c r="B128" t="s">
        <v>525</v>
      </c>
      <c r="C128" s="86">
        <v>7438983</v>
      </c>
      <c r="D128" s="86">
        <v>7624161</v>
      </c>
      <c r="E128" s="86">
        <v>52400443</v>
      </c>
      <c r="F128" s="86">
        <v>9095092</v>
      </c>
      <c r="G128" s="86">
        <v>2650182</v>
      </c>
      <c r="H128" s="86">
        <v>0</v>
      </c>
      <c r="I128" s="86">
        <v>54624923</v>
      </c>
      <c r="J128" s="86">
        <v>9611374</v>
      </c>
      <c r="K128" s="86">
        <v>2682881</v>
      </c>
      <c r="L128" s="86">
        <v>0</v>
      </c>
    </row>
    <row r="129" spans="1:13" x14ac:dyDescent="0.45">
      <c r="A129" t="s">
        <v>526</v>
      </c>
      <c r="B129" t="s">
        <v>528</v>
      </c>
      <c r="C129" s="86">
        <v>13787836</v>
      </c>
      <c r="D129" s="86">
        <v>14191106</v>
      </c>
      <c r="E129" s="86">
        <v>90682343</v>
      </c>
      <c r="F129" s="86">
        <v>12600127</v>
      </c>
      <c r="G129" s="86">
        <v>0</v>
      </c>
      <c r="H129" s="86">
        <v>0</v>
      </c>
      <c r="I129" s="86">
        <v>95339145.450000003</v>
      </c>
      <c r="J129" s="86">
        <v>13564066.140000001</v>
      </c>
      <c r="K129" s="86">
        <v>0</v>
      </c>
      <c r="L129" s="86">
        <v>0</v>
      </c>
    </row>
    <row r="130" spans="1:13" x14ac:dyDescent="0.45">
      <c r="A130" t="s">
        <v>529</v>
      </c>
      <c r="B130" t="s">
        <v>531</v>
      </c>
      <c r="C130" s="86">
        <v>109966860</v>
      </c>
      <c r="D130" s="86">
        <v>115098280</v>
      </c>
      <c r="E130" s="86">
        <v>28641668</v>
      </c>
      <c r="F130" s="86">
        <v>0</v>
      </c>
      <c r="G130" s="86">
        <v>0</v>
      </c>
      <c r="H130" s="86">
        <v>0</v>
      </c>
      <c r="I130" s="86">
        <v>31269669</v>
      </c>
      <c r="J130" s="86">
        <v>0</v>
      </c>
      <c r="K130" s="86">
        <v>0</v>
      </c>
      <c r="L130" s="86">
        <v>0</v>
      </c>
    </row>
    <row r="131" spans="1:13" x14ac:dyDescent="0.45">
      <c r="A131" t="s">
        <v>532</v>
      </c>
      <c r="B131" t="s">
        <v>534</v>
      </c>
      <c r="C131" s="86">
        <v>16421003</v>
      </c>
      <c r="D131" s="86">
        <v>16783744</v>
      </c>
      <c r="E131" s="86">
        <v>85429900</v>
      </c>
      <c r="F131" s="86">
        <v>14622983</v>
      </c>
      <c r="G131" s="86">
        <v>4531145</v>
      </c>
      <c r="H131" s="86">
        <v>0</v>
      </c>
      <c r="I131" s="86">
        <v>88682428.349999994</v>
      </c>
      <c r="J131" s="86">
        <v>15686064.4</v>
      </c>
      <c r="K131" s="86">
        <v>4658493.2</v>
      </c>
      <c r="L131" s="86">
        <v>0</v>
      </c>
    </row>
    <row r="132" spans="1:13" x14ac:dyDescent="0.45">
      <c r="A132" t="s">
        <v>535</v>
      </c>
      <c r="B132" t="s">
        <v>537</v>
      </c>
      <c r="C132" s="86">
        <v>5260578</v>
      </c>
      <c r="D132" s="86">
        <v>5183914</v>
      </c>
      <c r="E132" s="86">
        <v>29333903</v>
      </c>
      <c r="F132" s="86">
        <v>4429455</v>
      </c>
      <c r="G132" s="86">
        <v>1484376</v>
      </c>
      <c r="H132" s="86">
        <v>0</v>
      </c>
      <c r="I132" s="86">
        <v>29471829</v>
      </c>
      <c r="J132" s="86">
        <v>4583122</v>
      </c>
      <c r="K132" s="86">
        <v>1462673</v>
      </c>
      <c r="L132" s="86">
        <v>0</v>
      </c>
    </row>
    <row r="133" spans="1:13" x14ac:dyDescent="0.45">
      <c r="A133" t="s">
        <v>538</v>
      </c>
      <c r="B133" t="s">
        <v>540</v>
      </c>
      <c r="C133" s="86">
        <v>14349264</v>
      </c>
      <c r="D133" s="86">
        <v>14468690</v>
      </c>
      <c r="E133" s="86">
        <v>52197905</v>
      </c>
      <c r="F133" s="86">
        <v>8653615</v>
      </c>
      <c r="G133" s="86">
        <v>0</v>
      </c>
      <c r="H133" s="86">
        <v>0</v>
      </c>
      <c r="I133" s="86">
        <v>53657929.799999997</v>
      </c>
      <c r="J133" s="86">
        <v>9128484.4499999993</v>
      </c>
      <c r="K133" s="86">
        <v>0</v>
      </c>
      <c r="L133" s="86">
        <v>0</v>
      </c>
    </row>
    <row r="134" spans="1:13" x14ac:dyDescent="0.45">
      <c r="A134" t="s">
        <v>541</v>
      </c>
      <c r="B134" t="s">
        <v>543</v>
      </c>
      <c r="C134" s="123">
        <f>91089096.91-3347939.09</f>
        <v>87741157.819999993</v>
      </c>
      <c r="D134" s="86">
        <v>94581117</v>
      </c>
      <c r="E134" s="86">
        <v>0</v>
      </c>
      <c r="F134" s="86">
        <v>11385577</v>
      </c>
      <c r="G134" s="123">
        <v>3347939.09</v>
      </c>
      <c r="H134" s="86">
        <v>0</v>
      </c>
      <c r="I134" s="86">
        <v>0</v>
      </c>
      <c r="J134" s="86">
        <v>12065698</v>
      </c>
      <c r="K134" s="86">
        <v>3752482</v>
      </c>
      <c r="L134" s="86">
        <v>0</v>
      </c>
      <c r="M134" t="s">
        <v>1174</v>
      </c>
    </row>
    <row r="135" spans="1:13" x14ac:dyDescent="0.45">
      <c r="A135" t="s">
        <v>544</v>
      </c>
      <c r="B135" t="s">
        <v>546</v>
      </c>
      <c r="C135" s="86">
        <v>1716719</v>
      </c>
      <c r="D135" s="86">
        <v>1738109</v>
      </c>
      <c r="E135" s="86">
        <v>0</v>
      </c>
      <c r="F135" s="86">
        <v>286514</v>
      </c>
      <c r="G135" s="86">
        <v>0</v>
      </c>
      <c r="H135" s="86">
        <v>0</v>
      </c>
      <c r="I135" s="86">
        <v>0</v>
      </c>
      <c r="J135" s="86">
        <v>294895.7</v>
      </c>
      <c r="K135" s="86">
        <v>0</v>
      </c>
      <c r="L135" s="86">
        <v>0</v>
      </c>
    </row>
    <row r="136" spans="1:13" x14ac:dyDescent="0.45">
      <c r="A136" t="s">
        <v>547</v>
      </c>
      <c r="B136" t="s">
        <v>549</v>
      </c>
      <c r="C136" s="86">
        <v>98768282</v>
      </c>
      <c r="D136" s="86">
        <v>99248682</v>
      </c>
      <c r="E136" s="86">
        <v>26971124</v>
      </c>
      <c r="F136" s="86">
        <v>0</v>
      </c>
      <c r="G136" s="86">
        <v>0</v>
      </c>
      <c r="H136" s="86">
        <v>0</v>
      </c>
      <c r="I136" s="86">
        <v>28269874</v>
      </c>
      <c r="J136" s="86">
        <v>0</v>
      </c>
      <c r="K136" s="86">
        <v>0</v>
      </c>
      <c r="L136" s="86">
        <v>0</v>
      </c>
    </row>
    <row r="137" spans="1:13" x14ac:dyDescent="0.45">
      <c r="A137" t="s">
        <v>550</v>
      </c>
      <c r="B137" t="s">
        <v>552</v>
      </c>
      <c r="C137" s="86">
        <v>89895000</v>
      </c>
      <c r="D137" s="86">
        <v>93831000</v>
      </c>
      <c r="E137" s="86">
        <v>32378817</v>
      </c>
      <c r="F137" s="86">
        <v>0</v>
      </c>
      <c r="G137" s="86">
        <v>0</v>
      </c>
      <c r="H137" s="86">
        <v>0</v>
      </c>
      <c r="I137" s="86">
        <v>35275383.659999996</v>
      </c>
      <c r="J137" s="86">
        <v>0</v>
      </c>
      <c r="K137" s="86">
        <v>0</v>
      </c>
      <c r="L137" s="86">
        <v>0</v>
      </c>
    </row>
    <row r="138" spans="1:13" x14ac:dyDescent="0.45">
      <c r="A138" t="s">
        <v>553</v>
      </c>
      <c r="B138" t="s">
        <v>555</v>
      </c>
      <c r="C138" s="86">
        <v>10187874</v>
      </c>
      <c r="D138" s="86">
        <v>10527838</v>
      </c>
      <c r="E138" s="86">
        <v>73629765</v>
      </c>
      <c r="F138" s="86">
        <v>13674300</v>
      </c>
      <c r="G138" s="86">
        <v>0</v>
      </c>
      <c r="H138" s="86">
        <v>0</v>
      </c>
      <c r="I138" s="86">
        <v>76663581</v>
      </c>
      <c r="J138" s="86">
        <v>14469864</v>
      </c>
      <c r="K138" s="86">
        <v>0</v>
      </c>
      <c r="L138" s="86">
        <v>0</v>
      </c>
    </row>
    <row r="139" spans="1:13" x14ac:dyDescent="0.45">
      <c r="A139" t="s">
        <v>556</v>
      </c>
      <c r="B139" t="s">
        <v>558</v>
      </c>
      <c r="C139" s="86">
        <v>89200127</v>
      </c>
      <c r="D139" s="86">
        <v>92765169</v>
      </c>
      <c r="E139" s="86">
        <v>0</v>
      </c>
      <c r="F139" s="86">
        <v>14276074</v>
      </c>
      <c r="G139" s="86">
        <v>5419053</v>
      </c>
      <c r="H139" s="86">
        <v>0</v>
      </c>
      <c r="I139" s="86">
        <v>0</v>
      </c>
      <c r="J139" s="86">
        <v>15069778</v>
      </c>
      <c r="K139" s="86">
        <v>5474343</v>
      </c>
      <c r="L139" s="86">
        <v>0</v>
      </c>
    </row>
    <row r="140" spans="1:13" x14ac:dyDescent="0.45">
      <c r="A140" t="s">
        <v>559</v>
      </c>
      <c r="B140" t="s">
        <v>561</v>
      </c>
      <c r="C140" s="86">
        <v>103001285</v>
      </c>
      <c r="D140" s="86">
        <v>106448665</v>
      </c>
      <c r="E140" s="86">
        <v>21203898</v>
      </c>
      <c r="F140" s="86">
        <v>0</v>
      </c>
      <c r="G140" s="86">
        <v>0</v>
      </c>
      <c r="H140" s="86">
        <v>0</v>
      </c>
      <c r="I140" s="86">
        <v>22857667.469999999</v>
      </c>
      <c r="J140" s="86">
        <v>0</v>
      </c>
      <c r="K140" s="86">
        <v>0</v>
      </c>
      <c r="L140" s="86">
        <v>0</v>
      </c>
    </row>
    <row r="141" spans="1:13" x14ac:dyDescent="0.45">
      <c r="A141" t="s">
        <v>562</v>
      </c>
      <c r="B141" t="s">
        <v>564</v>
      </c>
      <c r="C141" s="86">
        <v>190484094</v>
      </c>
      <c r="D141" s="86">
        <v>197123366</v>
      </c>
      <c r="E141" s="86">
        <v>0</v>
      </c>
      <c r="F141" s="86">
        <v>0</v>
      </c>
      <c r="G141" s="86">
        <v>7958512</v>
      </c>
      <c r="H141" s="86">
        <v>23715847</v>
      </c>
      <c r="I141" s="86">
        <v>0</v>
      </c>
      <c r="J141" s="86">
        <v>0</v>
      </c>
      <c r="K141" s="86">
        <v>8006347.1399999997</v>
      </c>
      <c r="L141" s="86">
        <v>25179604</v>
      </c>
      <c r="M141" s="122" t="s">
        <v>1183</v>
      </c>
    </row>
    <row r="142" spans="1:13" x14ac:dyDescent="0.45">
      <c r="A142" t="s">
        <v>565</v>
      </c>
      <c r="B142" t="s">
        <v>567</v>
      </c>
      <c r="C142" s="86">
        <v>58092123</v>
      </c>
      <c r="D142" s="86">
        <v>61555835</v>
      </c>
      <c r="E142" s="86">
        <v>0</v>
      </c>
      <c r="F142" s="86">
        <v>7790960</v>
      </c>
      <c r="G142" s="86">
        <v>2955102</v>
      </c>
      <c r="H142" s="86">
        <v>698345</v>
      </c>
      <c r="I142" s="86">
        <v>0</v>
      </c>
      <c r="J142" s="86">
        <v>8427400</v>
      </c>
      <c r="K142" s="86">
        <v>3044660</v>
      </c>
      <c r="L142" s="86">
        <v>705470</v>
      </c>
    </row>
    <row r="143" spans="1:13" x14ac:dyDescent="0.45">
      <c r="A143" t="s">
        <v>570</v>
      </c>
      <c r="B143" t="s">
        <v>572</v>
      </c>
      <c r="C143" s="86">
        <v>130430446</v>
      </c>
      <c r="D143" s="86">
        <v>136143055</v>
      </c>
      <c r="E143" s="86">
        <v>37032446</v>
      </c>
      <c r="F143" s="86">
        <v>0</v>
      </c>
      <c r="G143" s="86">
        <v>0</v>
      </c>
      <c r="H143" s="86">
        <v>0</v>
      </c>
      <c r="I143" s="86">
        <v>40319712</v>
      </c>
      <c r="J143" s="86">
        <v>0</v>
      </c>
      <c r="K143" s="86">
        <v>0</v>
      </c>
      <c r="L143" s="86">
        <v>0</v>
      </c>
    </row>
    <row r="144" spans="1:13" x14ac:dyDescent="0.45">
      <c r="A144" t="s">
        <v>573</v>
      </c>
      <c r="B144" t="s">
        <v>575</v>
      </c>
      <c r="C144" s="86">
        <v>10360675</v>
      </c>
      <c r="D144" s="86">
        <v>10648277</v>
      </c>
      <c r="E144" s="86">
        <v>58393344</v>
      </c>
      <c r="F144" s="86">
        <v>8817465</v>
      </c>
      <c r="G144" s="86">
        <v>2954862</v>
      </c>
      <c r="H144" s="86">
        <v>0</v>
      </c>
      <c r="I144" s="86">
        <v>60431885</v>
      </c>
      <c r="J144" s="86">
        <v>9397675</v>
      </c>
      <c r="K144" s="86">
        <v>2999205</v>
      </c>
      <c r="L144" s="86">
        <v>0</v>
      </c>
    </row>
    <row r="145" spans="1:13" x14ac:dyDescent="0.45">
      <c r="A145" t="s">
        <v>576</v>
      </c>
      <c r="B145" t="s">
        <v>578</v>
      </c>
      <c r="C145" s="86">
        <v>337346704</v>
      </c>
      <c r="D145" s="86">
        <v>351189255</v>
      </c>
      <c r="E145" s="86">
        <v>0</v>
      </c>
      <c r="F145" s="86">
        <v>0</v>
      </c>
      <c r="G145" s="86">
        <v>15240048</v>
      </c>
      <c r="H145" s="86">
        <v>45414349</v>
      </c>
      <c r="I145" s="86">
        <v>0</v>
      </c>
      <c r="J145" s="86">
        <v>0</v>
      </c>
      <c r="K145" s="86">
        <v>15417084</v>
      </c>
      <c r="L145" s="86">
        <v>48486042</v>
      </c>
      <c r="M145" s="122" t="s">
        <v>1183</v>
      </c>
    </row>
    <row r="146" spans="1:13" x14ac:dyDescent="0.45">
      <c r="A146" t="s">
        <v>579</v>
      </c>
      <c r="B146" t="s">
        <v>581</v>
      </c>
      <c r="C146" s="86">
        <v>122844500</v>
      </c>
      <c r="D146" s="86">
        <v>126790200</v>
      </c>
      <c r="E146" s="86">
        <v>0</v>
      </c>
      <c r="F146" s="86">
        <v>17749051</v>
      </c>
      <c r="G146" s="86">
        <v>5171824</v>
      </c>
      <c r="H146" s="86">
        <v>0</v>
      </c>
      <c r="I146" s="86">
        <v>0</v>
      </c>
      <c r="J146" s="86">
        <v>18569108.34</v>
      </c>
      <c r="K146" s="86">
        <v>5183308</v>
      </c>
      <c r="L146" s="86">
        <v>0</v>
      </c>
    </row>
    <row r="147" spans="1:13" x14ac:dyDescent="0.45">
      <c r="A147" t="s">
        <v>582</v>
      </c>
      <c r="B147" t="s">
        <v>584</v>
      </c>
      <c r="C147" s="86">
        <v>11911244</v>
      </c>
      <c r="D147" s="86">
        <v>12219163</v>
      </c>
      <c r="E147" s="86">
        <v>54923047</v>
      </c>
      <c r="F147" s="86">
        <v>7358927</v>
      </c>
      <c r="G147" s="86">
        <v>3516574</v>
      </c>
      <c r="H147" s="86">
        <v>0</v>
      </c>
      <c r="I147" s="86">
        <v>56683870</v>
      </c>
      <c r="J147" s="86">
        <v>7889647</v>
      </c>
      <c r="K147" s="86">
        <v>3576792</v>
      </c>
      <c r="L147" s="86">
        <v>0</v>
      </c>
    </row>
    <row r="148" spans="1:13" x14ac:dyDescent="0.45">
      <c r="A148" t="s">
        <v>585</v>
      </c>
      <c r="B148" t="s">
        <v>587</v>
      </c>
      <c r="C148" s="86">
        <v>118423817</v>
      </c>
      <c r="D148" s="86">
        <v>122284176</v>
      </c>
      <c r="E148" s="86">
        <v>29919275</v>
      </c>
      <c r="F148" s="86">
        <v>0</v>
      </c>
      <c r="G148" s="86">
        <v>0</v>
      </c>
      <c r="H148" s="86">
        <v>0</v>
      </c>
      <c r="I148" s="86">
        <v>32225476.300000001</v>
      </c>
      <c r="J148" s="86">
        <v>0</v>
      </c>
      <c r="K148" s="86">
        <v>0</v>
      </c>
      <c r="L148" s="86">
        <v>0</v>
      </c>
    </row>
    <row r="149" spans="1:13" x14ac:dyDescent="0.45">
      <c r="A149" t="s">
        <v>588</v>
      </c>
      <c r="B149" t="s">
        <v>590</v>
      </c>
      <c r="C149" s="86">
        <v>9026124</v>
      </c>
      <c r="D149" s="86">
        <v>9242187</v>
      </c>
      <c r="E149" s="86">
        <v>50583909</v>
      </c>
      <c r="F149" s="86">
        <v>8785780</v>
      </c>
      <c r="G149" s="86">
        <v>3014855</v>
      </c>
      <c r="H149" s="86">
        <v>0</v>
      </c>
      <c r="I149" s="86">
        <v>52916416.670000002</v>
      </c>
      <c r="J149" s="86">
        <v>9278225.8699999992</v>
      </c>
      <c r="K149" s="86">
        <v>3063833</v>
      </c>
      <c r="L149" s="86">
        <v>0</v>
      </c>
    </row>
    <row r="150" spans="1:13" x14ac:dyDescent="0.45">
      <c r="A150" t="s">
        <v>591</v>
      </c>
      <c r="B150" t="s">
        <v>593</v>
      </c>
      <c r="C150" s="86">
        <v>6915030</v>
      </c>
      <c r="D150" s="86">
        <v>6955630</v>
      </c>
      <c r="E150" s="86">
        <v>33024168</v>
      </c>
      <c r="F150" s="86">
        <v>6206197</v>
      </c>
      <c r="G150" s="86">
        <v>0</v>
      </c>
      <c r="H150" s="86">
        <v>0</v>
      </c>
      <c r="I150" s="86">
        <v>33247825.899999999</v>
      </c>
      <c r="J150" s="86">
        <v>6490609.8099999996</v>
      </c>
      <c r="K150" s="86">
        <v>0</v>
      </c>
      <c r="L150" s="86">
        <v>0</v>
      </c>
    </row>
    <row r="151" spans="1:13" x14ac:dyDescent="0.45">
      <c r="A151" t="s">
        <v>594</v>
      </c>
      <c r="B151" t="s">
        <v>596</v>
      </c>
      <c r="C151" s="86">
        <v>187053159</v>
      </c>
      <c r="D151" s="86">
        <v>192706144</v>
      </c>
      <c r="E151" s="86">
        <v>0</v>
      </c>
      <c r="F151" s="86">
        <v>23107210</v>
      </c>
      <c r="G151" s="86">
        <v>8764540</v>
      </c>
      <c r="H151" s="86">
        <v>2071222</v>
      </c>
      <c r="I151" s="86">
        <v>0</v>
      </c>
      <c r="J151" s="86">
        <v>24278670</v>
      </c>
      <c r="K151" s="86">
        <v>8771428</v>
      </c>
      <c r="L151" s="86">
        <v>2032404</v>
      </c>
    </row>
    <row r="152" spans="1:13" x14ac:dyDescent="0.45">
      <c r="A152" t="s">
        <v>597</v>
      </c>
      <c r="B152" t="s">
        <v>599</v>
      </c>
      <c r="C152" s="86">
        <v>79671077.640000001</v>
      </c>
      <c r="D152" s="86">
        <v>82449033</v>
      </c>
      <c r="E152" s="86">
        <v>0</v>
      </c>
      <c r="F152" s="86">
        <v>10992349</v>
      </c>
      <c r="G152" s="86">
        <v>5204120</v>
      </c>
      <c r="H152" s="86">
        <v>0</v>
      </c>
      <c r="I152" s="86">
        <v>0</v>
      </c>
      <c r="J152" s="86">
        <v>11601233</v>
      </c>
      <c r="K152" s="86">
        <v>5231768</v>
      </c>
      <c r="L152" s="86">
        <v>0</v>
      </c>
    </row>
    <row r="153" spans="1:13" x14ac:dyDescent="0.45">
      <c r="A153" t="s">
        <v>600</v>
      </c>
      <c r="B153" t="s">
        <v>602</v>
      </c>
      <c r="C153" s="86">
        <v>18945751</v>
      </c>
      <c r="D153" s="86">
        <v>19455858</v>
      </c>
      <c r="E153" s="86">
        <v>85561513</v>
      </c>
      <c r="F153" s="86">
        <v>12863417</v>
      </c>
      <c r="G153" s="86">
        <v>5020627</v>
      </c>
      <c r="H153" s="86">
        <v>0</v>
      </c>
      <c r="I153" s="86">
        <v>90162340</v>
      </c>
      <c r="J153" s="86">
        <v>13863454</v>
      </c>
      <c r="K153" s="86">
        <v>5136119</v>
      </c>
      <c r="L153" s="86">
        <v>0</v>
      </c>
    </row>
    <row r="154" spans="1:13" x14ac:dyDescent="0.45">
      <c r="A154" t="s">
        <v>603</v>
      </c>
      <c r="B154" t="s">
        <v>605</v>
      </c>
      <c r="C154" s="86">
        <v>6640506</v>
      </c>
      <c r="D154" s="86">
        <v>6747469</v>
      </c>
      <c r="E154" s="86">
        <v>33147707</v>
      </c>
      <c r="F154" s="86">
        <v>4983786</v>
      </c>
      <c r="G154" s="86">
        <v>1853959</v>
      </c>
      <c r="H154" s="86">
        <v>0</v>
      </c>
      <c r="I154" s="86">
        <v>33467907</v>
      </c>
      <c r="J154" s="86">
        <v>5204721</v>
      </c>
      <c r="K154" s="86">
        <v>1844228</v>
      </c>
      <c r="L154" s="86">
        <v>0</v>
      </c>
    </row>
    <row r="155" spans="1:13" x14ac:dyDescent="0.45">
      <c r="A155" t="s">
        <v>606</v>
      </c>
      <c r="B155" t="s">
        <v>608</v>
      </c>
      <c r="C155" s="86">
        <v>7378024</v>
      </c>
      <c r="D155" s="86">
        <v>7552024</v>
      </c>
      <c r="E155" s="86">
        <v>41163706</v>
      </c>
      <c r="F155" s="86">
        <v>7070606</v>
      </c>
      <c r="G155" s="86">
        <v>2699873</v>
      </c>
      <c r="H155" s="86">
        <v>0</v>
      </c>
      <c r="I155" s="86">
        <v>42024413</v>
      </c>
      <c r="J155" s="86">
        <v>7511250</v>
      </c>
      <c r="K155" s="86">
        <v>2741796</v>
      </c>
      <c r="L155" s="86">
        <v>0</v>
      </c>
    </row>
    <row r="156" spans="1:13" x14ac:dyDescent="0.45">
      <c r="A156" t="s">
        <v>609</v>
      </c>
      <c r="B156" t="s">
        <v>611</v>
      </c>
      <c r="C156" s="86">
        <v>169436733</v>
      </c>
      <c r="D156" s="86">
        <v>179065946</v>
      </c>
      <c r="E156" s="86">
        <v>0</v>
      </c>
      <c r="F156" s="86">
        <v>24759496</v>
      </c>
      <c r="G156" s="86">
        <v>0</v>
      </c>
      <c r="H156" s="86">
        <v>10810736</v>
      </c>
      <c r="I156" s="86">
        <v>0</v>
      </c>
      <c r="J156" s="86">
        <v>26119442</v>
      </c>
      <c r="K156" s="86">
        <v>0</v>
      </c>
      <c r="L156" s="86">
        <v>10882104</v>
      </c>
    </row>
    <row r="157" spans="1:13" x14ac:dyDescent="0.45">
      <c r="A157" t="s">
        <v>612</v>
      </c>
      <c r="B157" t="s">
        <v>614</v>
      </c>
      <c r="C157" s="86">
        <v>5684366</v>
      </c>
      <c r="D157" s="86">
        <v>5851423</v>
      </c>
      <c r="E157" s="86">
        <v>45139349</v>
      </c>
      <c r="F157" s="86">
        <v>6743774</v>
      </c>
      <c r="G157" s="86">
        <v>2392610</v>
      </c>
      <c r="H157" s="86">
        <v>0</v>
      </c>
      <c r="I157" s="86">
        <v>46654361</v>
      </c>
      <c r="J157" s="86">
        <v>7208650</v>
      </c>
      <c r="K157" s="86">
        <v>2448037</v>
      </c>
      <c r="L157" s="86">
        <v>0</v>
      </c>
    </row>
    <row r="158" spans="1:13" x14ac:dyDescent="0.45">
      <c r="A158" t="s">
        <v>615</v>
      </c>
      <c r="B158" t="s">
        <v>617</v>
      </c>
      <c r="C158" s="86">
        <v>128270431</v>
      </c>
      <c r="D158" s="86">
        <v>135100908</v>
      </c>
      <c r="E158" s="86">
        <v>0</v>
      </c>
      <c r="F158" s="86">
        <v>17632790</v>
      </c>
      <c r="G158" s="86">
        <v>6882126</v>
      </c>
      <c r="H158" s="86">
        <v>0</v>
      </c>
      <c r="I158" s="86">
        <v>0</v>
      </c>
      <c r="J158" s="86">
        <v>18996225</v>
      </c>
      <c r="K158" s="86">
        <v>7037703</v>
      </c>
      <c r="L158" s="86">
        <v>0</v>
      </c>
    </row>
    <row r="159" spans="1:13" x14ac:dyDescent="0.45">
      <c r="A159" t="s">
        <v>618</v>
      </c>
      <c r="B159" t="s">
        <v>620</v>
      </c>
      <c r="C159" s="86">
        <v>4603246</v>
      </c>
      <c r="D159" s="86">
        <v>4738106</v>
      </c>
      <c r="E159" s="86">
        <v>25445984</v>
      </c>
      <c r="F159" s="86">
        <v>4416634</v>
      </c>
      <c r="G159" s="86">
        <v>1286945</v>
      </c>
      <c r="H159" s="86">
        <v>0</v>
      </c>
      <c r="I159" s="86">
        <v>26929547</v>
      </c>
      <c r="J159" s="86">
        <v>4738312</v>
      </c>
      <c r="K159" s="86">
        <v>1322634</v>
      </c>
      <c r="L159" s="86">
        <v>0</v>
      </c>
    </row>
    <row r="160" spans="1:13" x14ac:dyDescent="0.45">
      <c r="A160" t="s">
        <v>621</v>
      </c>
      <c r="B160" t="s">
        <v>623</v>
      </c>
      <c r="C160" s="86">
        <v>11340576</v>
      </c>
      <c r="D160" s="86">
        <v>11963826</v>
      </c>
      <c r="E160" s="86">
        <v>52829572</v>
      </c>
      <c r="F160" s="86">
        <v>9335328</v>
      </c>
      <c r="G160" s="86">
        <v>3615949</v>
      </c>
      <c r="H160" s="86">
        <v>0</v>
      </c>
      <c r="I160" s="86">
        <v>55951898.289999999</v>
      </c>
      <c r="J160" s="86">
        <v>9970667.7100000009</v>
      </c>
      <c r="K160" s="86">
        <v>3720398</v>
      </c>
      <c r="L160" s="86">
        <v>0</v>
      </c>
    </row>
    <row r="161" spans="1:12" x14ac:dyDescent="0.45">
      <c r="A161" t="s">
        <v>625</v>
      </c>
      <c r="B161" t="s">
        <v>627</v>
      </c>
      <c r="C161" s="86">
        <v>97385950</v>
      </c>
      <c r="D161" s="86">
        <v>99861400</v>
      </c>
      <c r="E161" s="86">
        <v>25233966</v>
      </c>
      <c r="F161" s="86">
        <v>0</v>
      </c>
      <c r="G161" s="86">
        <v>0</v>
      </c>
      <c r="H161" s="86">
        <v>0</v>
      </c>
      <c r="I161" s="86">
        <v>26990845</v>
      </c>
      <c r="J161" s="86">
        <v>0</v>
      </c>
      <c r="K161" s="86">
        <v>0</v>
      </c>
      <c r="L161" s="86">
        <v>0</v>
      </c>
    </row>
    <row r="162" spans="1:12" x14ac:dyDescent="0.45">
      <c r="A162" t="s">
        <v>628</v>
      </c>
      <c r="B162" t="s">
        <v>630</v>
      </c>
      <c r="C162" s="86">
        <v>7902300.8899999997</v>
      </c>
      <c r="D162" s="86">
        <v>8098564</v>
      </c>
      <c r="E162" s="86">
        <v>41802725</v>
      </c>
      <c r="F162" s="86">
        <v>6436550</v>
      </c>
      <c r="G162" s="86">
        <v>2562539</v>
      </c>
      <c r="H162" s="86">
        <v>0</v>
      </c>
      <c r="I162" s="86">
        <v>43214114.600000001</v>
      </c>
      <c r="J162" s="86">
        <v>6764286.5300000003</v>
      </c>
      <c r="K162" s="86">
        <v>2573494.2000000002</v>
      </c>
      <c r="L162" s="86">
        <v>0</v>
      </c>
    </row>
    <row r="163" spans="1:12" x14ac:dyDescent="0.45">
      <c r="A163" t="s">
        <v>631</v>
      </c>
      <c r="B163" t="s">
        <v>633</v>
      </c>
      <c r="C163" s="86">
        <v>9154744</v>
      </c>
      <c r="D163" s="86">
        <v>9303496</v>
      </c>
      <c r="E163" s="86">
        <v>50118736</v>
      </c>
      <c r="F163" s="86">
        <v>8308920</v>
      </c>
      <c r="G163" s="86">
        <v>0</v>
      </c>
      <c r="H163" s="86">
        <v>0</v>
      </c>
      <c r="I163" s="86">
        <v>51959975</v>
      </c>
      <c r="J163" s="86">
        <v>8839622.1699999999</v>
      </c>
      <c r="K163" s="86">
        <v>0</v>
      </c>
      <c r="L163" s="86">
        <v>0</v>
      </c>
    </row>
    <row r="164" spans="1:12" x14ac:dyDescent="0.45">
      <c r="A164" t="s">
        <v>634</v>
      </c>
      <c r="B164" t="s">
        <v>636</v>
      </c>
      <c r="C164" s="86">
        <v>15108999</v>
      </c>
      <c r="D164" s="86">
        <v>15585040</v>
      </c>
      <c r="E164" s="86">
        <v>88786947</v>
      </c>
      <c r="F164" s="86">
        <v>12336766</v>
      </c>
      <c r="G164" s="86">
        <v>0</v>
      </c>
      <c r="H164" s="86">
        <v>0</v>
      </c>
      <c r="I164" s="86">
        <v>93992783</v>
      </c>
      <c r="J164" s="86">
        <v>13372517</v>
      </c>
      <c r="K164" s="86">
        <v>0</v>
      </c>
      <c r="L164" s="86">
        <v>0</v>
      </c>
    </row>
    <row r="165" spans="1:12" x14ac:dyDescent="0.45">
      <c r="A165" t="s">
        <v>637</v>
      </c>
      <c r="B165" t="s">
        <v>639</v>
      </c>
      <c r="C165" s="86">
        <v>58707111</v>
      </c>
      <c r="D165" s="86">
        <v>60611492</v>
      </c>
      <c r="E165" s="86">
        <v>0</v>
      </c>
      <c r="F165" s="86">
        <v>8941472</v>
      </c>
      <c r="G165" s="86">
        <v>2705367</v>
      </c>
      <c r="H165" s="86">
        <v>0</v>
      </c>
      <c r="I165" s="86">
        <v>0</v>
      </c>
      <c r="J165" s="86">
        <v>9163433</v>
      </c>
      <c r="K165" s="86">
        <v>2770100</v>
      </c>
      <c r="L165" s="86">
        <v>0</v>
      </c>
    </row>
    <row r="166" spans="1:12" x14ac:dyDescent="0.45">
      <c r="A166" t="s">
        <v>640</v>
      </c>
      <c r="B166" t="s">
        <v>642</v>
      </c>
      <c r="C166" s="86">
        <v>132455580</v>
      </c>
      <c r="D166" s="86">
        <v>135419664</v>
      </c>
      <c r="E166" s="86">
        <v>0</v>
      </c>
      <c r="F166" s="86">
        <v>18749302</v>
      </c>
      <c r="G166" s="86">
        <v>5708533</v>
      </c>
      <c r="H166" s="86">
        <v>0</v>
      </c>
      <c r="I166" s="86">
        <v>0</v>
      </c>
      <c r="J166" s="86">
        <v>19939516</v>
      </c>
      <c r="K166" s="86">
        <v>5790115</v>
      </c>
      <c r="L166" s="86">
        <v>0</v>
      </c>
    </row>
    <row r="167" spans="1:12" x14ac:dyDescent="0.45">
      <c r="A167" t="s">
        <v>643</v>
      </c>
      <c r="B167" t="s">
        <v>645</v>
      </c>
      <c r="C167" s="86">
        <v>7835909</v>
      </c>
      <c r="D167" s="86">
        <v>8028237</v>
      </c>
      <c r="E167" s="86">
        <v>61793019</v>
      </c>
      <c r="F167" s="86">
        <v>11061713</v>
      </c>
      <c r="G167" s="86">
        <v>0</v>
      </c>
      <c r="H167" s="86">
        <v>0</v>
      </c>
      <c r="I167" s="86">
        <v>63138952</v>
      </c>
      <c r="J167" s="86">
        <v>11639548</v>
      </c>
      <c r="K167" s="86">
        <v>0</v>
      </c>
      <c r="L167" s="86">
        <v>0</v>
      </c>
    </row>
    <row r="168" spans="1:12" x14ac:dyDescent="0.45">
      <c r="A168" t="s">
        <v>646</v>
      </c>
      <c r="B168" t="s">
        <v>648</v>
      </c>
      <c r="C168" s="86">
        <v>19270580</v>
      </c>
      <c r="D168" s="86">
        <v>19784512</v>
      </c>
      <c r="E168" s="86">
        <v>91959887</v>
      </c>
      <c r="F168" s="86">
        <v>15117889</v>
      </c>
      <c r="G168" s="86">
        <v>4937300</v>
      </c>
      <c r="H168" s="86">
        <v>0</v>
      </c>
      <c r="I168" s="86">
        <v>96609437</v>
      </c>
      <c r="J168" s="86">
        <v>16200654</v>
      </c>
      <c r="K168" s="86">
        <v>5038471</v>
      </c>
      <c r="L168" s="86">
        <v>0</v>
      </c>
    </row>
    <row r="169" spans="1:12" x14ac:dyDescent="0.45">
      <c r="A169" t="s">
        <v>649</v>
      </c>
      <c r="B169" t="s">
        <v>651</v>
      </c>
      <c r="C169" s="86">
        <v>10126209</v>
      </c>
      <c r="D169" s="86">
        <v>10518936.84</v>
      </c>
      <c r="E169" s="86">
        <v>60215720</v>
      </c>
      <c r="F169" s="86">
        <v>8996169</v>
      </c>
      <c r="G169" s="86">
        <v>3191733</v>
      </c>
      <c r="H169" s="86">
        <v>0</v>
      </c>
      <c r="I169" s="86">
        <v>63237241</v>
      </c>
      <c r="J169" s="86">
        <v>9770900.7300000004</v>
      </c>
      <c r="K169" s="86">
        <v>3318170.03</v>
      </c>
      <c r="L169" s="86">
        <v>0</v>
      </c>
    </row>
    <row r="170" spans="1:12" x14ac:dyDescent="0.45">
      <c r="A170" t="s">
        <v>652</v>
      </c>
      <c r="B170" t="s">
        <v>654</v>
      </c>
      <c r="C170" s="86">
        <v>115269541</v>
      </c>
      <c r="D170" s="86">
        <v>119911459</v>
      </c>
      <c r="E170" s="86">
        <v>0</v>
      </c>
      <c r="F170" s="86">
        <v>9237773</v>
      </c>
      <c r="G170" s="86">
        <v>5662013</v>
      </c>
      <c r="H170" s="86">
        <v>0</v>
      </c>
      <c r="I170" s="86">
        <v>0</v>
      </c>
      <c r="J170" s="86">
        <v>9613978</v>
      </c>
      <c r="K170" s="86">
        <v>5724006</v>
      </c>
      <c r="L170" s="86">
        <v>0</v>
      </c>
    </row>
    <row r="171" spans="1:12" x14ac:dyDescent="0.45">
      <c r="A171" t="s">
        <v>656</v>
      </c>
      <c r="B171" t="s">
        <v>658</v>
      </c>
      <c r="C171" s="86">
        <v>8114923</v>
      </c>
      <c r="D171" s="86">
        <v>8244970</v>
      </c>
      <c r="E171" s="86">
        <v>48451683</v>
      </c>
      <c r="F171" s="86">
        <v>8415440</v>
      </c>
      <c r="G171" s="86">
        <v>2887772</v>
      </c>
      <c r="H171" s="86">
        <v>0</v>
      </c>
      <c r="I171" s="86">
        <v>50461314</v>
      </c>
      <c r="J171" s="86">
        <v>8847846</v>
      </c>
      <c r="K171" s="86">
        <v>2921714</v>
      </c>
      <c r="L171" s="86">
        <v>0</v>
      </c>
    </row>
    <row r="172" spans="1:12" x14ac:dyDescent="0.45">
      <c r="A172" t="s">
        <v>659</v>
      </c>
      <c r="B172" t="s">
        <v>661</v>
      </c>
      <c r="C172" s="86">
        <v>85755609</v>
      </c>
      <c r="D172" s="86">
        <v>88664654</v>
      </c>
      <c r="E172" s="86">
        <v>27089606</v>
      </c>
      <c r="F172" s="86">
        <v>0</v>
      </c>
      <c r="G172" s="86">
        <v>0</v>
      </c>
      <c r="H172" s="86">
        <v>0</v>
      </c>
      <c r="I172" s="86">
        <v>29215062</v>
      </c>
      <c r="J172" s="86">
        <v>0</v>
      </c>
      <c r="K172" s="86">
        <v>0</v>
      </c>
      <c r="L172" s="86">
        <v>0</v>
      </c>
    </row>
    <row r="173" spans="1:12" x14ac:dyDescent="0.45">
      <c r="A173" t="s">
        <v>662</v>
      </c>
      <c r="B173" t="s">
        <v>664</v>
      </c>
      <c r="C173" s="86">
        <v>8887232</v>
      </c>
      <c r="D173" s="86">
        <v>9092994</v>
      </c>
      <c r="E173" s="86">
        <v>49761341</v>
      </c>
      <c r="F173" s="86">
        <v>7661973</v>
      </c>
      <c r="G173" s="86">
        <v>3050408</v>
      </c>
      <c r="H173" s="86">
        <v>0</v>
      </c>
      <c r="I173" s="86">
        <v>51984813</v>
      </c>
      <c r="J173" s="86">
        <v>8137160</v>
      </c>
      <c r="K173" s="86">
        <v>3095808</v>
      </c>
      <c r="L173" s="86">
        <v>0</v>
      </c>
    </row>
    <row r="174" spans="1:12" x14ac:dyDescent="0.45">
      <c r="A174" t="s">
        <v>665</v>
      </c>
      <c r="B174" t="s">
        <v>667</v>
      </c>
      <c r="C174" s="86">
        <v>9224137</v>
      </c>
      <c r="D174" s="86">
        <v>9507868</v>
      </c>
      <c r="E174" s="86">
        <v>42184787</v>
      </c>
      <c r="F174" s="86">
        <v>7084271</v>
      </c>
      <c r="G174" s="86">
        <v>2430099</v>
      </c>
      <c r="H174" s="86">
        <v>0</v>
      </c>
      <c r="I174" s="86">
        <v>43785742</v>
      </c>
      <c r="J174" s="86">
        <v>7648662</v>
      </c>
      <c r="K174" s="86">
        <v>2509559</v>
      </c>
      <c r="L174" s="86">
        <v>0</v>
      </c>
    </row>
    <row r="175" spans="1:12" x14ac:dyDescent="0.45">
      <c r="A175" t="s">
        <v>668</v>
      </c>
      <c r="B175" t="s">
        <v>670</v>
      </c>
      <c r="C175" s="86">
        <v>71265511</v>
      </c>
      <c r="D175" s="86">
        <v>74929440</v>
      </c>
      <c r="E175" s="86">
        <v>0</v>
      </c>
      <c r="F175" s="86">
        <v>10116376</v>
      </c>
      <c r="G175" s="86">
        <v>3840074</v>
      </c>
      <c r="H175" s="86">
        <v>0</v>
      </c>
      <c r="I175" s="86">
        <v>0</v>
      </c>
      <c r="J175" s="86">
        <v>10799837</v>
      </c>
      <c r="K175" s="86">
        <v>3923217</v>
      </c>
      <c r="L175" s="86">
        <v>0</v>
      </c>
    </row>
    <row r="176" spans="1:12" x14ac:dyDescent="0.45">
      <c r="A176" t="s">
        <v>671</v>
      </c>
      <c r="B176" t="s">
        <v>673</v>
      </c>
      <c r="C176" s="86">
        <v>12952052</v>
      </c>
      <c r="D176" s="86">
        <v>13092752</v>
      </c>
      <c r="E176" s="86">
        <v>70681150</v>
      </c>
      <c r="F176" s="86">
        <v>9895961</v>
      </c>
      <c r="G176" s="86">
        <v>0</v>
      </c>
      <c r="H176" s="86">
        <v>0</v>
      </c>
      <c r="I176" s="86">
        <v>72644563</v>
      </c>
      <c r="J176" s="86">
        <v>10521540</v>
      </c>
      <c r="K176" s="86">
        <v>0</v>
      </c>
      <c r="L176" s="86">
        <v>0</v>
      </c>
    </row>
    <row r="177" spans="1:13" x14ac:dyDescent="0.45">
      <c r="A177" t="s">
        <v>674</v>
      </c>
      <c r="B177" t="s">
        <v>676</v>
      </c>
      <c r="C177" s="86">
        <v>9966700</v>
      </c>
      <c r="D177" s="86">
        <v>10290300</v>
      </c>
      <c r="E177" s="86">
        <v>50426766</v>
      </c>
      <c r="F177" s="86">
        <v>9476649</v>
      </c>
      <c r="G177" s="86">
        <v>0</v>
      </c>
      <c r="H177" s="86">
        <v>0</v>
      </c>
      <c r="I177" s="86">
        <v>51428832</v>
      </c>
      <c r="J177" s="86">
        <v>10039887</v>
      </c>
      <c r="K177" s="86">
        <v>0</v>
      </c>
      <c r="L177" s="86">
        <v>0</v>
      </c>
    </row>
    <row r="178" spans="1:13" x14ac:dyDescent="0.45">
      <c r="A178" t="s">
        <v>677</v>
      </c>
      <c r="B178" t="s">
        <v>679</v>
      </c>
      <c r="C178" s="86">
        <v>77854196.605000004</v>
      </c>
      <c r="D178" s="86">
        <v>80174587.463</v>
      </c>
      <c r="E178" s="86">
        <v>0</v>
      </c>
      <c r="F178" s="86">
        <v>11385782</v>
      </c>
      <c r="G178" s="86">
        <v>4321927</v>
      </c>
      <c r="H178" s="86">
        <v>0</v>
      </c>
      <c r="I178" s="86">
        <v>0</v>
      </c>
      <c r="J178" s="86">
        <v>12073017</v>
      </c>
      <c r="K178" s="86">
        <v>4385721</v>
      </c>
      <c r="L178" s="86">
        <v>0</v>
      </c>
    </row>
    <row r="179" spans="1:13" x14ac:dyDescent="0.45">
      <c r="A179" t="s">
        <v>680</v>
      </c>
      <c r="B179" t="s">
        <v>682</v>
      </c>
      <c r="C179" s="86">
        <v>8774548</v>
      </c>
      <c r="D179" s="86">
        <v>8870005</v>
      </c>
      <c r="E179" s="86">
        <v>57633542</v>
      </c>
      <c r="F179" s="86">
        <v>10703529</v>
      </c>
      <c r="G179" s="86">
        <v>0</v>
      </c>
      <c r="H179" s="86">
        <v>0</v>
      </c>
      <c r="I179" s="86">
        <v>60330415</v>
      </c>
      <c r="J179" s="86">
        <v>11387062</v>
      </c>
      <c r="K179" s="86">
        <v>0</v>
      </c>
      <c r="L179" s="86">
        <v>0</v>
      </c>
    </row>
    <row r="180" spans="1:13" x14ac:dyDescent="0.45">
      <c r="A180" t="s">
        <v>683</v>
      </c>
      <c r="B180" t="s">
        <v>685</v>
      </c>
      <c r="C180" s="123">
        <v>167399699</v>
      </c>
      <c r="D180" s="86">
        <v>177711459</v>
      </c>
      <c r="E180" s="123">
        <v>0</v>
      </c>
      <c r="F180" s="86">
        <v>28292607</v>
      </c>
      <c r="G180" s="86">
        <v>6874579</v>
      </c>
      <c r="H180" s="86">
        <v>0</v>
      </c>
      <c r="I180" s="86">
        <v>0</v>
      </c>
      <c r="J180" s="86">
        <v>29991532</v>
      </c>
      <c r="K180" s="86">
        <v>7071574</v>
      </c>
      <c r="L180" s="86">
        <v>0</v>
      </c>
      <c r="M180" t="s">
        <v>1175</v>
      </c>
    </row>
    <row r="181" spans="1:13" x14ac:dyDescent="0.45">
      <c r="A181" t="s">
        <v>688</v>
      </c>
      <c r="B181" t="s">
        <v>690</v>
      </c>
      <c r="C181" s="86">
        <v>119551477</v>
      </c>
      <c r="D181" s="86">
        <v>124611239</v>
      </c>
      <c r="E181" s="86">
        <v>0</v>
      </c>
      <c r="F181" s="86">
        <v>18039158</v>
      </c>
      <c r="G181" s="86">
        <v>5934131</v>
      </c>
      <c r="H181" s="86">
        <v>0</v>
      </c>
      <c r="I181" s="86">
        <v>0</v>
      </c>
      <c r="J181" s="86">
        <v>18991823</v>
      </c>
      <c r="K181" s="86">
        <v>6018014</v>
      </c>
      <c r="L181" s="86">
        <v>0</v>
      </c>
    </row>
    <row r="182" spans="1:13" x14ac:dyDescent="0.45">
      <c r="A182" t="s">
        <v>691</v>
      </c>
      <c r="B182" t="s">
        <v>693</v>
      </c>
      <c r="C182" s="86">
        <v>100885840</v>
      </c>
      <c r="D182" s="86">
        <v>104329773</v>
      </c>
      <c r="E182" s="86">
        <v>0</v>
      </c>
      <c r="F182" s="86">
        <v>8476190</v>
      </c>
      <c r="G182" s="86">
        <v>5195224</v>
      </c>
      <c r="H182" s="86">
        <v>0</v>
      </c>
      <c r="I182" s="86">
        <v>0</v>
      </c>
      <c r="J182" s="86">
        <v>8765753</v>
      </c>
      <c r="K182" s="86">
        <v>5218987</v>
      </c>
      <c r="L182" s="86">
        <v>0</v>
      </c>
    </row>
    <row r="183" spans="1:13" x14ac:dyDescent="0.45">
      <c r="A183" t="s">
        <v>694</v>
      </c>
      <c r="B183" t="s">
        <v>696</v>
      </c>
      <c r="C183" s="86">
        <v>5539707</v>
      </c>
      <c r="D183" s="86">
        <v>5671574</v>
      </c>
      <c r="E183" s="86">
        <v>31318291</v>
      </c>
      <c r="F183" s="86">
        <v>5005680</v>
      </c>
      <c r="G183" s="86">
        <v>0</v>
      </c>
      <c r="H183" s="86">
        <v>0</v>
      </c>
      <c r="I183" s="86">
        <v>32312697</v>
      </c>
      <c r="J183" s="86">
        <v>5330133</v>
      </c>
      <c r="K183" s="86">
        <v>0</v>
      </c>
      <c r="L183" s="86">
        <v>0</v>
      </c>
    </row>
    <row r="184" spans="1:13" x14ac:dyDescent="0.45">
      <c r="A184" t="s">
        <v>699</v>
      </c>
      <c r="B184" t="s">
        <v>701</v>
      </c>
      <c r="C184" s="86">
        <v>8244339</v>
      </c>
      <c r="D184" s="86">
        <v>8452122.6999999993</v>
      </c>
      <c r="E184" s="86">
        <v>46472972</v>
      </c>
      <c r="F184" s="86">
        <v>8066266</v>
      </c>
      <c r="G184" s="86">
        <v>2350397</v>
      </c>
      <c r="H184" s="86">
        <v>0</v>
      </c>
      <c r="I184" s="86">
        <v>49153063</v>
      </c>
      <c r="J184" s="86">
        <v>8648588</v>
      </c>
      <c r="K184" s="86">
        <v>2414133</v>
      </c>
      <c r="L184" s="86">
        <v>0</v>
      </c>
    </row>
    <row r="185" spans="1:13" x14ac:dyDescent="0.45">
      <c r="A185" t="s">
        <v>702</v>
      </c>
      <c r="B185" t="s">
        <v>704</v>
      </c>
      <c r="C185" s="86">
        <v>197535291</v>
      </c>
      <c r="D185" s="86">
        <v>204416767</v>
      </c>
      <c r="E185" s="86">
        <v>0</v>
      </c>
      <c r="F185" s="86">
        <v>14641042</v>
      </c>
      <c r="G185" s="86">
        <v>0</v>
      </c>
      <c r="H185" s="86">
        <v>0</v>
      </c>
      <c r="I185" s="86">
        <v>0</v>
      </c>
      <c r="J185" s="86">
        <v>15381664</v>
      </c>
      <c r="K185" s="86">
        <v>0</v>
      </c>
      <c r="L185" s="86">
        <v>0</v>
      </c>
    </row>
    <row r="186" spans="1:13" x14ac:dyDescent="0.45">
      <c r="A186" t="s">
        <v>705</v>
      </c>
      <c r="B186" t="s">
        <v>707</v>
      </c>
      <c r="C186" s="86">
        <v>9967868</v>
      </c>
      <c r="D186" s="86">
        <v>10277474</v>
      </c>
      <c r="E186" s="86">
        <v>52415120</v>
      </c>
      <c r="F186" s="86">
        <v>9734379</v>
      </c>
      <c r="G186" s="86">
        <v>0</v>
      </c>
      <c r="H186" s="86">
        <v>0</v>
      </c>
      <c r="I186" s="86">
        <v>55099740</v>
      </c>
      <c r="J186" s="86">
        <v>10399798</v>
      </c>
      <c r="K186" s="86">
        <v>0</v>
      </c>
      <c r="L186" s="86">
        <v>0</v>
      </c>
    </row>
    <row r="187" spans="1:13" x14ac:dyDescent="0.45">
      <c r="A187" t="s">
        <v>708</v>
      </c>
      <c r="B187" t="s">
        <v>710</v>
      </c>
      <c r="C187" s="86">
        <v>121807454</v>
      </c>
      <c r="D187" s="86">
        <v>126056126</v>
      </c>
      <c r="E187" s="86">
        <v>0</v>
      </c>
      <c r="F187" s="86">
        <v>15446995</v>
      </c>
      <c r="G187" s="86">
        <v>5480410</v>
      </c>
      <c r="H187" s="86">
        <v>0</v>
      </c>
      <c r="I187" s="86">
        <v>0</v>
      </c>
      <c r="J187" s="86">
        <v>16217887</v>
      </c>
      <c r="K187" s="86">
        <v>5507548</v>
      </c>
      <c r="L187" s="86">
        <v>0</v>
      </c>
    </row>
    <row r="188" spans="1:13" x14ac:dyDescent="0.45">
      <c r="A188" t="s">
        <v>711</v>
      </c>
      <c r="B188" t="s">
        <v>713</v>
      </c>
      <c r="C188" s="86">
        <v>9168458.0199999996</v>
      </c>
      <c r="D188" s="86">
        <v>9358518</v>
      </c>
      <c r="E188" s="86">
        <v>57197025</v>
      </c>
      <c r="F188" s="86">
        <v>9141942</v>
      </c>
      <c r="G188" s="86">
        <v>0</v>
      </c>
      <c r="H188" s="86">
        <v>0</v>
      </c>
      <c r="I188" s="86">
        <v>58899205.43</v>
      </c>
      <c r="J188" s="86">
        <v>9715704.1400000006</v>
      </c>
      <c r="K188" s="86">
        <v>0</v>
      </c>
      <c r="L188" s="86">
        <v>0</v>
      </c>
    </row>
    <row r="189" spans="1:13" x14ac:dyDescent="0.45">
      <c r="A189" t="s">
        <v>714</v>
      </c>
      <c r="B189" t="s">
        <v>716</v>
      </c>
      <c r="C189" s="86">
        <v>4020955</v>
      </c>
      <c r="D189" s="86">
        <v>4117515.15</v>
      </c>
      <c r="E189" s="86">
        <v>23542857</v>
      </c>
      <c r="F189" s="86">
        <v>4086310</v>
      </c>
      <c r="G189" s="86">
        <v>1190693</v>
      </c>
      <c r="H189" s="86">
        <v>0</v>
      </c>
      <c r="I189" s="86">
        <v>24771502</v>
      </c>
      <c r="J189" s="86">
        <v>4358600</v>
      </c>
      <c r="K189" s="86">
        <v>1216642</v>
      </c>
      <c r="L189" s="86">
        <v>0</v>
      </c>
    </row>
    <row r="190" spans="1:13" x14ac:dyDescent="0.45">
      <c r="A190" t="s">
        <v>717</v>
      </c>
      <c r="B190" t="s">
        <v>719</v>
      </c>
      <c r="C190" s="86">
        <v>96756386</v>
      </c>
      <c r="D190" s="86">
        <v>98851852</v>
      </c>
      <c r="E190" s="86">
        <v>0</v>
      </c>
      <c r="F190" s="86">
        <v>12011203</v>
      </c>
      <c r="G190" s="86">
        <v>0</v>
      </c>
      <c r="H190" s="86">
        <v>5244450</v>
      </c>
      <c r="I190" s="86">
        <v>0</v>
      </c>
      <c r="J190" s="86">
        <v>12486760</v>
      </c>
      <c r="K190" s="86">
        <v>0</v>
      </c>
      <c r="L190" s="86">
        <v>5202340</v>
      </c>
    </row>
    <row r="191" spans="1:13" x14ac:dyDescent="0.45">
      <c r="A191" t="s">
        <v>720</v>
      </c>
      <c r="B191" t="s">
        <v>722</v>
      </c>
      <c r="C191" s="86">
        <v>14679191</v>
      </c>
      <c r="D191" s="86">
        <v>14911465</v>
      </c>
      <c r="E191" s="86">
        <v>70102623</v>
      </c>
      <c r="F191" s="86">
        <v>9926279</v>
      </c>
      <c r="G191" s="86">
        <v>0</v>
      </c>
      <c r="H191" s="86">
        <v>0</v>
      </c>
      <c r="I191" s="86">
        <v>71899936</v>
      </c>
      <c r="J191" s="86">
        <v>10570791</v>
      </c>
      <c r="K191" s="86">
        <v>0</v>
      </c>
      <c r="L191" s="86">
        <v>0</v>
      </c>
    </row>
    <row r="192" spans="1:13" x14ac:dyDescent="0.45">
      <c r="A192" t="s">
        <v>723</v>
      </c>
      <c r="B192" t="s">
        <v>725</v>
      </c>
      <c r="C192" s="86">
        <v>8907777</v>
      </c>
      <c r="D192" s="86">
        <v>8930170</v>
      </c>
      <c r="E192" s="86">
        <v>33968402</v>
      </c>
      <c r="F192" s="86">
        <v>5129270</v>
      </c>
      <c r="G192" s="86">
        <v>1718894</v>
      </c>
      <c r="H192" s="86">
        <v>0</v>
      </c>
      <c r="I192" s="86">
        <v>34800028.619999997</v>
      </c>
      <c r="J192" s="86">
        <v>5411702.0999999996</v>
      </c>
      <c r="K192" s="86">
        <v>1727109</v>
      </c>
      <c r="L192" s="86">
        <v>0</v>
      </c>
    </row>
    <row r="193" spans="1:12" x14ac:dyDescent="0.45">
      <c r="A193" t="s">
        <v>726</v>
      </c>
      <c r="B193" t="s">
        <v>728</v>
      </c>
      <c r="C193" s="86">
        <v>83310478</v>
      </c>
      <c r="D193" s="86">
        <v>88304176.599999994</v>
      </c>
      <c r="E193" s="86">
        <v>0</v>
      </c>
      <c r="F193" s="86">
        <v>13748096</v>
      </c>
      <c r="G193" s="86">
        <v>4260048</v>
      </c>
      <c r="H193" s="86">
        <v>0</v>
      </c>
      <c r="I193" s="86">
        <v>0</v>
      </c>
      <c r="J193" s="86">
        <v>14784767.524800001</v>
      </c>
      <c r="K193" s="86">
        <v>4390823.3616000004</v>
      </c>
      <c r="L193" s="86">
        <v>0</v>
      </c>
    </row>
    <row r="194" spans="1:12" x14ac:dyDescent="0.45">
      <c r="A194" t="s">
        <v>729</v>
      </c>
      <c r="B194" t="s">
        <v>731</v>
      </c>
      <c r="C194" s="86">
        <v>117482566</v>
      </c>
      <c r="D194" s="86">
        <v>120884685</v>
      </c>
      <c r="E194" s="86">
        <v>0</v>
      </c>
      <c r="F194" s="86">
        <v>16535009</v>
      </c>
      <c r="G194" s="86">
        <v>6582969</v>
      </c>
      <c r="H194" s="86">
        <v>0</v>
      </c>
      <c r="I194" s="86">
        <v>0</v>
      </c>
      <c r="J194" s="86">
        <v>17296084.399999999</v>
      </c>
      <c r="K194" s="86">
        <v>6580350</v>
      </c>
      <c r="L194" s="86">
        <v>0</v>
      </c>
    </row>
    <row r="195" spans="1:12" x14ac:dyDescent="0.45">
      <c r="A195" t="s">
        <v>732</v>
      </c>
      <c r="B195" t="s">
        <v>734</v>
      </c>
      <c r="C195" s="86">
        <v>83854604</v>
      </c>
      <c r="D195" s="86">
        <v>86136704</v>
      </c>
      <c r="E195" s="86">
        <v>0</v>
      </c>
      <c r="F195" s="86">
        <v>12208685</v>
      </c>
      <c r="G195" s="86">
        <v>3987193</v>
      </c>
      <c r="H195" s="86">
        <v>0</v>
      </c>
      <c r="I195" s="86">
        <v>0</v>
      </c>
      <c r="J195" s="86">
        <v>12792250</v>
      </c>
      <c r="K195" s="86">
        <v>3978443</v>
      </c>
      <c r="L195" s="86">
        <v>0</v>
      </c>
    </row>
    <row r="196" spans="1:12" x14ac:dyDescent="0.45">
      <c r="A196" t="s">
        <v>735</v>
      </c>
      <c r="B196" t="s">
        <v>737</v>
      </c>
      <c r="C196" s="86">
        <v>12899638</v>
      </c>
      <c r="D196" s="86">
        <v>13201440</v>
      </c>
      <c r="E196" s="86">
        <v>54772116</v>
      </c>
      <c r="F196" s="86">
        <v>8270655</v>
      </c>
      <c r="G196" s="86">
        <v>2771619</v>
      </c>
      <c r="H196" s="86">
        <v>0</v>
      </c>
      <c r="I196" s="86">
        <v>57114684</v>
      </c>
      <c r="J196" s="86">
        <v>8881822</v>
      </c>
      <c r="K196" s="86">
        <v>2834574</v>
      </c>
      <c r="L196" s="86">
        <v>0</v>
      </c>
    </row>
    <row r="197" spans="1:12" x14ac:dyDescent="0.45">
      <c r="A197" t="s">
        <v>738</v>
      </c>
      <c r="B197" t="s">
        <v>740</v>
      </c>
      <c r="C197" s="86">
        <v>96014851</v>
      </c>
      <c r="D197" s="86">
        <v>99219077</v>
      </c>
      <c r="E197" s="86">
        <v>0</v>
      </c>
      <c r="F197" s="86">
        <v>12271943</v>
      </c>
      <c r="G197" s="86">
        <v>3835692</v>
      </c>
      <c r="H197" s="86">
        <v>0</v>
      </c>
      <c r="I197" s="86">
        <v>0</v>
      </c>
      <c r="J197" s="86">
        <v>12916463</v>
      </c>
      <c r="K197" s="86">
        <v>3850701</v>
      </c>
      <c r="L197" s="86">
        <v>0</v>
      </c>
    </row>
    <row r="198" spans="1:12" x14ac:dyDescent="0.45">
      <c r="A198" t="s">
        <v>741</v>
      </c>
      <c r="B198" t="s">
        <v>743</v>
      </c>
      <c r="C198" s="86">
        <v>124427909</v>
      </c>
      <c r="D198" s="86">
        <v>128707776</v>
      </c>
      <c r="E198" s="86">
        <v>30426910</v>
      </c>
      <c r="F198" s="86">
        <v>0</v>
      </c>
      <c r="G198" s="86">
        <v>0</v>
      </c>
      <c r="H198" s="86">
        <v>0</v>
      </c>
      <c r="I198" s="86">
        <v>32829406.5</v>
      </c>
      <c r="J198" s="86">
        <v>0</v>
      </c>
      <c r="K198" s="86">
        <v>0</v>
      </c>
      <c r="L198" s="86">
        <v>0</v>
      </c>
    </row>
    <row r="199" spans="1:12" x14ac:dyDescent="0.45">
      <c r="A199" t="s">
        <v>744</v>
      </c>
      <c r="B199" t="s">
        <v>746</v>
      </c>
      <c r="C199" s="86">
        <v>65942785</v>
      </c>
      <c r="D199" s="86">
        <v>68828327</v>
      </c>
      <c r="E199" s="86">
        <v>0</v>
      </c>
      <c r="F199" s="86">
        <v>10379992</v>
      </c>
      <c r="G199" s="86">
        <v>3140611</v>
      </c>
      <c r="H199" s="86">
        <v>0</v>
      </c>
      <c r="I199" s="86">
        <v>0</v>
      </c>
      <c r="J199" s="86">
        <v>10629545.448999999</v>
      </c>
      <c r="K199" s="86">
        <v>3213304.429</v>
      </c>
      <c r="L199" s="86">
        <v>0</v>
      </c>
    </row>
    <row r="200" spans="1:12" x14ac:dyDescent="0.45">
      <c r="A200" t="s">
        <v>747</v>
      </c>
      <c r="B200" t="s">
        <v>749</v>
      </c>
      <c r="C200" s="86">
        <v>6425355</v>
      </c>
      <c r="D200" s="86">
        <v>6527246</v>
      </c>
      <c r="E200" s="86">
        <v>34449805</v>
      </c>
      <c r="F200" s="86">
        <v>5917373</v>
      </c>
      <c r="G200" s="86">
        <v>2259516</v>
      </c>
      <c r="H200" s="86">
        <v>0</v>
      </c>
      <c r="I200" s="86">
        <v>35152080</v>
      </c>
      <c r="J200" s="86">
        <v>6282921</v>
      </c>
      <c r="K200" s="86">
        <v>2293424</v>
      </c>
      <c r="L200" s="86">
        <v>0</v>
      </c>
    </row>
    <row r="201" spans="1:12" x14ac:dyDescent="0.45">
      <c r="A201" t="s">
        <v>750</v>
      </c>
      <c r="B201" t="s">
        <v>752</v>
      </c>
      <c r="C201" s="86">
        <v>14653177</v>
      </c>
      <c r="D201" s="86">
        <v>14888688</v>
      </c>
      <c r="E201" s="86">
        <v>92393736</v>
      </c>
      <c r="F201" s="86">
        <v>16539619</v>
      </c>
      <c r="G201" s="86">
        <v>0</v>
      </c>
      <c r="H201" s="86">
        <v>0</v>
      </c>
      <c r="I201" s="86">
        <v>94060137.599999994</v>
      </c>
      <c r="J201" s="86">
        <v>17339810.399999999</v>
      </c>
      <c r="K201" s="86">
        <v>0</v>
      </c>
      <c r="L201" s="86">
        <v>0</v>
      </c>
    </row>
    <row r="202" spans="1:12" x14ac:dyDescent="0.45">
      <c r="A202" t="s">
        <v>753</v>
      </c>
      <c r="B202" t="s">
        <v>755</v>
      </c>
      <c r="C202" s="86">
        <v>4185446</v>
      </c>
      <c r="D202" s="86">
        <v>4241259</v>
      </c>
      <c r="E202" s="86">
        <v>33079759</v>
      </c>
      <c r="F202" s="86">
        <v>4995083</v>
      </c>
      <c r="G202" s="86">
        <v>1673926</v>
      </c>
      <c r="H202" s="86">
        <v>0</v>
      </c>
      <c r="I202" s="86">
        <v>34958753</v>
      </c>
      <c r="J202" s="86">
        <v>5436385</v>
      </c>
      <c r="K202" s="86">
        <v>1734986</v>
      </c>
      <c r="L202" s="86">
        <v>0</v>
      </c>
    </row>
    <row r="203" spans="1:12" x14ac:dyDescent="0.45">
      <c r="A203" t="s">
        <v>756</v>
      </c>
      <c r="B203" t="s">
        <v>758</v>
      </c>
      <c r="C203" s="86">
        <v>136624687</v>
      </c>
      <c r="D203" s="86">
        <v>141136452</v>
      </c>
      <c r="E203" s="86">
        <v>29468556</v>
      </c>
      <c r="F203" s="86">
        <v>0</v>
      </c>
      <c r="G203" s="86">
        <v>0</v>
      </c>
      <c r="H203" s="86">
        <v>0</v>
      </c>
      <c r="I203" s="86">
        <v>32179182</v>
      </c>
      <c r="J203" s="86">
        <v>0</v>
      </c>
      <c r="K203" s="86">
        <v>0</v>
      </c>
      <c r="L203" s="86">
        <v>0</v>
      </c>
    </row>
    <row r="204" spans="1:12" x14ac:dyDescent="0.45">
      <c r="A204" t="s">
        <v>759</v>
      </c>
      <c r="B204" t="s">
        <v>761</v>
      </c>
      <c r="C204" s="86">
        <v>5059353</v>
      </c>
      <c r="D204" s="86">
        <v>5116096.2</v>
      </c>
      <c r="E204" s="86">
        <v>27243685</v>
      </c>
      <c r="F204" s="86">
        <v>5310388</v>
      </c>
      <c r="G204" s="86">
        <v>1452429</v>
      </c>
      <c r="H204" s="86">
        <v>0</v>
      </c>
      <c r="I204" s="86">
        <v>27803978</v>
      </c>
      <c r="J204" s="86">
        <v>5341091</v>
      </c>
      <c r="K204" s="86">
        <v>1460889</v>
      </c>
      <c r="L204" s="86">
        <v>0</v>
      </c>
    </row>
    <row r="205" spans="1:12" x14ac:dyDescent="0.45">
      <c r="A205" t="s">
        <v>762</v>
      </c>
      <c r="B205" t="s">
        <v>764</v>
      </c>
      <c r="C205" s="86">
        <v>91715347</v>
      </c>
      <c r="D205" s="86">
        <v>94378291</v>
      </c>
      <c r="E205" s="86">
        <v>0</v>
      </c>
      <c r="F205" s="86">
        <v>11611684</v>
      </c>
      <c r="G205" s="86">
        <v>0</v>
      </c>
      <c r="H205" s="86">
        <v>5070008</v>
      </c>
      <c r="I205" s="86">
        <v>0</v>
      </c>
      <c r="J205" s="86">
        <v>11927257</v>
      </c>
      <c r="K205" s="86">
        <v>0</v>
      </c>
      <c r="L205" s="86">
        <v>4969235</v>
      </c>
    </row>
    <row r="206" spans="1:12" x14ac:dyDescent="0.45">
      <c r="A206" t="s">
        <v>765</v>
      </c>
      <c r="B206" t="s">
        <v>767</v>
      </c>
      <c r="C206" s="86">
        <v>9163127</v>
      </c>
      <c r="D206" s="86">
        <v>9373962</v>
      </c>
      <c r="E206" s="86">
        <v>42180136</v>
      </c>
      <c r="F206" s="86">
        <v>6341819</v>
      </c>
      <c r="G206" s="86">
        <v>2359145</v>
      </c>
      <c r="H206" s="86">
        <v>0</v>
      </c>
      <c r="I206" s="86">
        <v>42978713</v>
      </c>
      <c r="J206" s="86">
        <v>6683783</v>
      </c>
      <c r="K206" s="86">
        <v>2368315</v>
      </c>
      <c r="L206" s="86">
        <v>0</v>
      </c>
    </row>
    <row r="207" spans="1:12" x14ac:dyDescent="0.45">
      <c r="A207" t="s">
        <v>768</v>
      </c>
      <c r="B207" t="s">
        <v>770</v>
      </c>
      <c r="C207" s="86">
        <v>5825553</v>
      </c>
      <c r="D207" s="86">
        <v>5866699</v>
      </c>
      <c r="E207" s="86">
        <v>28895603</v>
      </c>
      <c r="F207" s="86">
        <v>4363271</v>
      </c>
      <c r="G207" s="86">
        <v>1462197</v>
      </c>
      <c r="H207" s="86">
        <v>0</v>
      </c>
      <c r="I207" s="86">
        <v>29677152</v>
      </c>
      <c r="J207" s="86">
        <v>4615051</v>
      </c>
      <c r="K207" s="86">
        <v>1472862.6</v>
      </c>
      <c r="L207" s="86">
        <v>0</v>
      </c>
    </row>
    <row r="208" spans="1:12" x14ac:dyDescent="0.45">
      <c r="A208" t="s">
        <v>771</v>
      </c>
      <c r="B208" t="s">
        <v>773</v>
      </c>
      <c r="C208" s="86">
        <v>9479422</v>
      </c>
      <c r="D208" s="86">
        <v>9939465</v>
      </c>
      <c r="E208" s="86">
        <v>56882666</v>
      </c>
      <c r="F208" s="86">
        <v>7621489</v>
      </c>
      <c r="G208" s="86">
        <v>3642043</v>
      </c>
      <c r="H208" s="86">
        <v>0</v>
      </c>
      <c r="I208" s="86">
        <v>58066249</v>
      </c>
      <c r="J208" s="86">
        <v>8082034.4100000001</v>
      </c>
      <c r="K208" s="86">
        <v>3664011</v>
      </c>
      <c r="L208" s="86">
        <v>0</v>
      </c>
    </row>
    <row r="209" spans="1:12" x14ac:dyDescent="0.45">
      <c r="A209" t="s">
        <v>774</v>
      </c>
      <c r="B209" t="s">
        <v>776</v>
      </c>
      <c r="C209" s="86">
        <v>114434873.13</v>
      </c>
      <c r="D209" s="86">
        <v>117451817</v>
      </c>
      <c r="E209" s="86">
        <v>0</v>
      </c>
      <c r="F209" s="86">
        <v>14059798</v>
      </c>
      <c r="G209" s="86">
        <v>5295498</v>
      </c>
      <c r="H209" s="86">
        <v>0</v>
      </c>
      <c r="I209" s="86">
        <v>0</v>
      </c>
      <c r="J209" s="86">
        <v>15074821</v>
      </c>
      <c r="K209" s="86">
        <v>5382789</v>
      </c>
      <c r="L209" s="86">
        <v>0</v>
      </c>
    </row>
    <row r="210" spans="1:12" x14ac:dyDescent="0.45">
      <c r="A210" t="s">
        <v>777</v>
      </c>
      <c r="B210" t="s">
        <v>779</v>
      </c>
      <c r="C210" s="86">
        <v>8398056</v>
      </c>
      <c r="D210" s="86">
        <v>8632587</v>
      </c>
      <c r="E210" s="86">
        <v>57671737</v>
      </c>
      <c r="F210" s="86">
        <v>9217816</v>
      </c>
      <c r="G210" s="86">
        <v>0</v>
      </c>
      <c r="H210" s="86">
        <v>0</v>
      </c>
      <c r="I210" s="86">
        <v>59401245.939999998</v>
      </c>
      <c r="J210" s="86">
        <v>9798518.1099999994</v>
      </c>
      <c r="K210" s="86">
        <v>0</v>
      </c>
      <c r="L210" s="86">
        <v>0</v>
      </c>
    </row>
    <row r="211" spans="1:12" x14ac:dyDescent="0.45">
      <c r="A211" t="s">
        <v>780</v>
      </c>
      <c r="B211" t="s">
        <v>782</v>
      </c>
      <c r="C211" s="86">
        <v>5782833</v>
      </c>
      <c r="D211" s="86">
        <v>5832004.3600000003</v>
      </c>
      <c r="E211" s="86">
        <v>51539637</v>
      </c>
      <c r="F211" s="86">
        <v>9226167</v>
      </c>
      <c r="G211" s="86">
        <v>0</v>
      </c>
      <c r="H211" s="86">
        <v>0</v>
      </c>
      <c r="I211" s="86">
        <v>51745468.32</v>
      </c>
      <c r="J211" s="86">
        <v>9539180.2799999993</v>
      </c>
      <c r="K211" s="86">
        <v>0</v>
      </c>
      <c r="L211" s="86">
        <v>0</v>
      </c>
    </row>
    <row r="212" spans="1:12" x14ac:dyDescent="0.45">
      <c r="A212" t="s">
        <v>783</v>
      </c>
      <c r="B212" t="s">
        <v>785</v>
      </c>
      <c r="C212" s="86">
        <v>9260486</v>
      </c>
      <c r="D212" s="86">
        <v>9574610</v>
      </c>
      <c r="E212" s="86">
        <v>67518920</v>
      </c>
      <c r="F212" s="86">
        <v>10087259</v>
      </c>
      <c r="G212" s="86">
        <v>3578839</v>
      </c>
      <c r="H212" s="86">
        <v>0</v>
      </c>
      <c r="I212" s="86">
        <v>69967788.659999996</v>
      </c>
      <c r="J212" s="86">
        <v>10810849.9</v>
      </c>
      <c r="K212" s="86">
        <v>3671333.82</v>
      </c>
      <c r="L212" s="86">
        <v>0</v>
      </c>
    </row>
    <row r="213" spans="1:12" x14ac:dyDescent="0.45">
      <c r="A213" t="s">
        <v>786</v>
      </c>
      <c r="B213" t="s">
        <v>788</v>
      </c>
      <c r="C213" s="86">
        <v>6704629</v>
      </c>
      <c r="D213" s="86">
        <v>6927715.0800000001</v>
      </c>
      <c r="E213" s="86">
        <v>41180550</v>
      </c>
      <c r="F213" s="86">
        <v>6769941</v>
      </c>
      <c r="G213" s="86">
        <v>2210972</v>
      </c>
      <c r="H213" s="86">
        <v>0</v>
      </c>
      <c r="I213" s="86">
        <v>43631810.590000004</v>
      </c>
      <c r="J213" s="86">
        <v>7316716.5199999996</v>
      </c>
      <c r="K213" s="86">
        <v>2275529.21</v>
      </c>
      <c r="L213" s="86">
        <v>0</v>
      </c>
    </row>
    <row r="214" spans="1:12" x14ac:dyDescent="0.45">
      <c r="A214" t="s">
        <v>789</v>
      </c>
      <c r="B214" t="s">
        <v>791</v>
      </c>
      <c r="C214" s="86">
        <v>28550980</v>
      </c>
      <c r="D214" s="86">
        <v>29383667</v>
      </c>
      <c r="E214" s="86">
        <v>0</v>
      </c>
      <c r="F214" s="86">
        <v>3650631</v>
      </c>
      <c r="G214" s="86">
        <v>1063743</v>
      </c>
      <c r="H214" s="86">
        <v>0</v>
      </c>
      <c r="I214" s="86">
        <v>0</v>
      </c>
      <c r="J214" s="86">
        <v>3885441</v>
      </c>
      <c r="K214" s="86">
        <v>1084567</v>
      </c>
      <c r="L214" s="86">
        <v>0</v>
      </c>
    </row>
    <row r="215" spans="1:12" x14ac:dyDescent="0.45">
      <c r="A215" t="s">
        <v>792</v>
      </c>
      <c r="B215" t="s">
        <v>794</v>
      </c>
      <c r="C215" s="86">
        <v>5574146</v>
      </c>
      <c r="D215" s="86">
        <v>5611067</v>
      </c>
      <c r="E215" s="86">
        <v>30080971</v>
      </c>
      <c r="F215" s="86">
        <v>5863436</v>
      </c>
      <c r="G215" s="86">
        <v>1603692</v>
      </c>
      <c r="H215" s="86">
        <v>0</v>
      </c>
      <c r="I215" s="86">
        <v>30762484.489999998</v>
      </c>
      <c r="J215" s="86">
        <v>5909414</v>
      </c>
      <c r="K215" s="86">
        <v>1616335.78</v>
      </c>
      <c r="L215" s="86">
        <v>0</v>
      </c>
    </row>
    <row r="216" spans="1:12" x14ac:dyDescent="0.45">
      <c r="A216" t="s">
        <v>795</v>
      </c>
      <c r="B216" t="s">
        <v>797</v>
      </c>
      <c r="C216" s="86">
        <v>114727986</v>
      </c>
      <c r="D216" s="86">
        <v>116174202</v>
      </c>
      <c r="E216" s="86">
        <v>0</v>
      </c>
      <c r="F216" s="86">
        <v>14569544</v>
      </c>
      <c r="G216" s="86">
        <v>0</v>
      </c>
      <c r="H216" s="86">
        <v>6361498</v>
      </c>
      <c r="I216" s="86">
        <v>0</v>
      </c>
      <c r="J216" s="86">
        <v>14868195</v>
      </c>
      <c r="K216" s="86">
        <v>0</v>
      </c>
      <c r="L216" s="86">
        <v>6194514</v>
      </c>
    </row>
    <row r="217" spans="1:12" x14ac:dyDescent="0.45">
      <c r="A217" t="s">
        <v>798</v>
      </c>
      <c r="B217" t="s">
        <v>800</v>
      </c>
      <c r="C217" s="86">
        <v>108257447</v>
      </c>
      <c r="D217" s="86">
        <v>111654388</v>
      </c>
      <c r="E217" s="86">
        <v>0</v>
      </c>
      <c r="F217" s="86">
        <v>12074362</v>
      </c>
      <c r="G217" s="86">
        <v>4590985</v>
      </c>
      <c r="H217" s="86">
        <v>0</v>
      </c>
      <c r="I217" s="86">
        <v>0</v>
      </c>
      <c r="J217" s="86">
        <v>13207552</v>
      </c>
      <c r="K217" s="86">
        <v>4689083</v>
      </c>
      <c r="L217" s="86">
        <v>0</v>
      </c>
    </row>
    <row r="218" spans="1:12" x14ac:dyDescent="0.45">
      <c r="A218" t="s">
        <v>801</v>
      </c>
      <c r="B218" t="s">
        <v>803</v>
      </c>
      <c r="C218" s="86">
        <v>10216364</v>
      </c>
      <c r="D218" s="86">
        <v>10183193</v>
      </c>
      <c r="E218" s="86">
        <v>52667192</v>
      </c>
      <c r="F218" s="86">
        <v>10265983</v>
      </c>
      <c r="G218" s="86">
        <v>2807820</v>
      </c>
      <c r="H218" s="86">
        <v>0</v>
      </c>
      <c r="I218" s="86">
        <v>54186070</v>
      </c>
      <c r="J218" s="86">
        <v>10409040</v>
      </c>
      <c r="K218" s="86">
        <v>2847067.93</v>
      </c>
      <c r="L218" s="86">
        <v>0</v>
      </c>
    </row>
    <row r="219" spans="1:12" x14ac:dyDescent="0.45">
      <c r="A219" t="s">
        <v>804</v>
      </c>
      <c r="B219" t="s">
        <v>806</v>
      </c>
      <c r="C219" s="86">
        <v>9567467</v>
      </c>
      <c r="D219" s="86">
        <v>9979791</v>
      </c>
      <c r="E219" s="86">
        <v>53419008</v>
      </c>
      <c r="F219" s="86">
        <v>9439485</v>
      </c>
      <c r="G219" s="86">
        <v>3656293</v>
      </c>
      <c r="H219" s="86">
        <v>0</v>
      </c>
      <c r="I219" s="86">
        <v>55483021.969999999</v>
      </c>
      <c r="J219" s="86">
        <v>9887113.6199999992</v>
      </c>
      <c r="K219" s="86">
        <v>3689222</v>
      </c>
      <c r="L219" s="86">
        <v>0</v>
      </c>
    </row>
    <row r="220" spans="1:12" x14ac:dyDescent="0.45">
      <c r="A220" t="s">
        <v>807</v>
      </c>
      <c r="B220" t="s">
        <v>809</v>
      </c>
      <c r="C220" s="86">
        <v>139830369</v>
      </c>
      <c r="D220" s="86">
        <v>143036896</v>
      </c>
      <c r="E220" s="86">
        <v>0</v>
      </c>
      <c r="F220" s="86">
        <v>17997190</v>
      </c>
      <c r="G220" s="86">
        <v>6826314</v>
      </c>
      <c r="H220" s="86">
        <v>1613184</v>
      </c>
      <c r="I220" s="86">
        <v>0</v>
      </c>
      <c r="J220" s="86">
        <v>18775440</v>
      </c>
      <c r="K220" s="86">
        <v>6783212</v>
      </c>
      <c r="L220" s="86">
        <v>1571720</v>
      </c>
    </row>
    <row r="221" spans="1:12" x14ac:dyDescent="0.45">
      <c r="A221" t="s">
        <v>810</v>
      </c>
      <c r="B221" t="s">
        <v>812</v>
      </c>
      <c r="C221" s="86">
        <v>7767081.9500000002</v>
      </c>
      <c r="D221" s="86">
        <v>7976418.3899999997</v>
      </c>
      <c r="E221" s="86">
        <v>43616042</v>
      </c>
      <c r="F221" s="86">
        <v>8501717</v>
      </c>
      <c r="G221" s="86">
        <v>2325280</v>
      </c>
      <c r="H221" s="86">
        <v>0</v>
      </c>
      <c r="I221" s="86">
        <v>45244824.380000003</v>
      </c>
      <c r="J221" s="86">
        <v>8691444</v>
      </c>
      <c r="K221" s="86">
        <v>2377273</v>
      </c>
      <c r="L221" s="86">
        <v>0</v>
      </c>
    </row>
    <row r="222" spans="1:12" x14ac:dyDescent="0.45">
      <c r="A222" t="s">
        <v>813</v>
      </c>
      <c r="B222" t="s">
        <v>815</v>
      </c>
      <c r="C222" s="86">
        <v>15901245</v>
      </c>
      <c r="D222" s="86">
        <v>16221807</v>
      </c>
      <c r="E222" s="86">
        <v>69195160</v>
      </c>
      <c r="F222" s="86">
        <v>10402881</v>
      </c>
      <c r="G222" s="86">
        <v>4060273</v>
      </c>
      <c r="H222" s="86">
        <v>0</v>
      </c>
      <c r="I222" s="86">
        <v>72182040</v>
      </c>
      <c r="J222" s="86">
        <v>11098785</v>
      </c>
      <c r="K222" s="86">
        <v>4111867</v>
      </c>
      <c r="L222" s="86">
        <v>0</v>
      </c>
    </row>
    <row r="223" spans="1:12" x14ac:dyDescent="0.45">
      <c r="A223" t="s">
        <v>816</v>
      </c>
      <c r="B223" t="s">
        <v>818</v>
      </c>
      <c r="C223" s="86">
        <v>228033770</v>
      </c>
      <c r="D223" s="86">
        <v>235611643</v>
      </c>
      <c r="E223" s="86">
        <v>0</v>
      </c>
      <c r="F223" s="86">
        <v>27773910</v>
      </c>
      <c r="G223" s="86">
        <v>10460796</v>
      </c>
      <c r="H223" s="86">
        <v>0</v>
      </c>
      <c r="I223" s="86">
        <v>0</v>
      </c>
      <c r="J223" s="86">
        <v>29406473</v>
      </c>
      <c r="K223" s="86">
        <v>10500143</v>
      </c>
      <c r="L223" s="86">
        <v>0</v>
      </c>
    </row>
    <row r="224" spans="1:12" x14ac:dyDescent="0.45">
      <c r="A224" t="s">
        <v>819</v>
      </c>
      <c r="B224" t="s">
        <v>821</v>
      </c>
      <c r="C224" s="86">
        <v>172873885</v>
      </c>
      <c r="D224" s="86">
        <v>179781739</v>
      </c>
      <c r="E224" s="86">
        <v>0</v>
      </c>
      <c r="F224" s="86">
        <v>25572725</v>
      </c>
      <c r="G224" s="86">
        <v>11611248</v>
      </c>
      <c r="H224" s="86">
        <v>0</v>
      </c>
      <c r="I224" s="86">
        <v>0</v>
      </c>
      <c r="J224" s="86">
        <v>27306958.52</v>
      </c>
      <c r="K224" s="86">
        <v>11846397</v>
      </c>
      <c r="L224" s="86">
        <v>0</v>
      </c>
    </row>
    <row r="225" spans="1:12" x14ac:dyDescent="0.45">
      <c r="A225" t="s">
        <v>823</v>
      </c>
      <c r="B225" t="s">
        <v>825</v>
      </c>
      <c r="C225" s="86">
        <v>61120683</v>
      </c>
      <c r="D225" s="86">
        <v>61032256</v>
      </c>
      <c r="E225" s="86">
        <v>0</v>
      </c>
      <c r="F225" s="86">
        <v>9282327</v>
      </c>
      <c r="G225" s="86">
        <v>2901264</v>
      </c>
      <c r="H225" s="86">
        <v>0</v>
      </c>
      <c r="I225" s="86">
        <v>0</v>
      </c>
      <c r="J225" s="86">
        <v>9442862</v>
      </c>
      <c r="K225" s="86">
        <v>2815138.87</v>
      </c>
      <c r="L225" s="86">
        <v>0</v>
      </c>
    </row>
    <row r="226" spans="1:12" x14ac:dyDescent="0.45">
      <c r="A226" t="s">
        <v>826</v>
      </c>
      <c r="B226" t="s">
        <v>828</v>
      </c>
      <c r="C226" s="86">
        <v>110932743</v>
      </c>
      <c r="D226" s="86">
        <v>114202980</v>
      </c>
      <c r="E226" s="86">
        <v>0</v>
      </c>
      <c r="F226" s="86">
        <v>12608353</v>
      </c>
      <c r="G226" s="86">
        <v>4794022</v>
      </c>
      <c r="H226" s="86">
        <v>0</v>
      </c>
      <c r="I226" s="86">
        <v>0</v>
      </c>
      <c r="J226" s="86">
        <v>13705085</v>
      </c>
      <c r="K226" s="86">
        <v>4865722</v>
      </c>
      <c r="L226" s="86">
        <v>0</v>
      </c>
    </row>
    <row r="227" spans="1:12" x14ac:dyDescent="0.45">
      <c r="A227" t="s">
        <v>829</v>
      </c>
      <c r="B227" t="s">
        <v>831</v>
      </c>
      <c r="C227" s="86">
        <v>11769010</v>
      </c>
      <c r="D227" s="86">
        <v>12027890</v>
      </c>
      <c r="E227" s="86">
        <v>72775172</v>
      </c>
      <c r="F227" s="86">
        <v>12859845</v>
      </c>
      <c r="G227" s="86">
        <v>4981137</v>
      </c>
      <c r="H227" s="86">
        <v>0</v>
      </c>
      <c r="I227" s="86">
        <v>75727120</v>
      </c>
      <c r="J227" s="86">
        <v>13494626</v>
      </c>
      <c r="K227" s="86">
        <v>5035308</v>
      </c>
      <c r="L227" s="86">
        <v>0</v>
      </c>
    </row>
    <row r="228" spans="1:12" x14ac:dyDescent="0.45">
      <c r="A228" t="s">
        <v>832</v>
      </c>
      <c r="B228" t="s">
        <v>834</v>
      </c>
      <c r="C228" s="86">
        <v>15444767</v>
      </c>
      <c r="D228" s="86">
        <v>16102768.27</v>
      </c>
      <c r="E228" s="86">
        <v>86467770</v>
      </c>
      <c r="F228" s="86">
        <v>14800635</v>
      </c>
      <c r="G228" s="86">
        <v>4586193</v>
      </c>
      <c r="H228" s="86">
        <v>0</v>
      </c>
      <c r="I228" s="86">
        <v>90106694.329999998</v>
      </c>
      <c r="J228" s="86">
        <v>15937987.279999999</v>
      </c>
      <c r="K228" s="86">
        <v>4733309.95</v>
      </c>
      <c r="L228" s="86">
        <v>0</v>
      </c>
    </row>
    <row r="229" spans="1:12" x14ac:dyDescent="0.45">
      <c r="A229" t="s">
        <v>835</v>
      </c>
      <c r="B229" t="s">
        <v>837</v>
      </c>
      <c r="C229" s="86">
        <v>6552783</v>
      </c>
      <c r="D229" s="86">
        <v>6844742</v>
      </c>
      <c r="E229" s="86">
        <v>46517064</v>
      </c>
      <c r="F229" s="86">
        <v>7811808</v>
      </c>
      <c r="G229" s="86">
        <v>2679664</v>
      </c>
      <c r="H229" s="86">
        <v>0</v>
      </c>
      <c r="I229" s="86">
        <v>48708959</v>
      </c>
      <c r="J229" s="86">
        <v>8508669</v>
      </c>
      <c r="K229" s="86">
        <v>2791791</v>
      </c>
      <c r="L229" s="86">
        <v>0</v>
      </c>
    </row>
    <row r="230" spans="1:12" x14ac:dyDescent="0.45">
      <c r="A230" t="s">
        <v>838</v>
      </c>
      <c r="B230" t="s">
        <v>840</v>
      </c>
      <c r="C230" s="86">
        <v>157352624</v>
      </c>
      <c r="D230" s="86">
        <v>167142828</v>
      </c>
      <c r="E230" s="86">
        <v>0</v>
      </c>
      <c r="F230" s="86">
        <v>22039478</v>
      </c>
      <c r="G230" s="86">
        <v>7250070</v>
      </c>
      <c r="H230" s="86">
        <v>0</v>
      </c>
      <c r="I230" s="86">
        <v>0</v>
      </c>
      <c r="J230" s="86">
        <v>23648213</v>
      </c>
      <c r="K230" s="86">
        <v>7493503</v>
      </c>
      <c r="L230" s="86">
        <v>0</v>
      </c>
    </row>
    <row r="231" spans="1:12" x14ac:dyDescent="0.45">
      <c r="A231" t="s">
        <v>841</v>
      </c>
      <c r="B231" t="s">
        <v>843</v>
      </c>
      <c r="C231" s="86">
        <v>9298976</v>
      </c>
      <c r="D231" s="86">
        <v>9678557</v>
      </c>
      <c r="E231" s="86">
        <v>55431431</v>
      </c>
      <c r="F231" s="86">
        <v>8535022</v>
      </c>
      <c r="G231" s="86">
        <v>3397989</v>
      </c>
      <c r="H231" s="86">
        <v>0</v>
      </c>
      <c r="I231" s="86">
        <v>57879485.049999997</v>
      </c>
      <c r="J231" s="86">
        <v>9059850.5800000001</v>
      </c>
      <c r="K231" s="86">
        <v>3446849</v>
      </c>
      <c r="L231" s="86">
        <v>0</v>
      </c>
    </row>
    <row r="232" spans="1:12" x14ac:dyDescent="0.45">
      <c r="A232" t="s">
        <v>844</v>
      </c>
      <c r="B232" t="s">
        <v>846</v>
      </c>
      <c r="C232" s="86">
        <v>6241315</v>
      </c>
      <c r="D232" s="86">
        <v>6479727</v>
      </c>
      <c r="E232" s="86">
        <v>38110329</v>
      </c>
      <c r="F232" s="86">
        <v>7162034</v>
      </c>
      <c r="G232" s="86">
        <v>0</v>
      </c>
      <c r="H232" s="86">
        <v>0</v>
      </c>
      <c r="I232" s="86">
        <v>39279623.039999999</v>
      </c>
      <c r="J232" s="86">
        <v>7668130.1399999997</v>
      </c>
      <c r="K232" s="86">
        <v>0</v>
      </c>
      <c r="L232" s="86">
        <v>0</v>
      </c>
    </row>
    <row r="233" spans="1:12" x14ac:dyDescent="0.45">
      <c r="A233" t="s">
        <v>847</v>
      </c>
      <c r="B233" t="s">
        <v>849</v>
      </c>
      <c r="C233" s="86">
        <v>9674976</v>
      </c>
      <c r="D233" s="86">
        <v>9961732</v>
      </c>
      <c r="E233" s="86">
        <v>64093356</v>
      </c>
      <c r="F233" s="86">
        <v>12044997</v>
      </c>
      <c r="G233" s="86">
        <v>0</v>
      </c>
      <c r="H233" s="86">
        <v>0</v>
      </c>
      <c r="I233" s="86">
        <v>65646653.18</v>
      </c>
      <c r="J233" s="86">
        <v>12815476.34</v>
      </c>
      <c r="K233" s="86">
        <v>0</v>
      </c>
      <c r="L233" s="86">
        <v>0</v>
      </c>
    </row>
    <row r="234" spans="1:12" x14ac:dyDescent="0.45">
      <c r="A234" t="s">
        <v>850</v>
      </c>
      <c r="B234" t="s">
        <v>852</v>
      </c>
      <c r="C234" s="86">
        <v>10906374</v>
      </c>
      <c r="D234" s="86">
        <v>11098468</v>
      </c>
      <c r="E234" s="86">
        <v>65851066</v>
      </c>
      <c r="F234" s="86">
        <v>12140684</v>
      </c>
      <c r="G234" s="86">
        <v>0</v>
      </c>
      <c r="H234" s="86">
        <v>0</v>
      </c>
      <c r="I234" s="86">
        <v>68006237</v>
      </c>
      <c r="J234" s="86">
        <v>12355196</v>
      </c>
      <c r="K234" s="86">
        <v>0</v>
      </c>
      <c r="L234" s="86">
        <v>0</v>
      </c>
    </row>
    <row r="235" spans="1:12" x14ac:dyDescent="0.45">
      <c r="A235" t="s">
        <v>853</v>
      </c>
      <c r="B235" t="s">
        <v>855</v>
      </c>
      <c r="C235" s="86">
        <v>11883160</v>
      </c>
      <c r="D235" s="86">
        <v>12233447.24</v>
      </c>
      <c r="E235" s="86">
        <v>70777339</v>
      </c>
      <c r="F235" s="86">
        <v>13144556</v>
      </c>
      <c r="G235" s="86">
        <v>0</v>
      </c>
      <c r="H235" s="86">
        <v>0</v>
      </c>
      <c r="I235" s="86">
        <v>73990195</v>
      </c>
      <c r="J235" s="86">
        <v>13965276</v>
      </c>
      <c r="K235" s="86">
        <v>0</v>
      </c>
      <c r="L235" s="86">
        <v>0</v>
      </c>
    </row>
    <row r="236" spans="1:12" x14ac:dyDescent="0.45">
      <c r="A236" t="s">
        <v>856</v>
      </c>
      <c r="B236" t="s">
        <v>858</v>
      </c>
      <c r="C236" s="86">
        <v>12826946</v>
      </c>
      <c r="D236" s="86">
        <v>13644929</v>
      </c>
      <c r="E236" s="86">
        <v>88360113</v>
      </c>
      <c r="F236" s="86">
        <v>12511474</v>
      </c>
      <c r="G236" s="86">
        <v>0</v>
      </c>
      <c r="H236" s="86">
        <v>0</v>
      </c>
      <c r="I236" s="86">
        <v>93082806</v>
      </c>
      <c r="J236" s="86">
        <v>13685115</v>
      </c>
      <c r="K236" s="86">
        <v>0</v>
      </c>
      <c r="L236" s="86">
        <v>0</v>
      </c>
    </row>
    <row r="237" spans="1:12" x14ac:dyDescent="0.45">
      <c r="A237" t="s">
        <v>859</v>
      </c>
      <c r="B237" t="s">
        <v>861</v>
      </c>
      <c r="C237" s="86">
        <v>8485424</v>
      </c>
      <c r="D237" s="86">
        <v>8563497</v>
      </c>
      <c r="E237" s="86">
        <v>50514724</v>
      </c>
      <c r="F237" s="86">
        <v>7627784</v>
      </c>
      <c r="G237" s="86">
        <v>2556183</v>
      </c>
      <c r="H237" s="86">
        <v>0</v>
      </c>
      <c r="I237" s="86">
        <v>52742328.090000004</v>
      </c>
      <c r="J237" s="86">
        <v>8201883.1299999999</v>
      </c>
      <c r="K237" s="86">
        <v>2617577</v>
      </c>
      <c r="L237" s="86">
        <v>0</v>
      </c>
    </row>
    <row r="238" spans="1:12" x14ac:dyDescent="0.45">
      <c r="A238" t="s">
        <v>862</v>
      </c>
      <c r="B238" t="s">
        <v>864</v>
      </c>
      <c r="C238" s="86">
        <v>16343435</v>
      </c>
      <c r="D238" s="86">
        <v>16955590</v>
      </c>
      <c r="E238" s="86">
        <v>78268338</v>
      </c>
      <c r="F238" s="86">
        <v>13830523</v>
      </c>
      <c r="G238" s="86">
        <v>5357119</v>
      </c>
      <c r="H238" s="86">
        <v>0</v>
      </c>
      <c r="I238" s="86">
        <v>82772352.409999996</v>
      </c>
      <c r="J238" s="86">
        <v>14750091.539999999</v>
      </c>
      <c r="K238" s="86">
        <v>5503765</v>
      </c>
      <c r="L238" s="86">
        <v>0</v>
      </c>
    </row>
    <row r="239" spans="1:12" x14ac:dyDescent="0.45">
      <c r="A239" t="s">
        <v>865</v>
      </c>
      <c r="B239" t="s">
        <v>867</v>
      </c>
      <c r="C239" s="86">
        <v>6935636.3200000003</v>
      </c>
      <c r="D239" s="86">
        <v>7186000</v>
      </c>
      <c r="E239" s="86">
        <v>49707329</v>
      </c>
      <c r="F239" s="86">
        <v>8633530</v>
      </c>
      <c r="G239" s="86">
        <v>2962610</v>
      </c>
      <c r="H239" s="86">
        <v>0</v>
      </c>
      <c r="I239" s="86">
        <v>52607406</v>
      </c>
      <c r="J239" s="86">
        <v>9224142</v>
      </c>
      <c r="K239" s="86">
        <v>3045974</v>
      </c>
      <c r="L239" s="86">
        <v>0</v>
      </c>
    </row>
    <row r="240" spans="1:12" x14ac:dyDescent="0.45">
      <c r="A240" t="s">
        <v>868</v>
      </c>
      <c r="B240" t="s">
        <v>870</v>
      </c>
      <c r="C240" s="86">
        <v>63464240</v>
      </c>
      <c r="D240" s="86">
        <v>65544644</v>
      </c>
      <c r="E240" s="86">
        <v>0</v>
      </c>
      <c r="F240" s="86">
        <v>5337287</v>
      </c>
      <c r="G240" s="86">
        <v>3271303</v>
      </c>
      <c r="H240" s="86">
        <v>0</v>
      </c>
      <c r="I240" s="86">
        <v>0</v>
      </c>
      <c r="J240" s="86">
        <v>5567471</v>
      </c>
      <c r="K240" s="86">
        <v>3314782</v>
      </c>
      <c r="L240" s="86">
        <v>0</v>
      </c>
    </row>
    <row r="241" spans="1:12" x14ac:dyDescent="0.45">
      <c r="A241" t="s">
        <v>871</v>
      </c>
      <c r="B241" t="s">
        <v>873</v>
      </c>
      <c r="C241" s="86">
        <v>102534672</v>
      </c>
      <c r="D241" s="86">
        <v>105880628</v>
      </c>
      <c r="E241" s="86">
        <v>0</v>
      </c>
      <c r="F241" s="86">
        <v>13843863</v>
      </c>
      <c r="G241" s="86">
        <v>4521220</v>
      </c>
      <c r="H241" s="86">
        <v>0</v>
      </c>
      <c r="I241" s="86">
        <v>0</v>
      </c>
      <c r="J241" s="86">
        <v>14581533</v>
      </c>
      <c r="K241" s="86">
        <v>4534917</v>
      </c>
      <c r="L241" s="86">
        <v>0</v>
      </c>
    </row>
    <row r="242" spans="1:12" x14ac:dyDescent="0.45">
      <c r="A242" t="s">
        <v>874</v>
      </c>
      <c r="B242" t="s">
        <v>876</v>
      </c>
      <c r="C242" s="86">
        <v>84794788</v>
      </c>
      <c r="D242" s="86">
        <v>88079383</v>
      </c>
      <c r="E242" s="86">
        <v>0</v>
      </c>
      <c r="F242" s="86">
        <v>11655795</v>
      </c>
      <c r="G242" s="86">
        <v>4335935</v>
      </c>
      <c r="H242" s="86">
        <v>0</v>
      </c>
      <c r="I242" s="86">
        <v>0</v>
      </c>
      <c r="J242" s="86">
        <v>12226216</v>
      </c>
      <c r="K242" s="86">
        <v>4332207</v>
      </c>
      <c r="L242" s="86">
        <v>0</v>
      </c>
    </row>
    <row r="243" spans="1:12" x14ac:dyDescent="0.45">
      <c r="A243" t="s">
        <v>877</v>
      </c>
      <c r="B243" t="s">
        <v>879</v>
      </c>
      <c r="C243" s="86">
        <v>117848762</v>
      </c>
      <c r="D243" s="86">
        <v>123023987</v>
      </c>
      <c r="E243" s="86">
        <v>35293728</v>
      </c>
      <c r="F243" s="86">
        <v>0</v>
      </c>
      <c r="G243" s="86">
        <v>0</v>
      </c>
      <c r="H243" s="86">
        <v>0</v>
      </c>
      <c r="I243" s="86">
        <v>38430861.479999997</v>
      </c>
      <c r="J243" s="86">
        <v>0</v>
      </c>
      <c r="K243" s="86">
        <v>0</v>
      </c>
      <c r="L243" s="86">
        <v>0</v>
      </c>
    </row>
    <row r="244" spans="1:12" x14ac:dyDescent="0.45">
      <c r="A244" t="s">
        <v>880</v>
      </c>
      <c r="B244" t="s">
        <v>882</v>
      </c>
      <c r="C244" s="86">
        <v>8219500</v>
      </c>
      <c r="D244" s="86">
        <v>8000300.0812600004</v>
      </c>
      <c r="E244" s="86">
        <v>60586874</v>
      </c>
      <c r="F244" s="86">
        <v>10845798</v>
      </c>
      <c r="G244" s="86">
        <v>0</v>
      </c>
      <c r="H244" s="86">
        <v>0</v>
      </c>
      <c r="I244" s="86">
        <v>60439370</v>
      </c>
      <c r="J244" s="86">
        <v>11141884.789999999</v>
      </c>
      <c r="K244" s="86">
        <v>0</v>
      </c>
      <c r="L244" s="86">
        <v>0</v>
      </c>
    </row>
    <row r="245" spans="1:12" x14ac:dyDescent="0.45">
      <c r="A245" t="s">
        <v>883</v>
      </c>
      <c r="B245" t="s">
        <v>885</v>
      </c>
      <c r="C245" s="86">
        <v>14309027</v>
      </c>
      <c r="D245" s="86">
        <v>14458705</v>
      </c>
      <c r="E245" s="86">
        <v>88841515</v>
      </c>
      <c r="F245" s="86">
        <v>12438566</v>
      </c>
      <c r="G245" s="86">
        <v>0</v>
      </c>
      <c r="H245" s="86">
        <v>0</v>
      </c>
      <c r="I245" s="86">
        <v>90601102.409999996</v>
      </c>
      <c r="J245" s="86">
        <v>13122291</v>
      </c>
      <c r="K245" s="86">
        <v>0</v>
      </c>
      <c r="L245" s="86">
        <v>0</v>
      </c>
    </row>
    <row r="246" spans="1:12" x14ac:dyDescent="0.45">
      <c r="A246" t="s">
        <v>886</v>
      </c>
      <c r="B246" t="s">
        <v>888</v>
      </c>
      <c r="C246" s="86">
        <v>78935411</v>
      </c>
      <c r="D246" s="86">
        <v>82551411</v>
      </c>
      <c r="E246" s="86">
        <v>0</v>
      </c>
      <c r="F246" s="86">
        <v>11080100</v>
      </c>
      <c r="G246" s="86">
        <v>4202669</v>
      </c>
      <c r="H246" s="86">
        <v>993168</v>
      </c>
      <c r="I246" s="86">
        <v>0</v>
      </c>
      <c r="J246" s="86">
        <v>11820600</v>
      </c>
      <c r="K246" s="86">
        <v>4270560</v>
      </c>
      <c r="L246" s="86">
        <v>989520</v>
      </c>
    </row>
    <row r="247" spans="1:12" x14ac:dyDescent="0.45">
      <c r="A247" t="s">
        <v>889</v>
      </c>
      <c r="B247" t="s">
        <v>891</v>
      </c>
      <c r="C247" s="86">
        <v>8855042.5600000005</v>
      </c>
      <c r="D247" s="86">
        <v>9008858.7200000007</v>
      </c>
      <c r="E247" s="86">
        <v>62543454</v>
      </c>
      <c r="F247" s="86">
        <v>10863001</v>
      </c>
      <c r="G247" s="86">
        <v>3727656</v>
      </c>
      <c r="H247" s="86">
        <v>0</v>
      </c>
      <c r="I247" s="86">
        <v>65301677.920000002</v>
      </c>
      <c r="J247" s="86">
        <v>11449952.439999999</v>
      </c>
      <c r="K247" s="86">
        <v>3780975.2</v>
      </c>
      <c r="L247" s="86">
        <v>0</v>
      </c>
    </row>
    <row r="248" spans="1:12" x14ac:dyDescent="0.45">
      <c r="A248" t="s">
        <v>892</v>
      </c>
      <c r="B248" t="s">
        <v>894</v>
      </c>
      <c r="C248" s="86">
        <v>6880319</v>
      </c>
      <c r="D248" s="86">
        <v>7065152</v>
      </c>
      <c r="E248" s="86">
        <v>43057939</v>
      </c>
      <c r="F248" s="86">
        <v>7478615</v>
      </c>
      <c r="G248" s="86">
        <v>2566299</v>
      </c>
      <c r="H248" s="86">
        <v>0</v>
      </c>
      <c r="I248" s="86">
        <v>45254221</v>
      </c>
      <c r="J248" s="86">
        <v>7934838.2000000002</v>
      </c>
      <c r="K248" s="86">
        <v>2620222.7999999998</v>
      </c>
      <c r="L248" s="86">
        <v>0</v>
      </c>
    </row>
    <row r="249" spans="1:12" x14ac:dyDescent="0.45">
      <c r="A249" t="s">
        <v>895</v>
      </c>
      <c r="B249" t="s">
        <v>897</v>
      </c>
      <c r="C249" s="86">
        <v>5988601</v>
      </c>
      <c r="D249" s="86">
        <v>6117154</v>
      </c>
      <c r="E249" s="86">
        <v>39287466</v>
      </c>
      <c r="F249" s="86">
        <v>5500579</v>
      </c>
      <c r="G249" s="86">
        <v>0</v>
      </c>
      <c r="H249" s="86">
        <v>0</v>
      </c>
      <c r="I249" s="86">
        <v>40786158</v>
      </c>
      <c r="J249" s="86">
        <v>5907299</v>
      </c>
      <c r="K249" s="86">
        <v>0</v>
      </c>
      <c r="L249" s="86">
        <v>0</v>
      </c>
    </row>
    <row r="250" spans="1:12" x14ac:dyDescent="0.45">
      <c r="A250" t="s">
        <v>898</v>
      </c>
      <c r="B250" t="s">
        <v>900</v>
      </c>
      <c r="C250" s="86">
        <v>162717884</v>
      </c>
      <c r="D250" s="86">
        <v>167894330</v>
      </c>
      <c r="E250" s="86">
        <v>0</v>
      </c>
      <c r="F250" s="86">
        <v>20047042</v>
      </c>
      <c r="G250" s="86">
        <v>0</v>
      </c>
      <c r="H250" s="86">
        <v>8753137</v>
      </c>
      <c r="I250" s="86">
        <v>0</v>
      </c>
      <c r="J250" s="86">
        <v>20944815</v>
      </c>
      <c r="K250" s="86">
        <v>0</v>
      </c>
      <c r="L250" s="86">
        <v>8726207</v>
      </c>
    </row>
    <row r="251" spans="1:12" x14ac:dyDescent="0.45">
      <c r="A251" t="s">
        <v>901</v>
      </c>
      <c r="B251" t="s">
        <v>903</v>
      </c>
      <c r="C251" s="86">
        <v>95116454</v>
      </c>
      <c r="D251" s="86">
        <v>99039292</v>
      </c>
      <c r="E251" s="86">
        <v>0</v>
      </c>
      <c r="F251" s="86">
        <v>14870633</v>
      </c>
      <c r="G251" s="86">
        <v>4499317</v>
      </c>
      <c r="H251" s="86">
        <v>0</v>
      </c>
      <c r="I251" s="86">
        <v>0</v>
      </c>
      <c r="J251" s="86">
        <v>15210571</v>
      </c>
      <c r="K251" s="86">
        <v>4598145</v>
      </c>
      <c r="L251" s="86">
        <v>0</v>
      </c>
    </row>
    <row r="252" spans="1:12" x14ac:dyDescent="0.45">
      <c r="A252" t="s">
        <v>904</v>
      </c>
      <c r="B252" t="s">
        <v>906</v>
      </c>
      <c r="C252" s="86">
        <v>90344332</v>
      </c>
      <c r="D252" s="86">
        <v>90457839</v>
      </c>
      <c r="E252" s="86">
        <v>0</v>
      </c>
      <c r="F252" s="86">
        <v>14977871</v>
      </c>
      <c r="G252" s="86">
        <v>5139681</v>
      </c>
      <c r="H252" s="86">
        <v>0</v>
      </c>
      <c r="I252" s="86">
        <v>0</v>
      </c>
      <c r="J252" s="86">
        <v>15139342</v>
      </c>
      <c r="K252" s="86">
        <v>4999276</v>
      </c>
      <c r="L252" s="86">
        <v>0</v>
      </c>
    </row>
    <row r="253" spans="1:12" x14ac:dyDescent="0.45">
      <c r="A253" t="s">
        <v>907</v>
      </c>
      <c r="B253" t="s">
        <v>909</v>
      </c>
      <c r="C253" s="86">
        <v>11692183</v>
      </c>
      <c r="D253" s="86">
        <v>12200879</v>
      </c>
      <c r="E253" s="86">
        <v>84276161</v>
      </c>
      <c r="F253" s="86">
        <v>13470067</v>
      </c>
      <c r="G253" s="86">
        <v>0</v>
      </c>
      <c r="H253" s="86">
        <v>0</v>
      </c>
      <c r="I253" s="86">
        <v>87312569</v>
      </c>
      <c r="J253" s="86">
        <v>14402624</v>
      </c>
      <c r="K253" s="86">
        <v>0</v>
      </c>
      <c r="L253" s="86">
        <v>0</v>
      </c>
    </row>
    <row r="254" spans="1:12" x14ac:dyDescent="0.45">
      <c r="A254" t="s">
        <v>910</v>
      </c>
      <c r="B254" t="s">
        <v>912</v>
      </c>
      <c r="C254" s="86">
        <v>13821362</v>
      </c>
      <c r="D254" s="86">
        <v>14293283</v>
      </c>
      <c r="E254" s="86">
        <v>60600389</v>
      </c>
      <c r="F254" s="86">
        <v>11587924</v>
      </c>
      <c r="G254" s="86">
        <v>0</v>
      </c>
      <c r="H254" s="86">
        <v>0</v>
      </c>
      <c r="I254" s="86">
        <v>64223244</v>
      </c>
      <c r="J254" s="86">
        <v>12308502</v>
      </c>
      <c r="K254" s="86">
        <v>0</v>
      </c>
      <c r="L254" s="86">
        <v>0</v>
      </c>
    </row>
    <row r="255" spans="1:12" x14ac:dyDescent="0.45">
      <c r="A255" t="s">
        <v>913</v>
      </c>
      <c r="B255" t="s">
        <v>915</v>
      </c>
      <c r="C255" s="86">
        <v>104926271</v>
      </c>
      <c r="D255" s="86">
        <v>108165246</v>
      </c>
      <c r="E255" s="86">
        <v>0</v>
      </c>
      <c r="F255" s="86">
        <v>9773032</v>
      </c>
      <c r="G255" s="86">
        <v>5990084</v>
      </c>
      <c r="H255" s="86">
        <v>0</v>
      </c>
      <c r="I255" s="86">
        <v>0</v>
      </c>
      <c r="J255" s="86">
        <v>10075273</v>
      </c>
      <c r="K255" s="86">
        <v>5998654</v>
      </c>
      <c r="L255" s="86">
        <v>0</v>
      </c>
    </row>
    <row r="256" spans="1:12" x14ac:dyDescent="0.45">
      <c r="A256" t="s">
        <v>916</v>
      </c>
      <c r="B256" t="s">
        <v>918</v>
      </c>
      <c r="C256" s="86">
        <v>9404524</v>
      </c>
      <c r="D256" s="86">
        <v>9665947</v>
      </c>
      <c r="E256" s="86">
        <v>58230296</v>
      </c>
      <c r="F256" s="86">
        <v>10423941</v>
      </c>
      <c r="G256" s="86">
        <v>0</v>
      </c>
      <c r="H256" s="86">
        <v>0</v>
      </c>
      <c r="I256" s="86">
        <v>60120724</v>
      </c>
      <c r="J256" s="86">
        <v>11083132</v>
      </c>
      <c r="K256" s="86">
        <v>0</v>
      </c>
      <c r="L256" s="86">
        <v>0</v>
      </c>
    </row>
    <row r="257" spans="1:12" x14ac:dyDescent="0.45">
      <c r="A257" t="s">
        <v>919</v>
      </c>
      <c r="B257" t="s">
        <v>921</v>
      </c>
      <c r="C257" s="86">
        <v>105010041.7</v>
      </c>
      <c r="D257" s="86">
        <v>108109100</v>
      </c>
      <c r="E257" s="86">
        <v>24408639</v>
      </c>
      <c r="F257" s="86">
        <v>0</v>
      </c>
      <c r="G257" s="86">
        <v>0</v>
      </c>
      <c r="H257" s="86">
        <v>0</v>
      </c>
      <c r="I257" s="86">
        <v>26334621</v>
      </c>
      <c r="J257" s="86">
        <v>0</v>
      </c>
      <c r="K257" s="86">
        <v>0</v>
      </c>
      <c r="L257" s="86">
        <v>0</v>
      </c>
    </row>
    <row r="258" spans="1:12" x14ac:dyDescent="0.45">
      <c r="A258" t="s">
        <v>922</v>
      </c>
      <c r="B258" t="s">
        <v>924</v>
      </c>
      <c r="C258" s="86">
        <v>10196350</v>
      </c>
      <c r="D258" s="86">
        <v>10429712</v>
      </c>
      <c r="E258" s="86">
        <v>64958676</v>
      </c>
      <c r="F258" s="86">
        <v>9765963</v>
      </c>
      <c r="G258" s="86">
        <v>3811682</v>
      </c>
      <c r="H258" s="86">
        <v>0</v>
      </c>
      <c r="I258" s="86">
        <v>68157401</v>
      </c>
      <c r="J258" s="86">
        <v>10479952</v>
      </c>
      <c r="K258" s="86">
        <v>3882602</v>
      </c>
      <c r="L258" s="86">
        <v>0</v>
      </c>
    </row>
    <row r="259" spans="1:12" x14ac:dyDescent="0.45">
      <c r="A259" t="s">
        <v>925</v>
      </c>
      <c r="B259" t="s">
        <v>927</v>
      </c>
      <c r="C259" s="86">
        <v>116501585</v>
      </c>
      <c r="D259" s="86">
        <v>122980662</v>
      </c>
      <c r="E259" s="86">
        <v>0</v>
      </c>
      <c r="F259" s="86">
        <v>16410330</v>
      </c>
      <c r="G259" s="86">
        <v>5794113</v>
      </c>
      <c r="H259" s="86">
        <v>0</v>
      </c>
      <c r="I259" s="86">
        <v>0</v>
      </c>
      <c r="J259" s="86">
        <v>17636720</v>
      </c>
      <c r="K259" s="86">
        <v>5939152</v>
      </c>
      <c r="L259" s="86">
        <v>0</v>
      </c>
    </row>
    <row r="260" spans="1:12" x14ac:dyDescent="0.45">
      <c r="A260" t="s">
        <v>929</v>
      </c>
      <c r="B260" t="s">
        <v>931</v>
      </c>
      <c r="C260" s="86">
        <v>96762000</v>
      </c>
      <c r="D260" s="86">
        <v>99239364</v>
      </c>
      <c r="E260" s="86">
        <v>0</v>
      </c>
      <c r="F260" s="86">
        <v>13187036</v>
      </c>
      <c r="G260" s="86">
        <v>0</v>
      </c>
      <c r="H260" s="86">
        <v>5757854</v>
      </c>
      <c r="I260" s="86">
        <v>0</v>
      </c>
      <c r="J260" s="86">
        <v>13500414</v>
      </c>
      <c r="K260" s="86">
        <v>0</v>
      </c>
      <c r="L260" s="86">
        <v>5624657</v>
      </c>
    </row>
    <row r="261" spans="1:12" x14ac:dyDescent="0.45">
      <c r="A261" t="s">
        <v>932</v>
      </c>
      <c r="B261" t="s">
        <v>934</v>
      </c>
      <c r="C261" s="86">
        <v>4068334</v>
      </c>
      <c r="D261" s="86">
        <v>4179982</v>
      </c>
      <c r="E261" s="86">
        <v>28986514</v>
      </c>
      <c r="F261" s="86">
        <v>5034588</v>
      </c>
      <c r="G261" s="86">
        <v>1727627</v>
      </c>
      <c r="H261" s="86">
        <v>0</v>
      </c>
      <c r="I261" s="86">
        <v>30431627</v>
      </c>
      <c r="J261" s="86">
        <v>5335857</v>
      </c>
      <c r="K261" s="86">
        <v>1761993</v>
      </c>
      <c r="L261" s="86">
        <v>0</v>
      </c>
    </row>
    <row r="262" spans="1:12" x14ac:dyDescent="0.45">
      <c r="A262" t="s">
        <v>935</v>
      </c>
      <c r="B262" t="s">
        <v>937</v>
      </c>
      <c r="C262" s="86">
        <v>9504950</v>
      </c>
      <c r="D262" s="86">
        <v>9723066</v>
      </c>
      <c r="E262" s="86">
        <v>58412034</v>
      </c>
      <c r="F262" s="86">
        <v>10456475</v>
      </c>
      <c r="G262" s="86">
        <v>0</v>
      </c>
      <c r="H262" s="86">
        <v>0</v>
      </c>
      <c r="I262" s="86">
        <v>59569097</v>
      </c>
      <c r="J262" s="86">
        <v>10981452</v>
      </c>
      <c r="K262" s="86">
        <v>0</v>
      </c>
      <c r="L262" s="86">
        <v>0</v>
      </c>
    </row>
    <row r="263" spans="1:12" x14ac:dyDescent="0.45">
      <c r="A263" t="s">
        <v>938</v>
      </c>
      <c r="B263" t="s">
        <v>940</v>
      </c>
      <c r="C263" s="86">
        <v>12508739</v>
      </c>
      <c r="D263" s="86">
        <v>12665500</v>
      </c>
      <c r="E263" s="86">
        <v>71561314</v>
      </c>
      <c r="F263" s="86">
        <v>11018611</v>
      </c>
      <c r="G263" s="86">
        <v>4386763</v>
      </c>
      <c r="H263" s="86">
        <v>0</v>
      </c>
      <c r="I263" s="86">
        <v>73161065</v>
      </c>
      <c r="J263" s="86">
        <v>11451870</v>
      </c>
      <c r="K263" s="86">
        <v>4356900</v>
      </c>
      <c r="L263" s="86">
        <v>0</v>
      </c>
    </row>
    <row r="264" spans="1:12" x14ac:dyDescent="0.45">
      <c r="A264" t="s">
        <v>941</v>
      </c>
      <c r="B264" t="s">
        <v>943</v>
      </c>
      <c r="C264" s="86">
        <v>74995733</v>
      </c>
      <c r="D264" s="86">
        <v>79465105</v>
      </c>
      <c r="E264" s="86">
        <v>0</v>
      </c>
      <c r="F264" s="86">
        <v>11681906</v>
      </c>
      <c r="G264" s="86">
        <v>5304147</v>
      </c>
      <c r="H264" s="86">
        <v>0</v>
      </c>
      <c r="I264" s="86">
        <v>0</v>
      </c>
      <c r="J264" s="86">
        <v>12580672</v>
      </c>
      <c r="K264" s="86">
        <v>5457788</v>
      </c>
      <c r="L264" s="86">
        <v>0</v>
      </c>
    </row>
    <row r="265" spans="1:12" x14ac:dyDescent="0.45">
      <c r="A265" t="s">
        <v>944</v>
      </c>
      <c r="B265" t="s">
        <v>946</v>
      </c>
      <c r="C265" s="86">
        <v>10400067</v>
      </c>
      <c r="D265" s="86">
        <v>10704547</v>
      </c>
      <c r="E265" s="86">
        <v>63931155</v>
      </c>
      <c r="F265" s="86">
        <v>9612103</v>
      </c>
      <c r="G265" s="86">
        <v>3575685</v>
      </c>
      <c r="H265" s="86">
        <v>0</v>
      </c>
      <c r="I265" s="86">
        <v>64947780.395999998</v>
      </c>
      <c r="J265" s="86">
        <v>10100276</v>
      </c>
      <c r="K265" s="86">
        <v>3578906</v>
      </c>
      <c r="L265" s="86">
        <v>0</v>
      </c>
    </row>
    <row r="266" spans="1:12" x14ac:dyDescent="0.45">
      <c r="A266" t="s">
        <v>947</v>
      </c>
      <c r="B266" t="s">
        <v>949</v>
      </c>
      <c r="C266" s="86">
        <v>9360605</v>
      </c>
      <c r="D266" s="86">
        <v>9589050</v>
      </c>
      <c r="E266" s="86">
        <v>64127489</v>
      </c>
      <c r="F266" s="86">
        <v>10542338</v>
      </c>
      <c r="G266" s="86">
        <v>3442986</v>
      </c>
      <c r="H266" s="86">
        <v>0</v>
      </c>
      <c r="I266" s="86">
        <v>67949242.200000003</v>
      </c>
      <c r="J266" s="86">
        <v>11394561.359999999</v>
      </c>
      <c r="K266" s="86">
        <v>3543755.88</v>
      </c>
      <c r="L266" s="86">
        <v>0</v>
      </c>
    </row>
    <row r="267" spans="1:12" x14ac:dyDescent="0.45">
      <c r="A267" t="s">
        <v>950</v>
      </c>
      <c r="B267" t="s">
        <v>952</v>
      </c>
      <c r="C267" s="86">
        <v>6540230</v>
      </c>
      <c r="D267" s="86">
        <v>6821637</v>
      </c>
      <c r="E267" s="86">
        <v>47544744</v>
      </c>
      <c r="F267" s="86">
        <v>9091441</v>
      </c>
      <c r="G267" s="86">
        <v>0</v>
      </c>
      <c r="H267" s="86">
        <v>0</v>
      </c>
      <c r="I267" s="86">
        <v>49890689</v>
      </c>
      <c r="J267" s="86">
        <v>9561648</v>
      </c>
      <c r="K267" s="86">
        <v>0</v>
      </c>
      <c r="L267" s="86">
        <v>0</v>
      </c>
    </row>
    <row r="268" spans="1:12" x14ac:dyDescent="0.45">
      <c r="A268" t="s">
        <v>953</v>
      </c>
      <c r="B268" t="s">
        <v>955</v>
      </c>
      <c r="C268" s="86">
        <v>12775764</v>
      </c>
      <c r="D268" s="86">
        <v>12885152</v>
      </c>
      <c r="E268" s="86">
        <v>60193768</v>
      </c>
      <c r="F268" s="86">
        <v>9049601</v>
      </c>
      <c r="G268" s="86">
        <v>3532084</v>
      </c>
      <c r="H268" s="86">
        <v>0</v>
      </c>
      <c r="I268" s="86">
        <v>62646340</v>
      </c>
      <c r="J268" s="86">
        <v>9632566</v>
      </c>
      <c r="K268" s="86">
        <v>3568664</v>
      </c>
      <c r="L268" s="86">
        <v>0</v>
      </c>
    </row>
    <row r="269" spans="1:12" x14ac:dyDescent="0.45">
      <c r="A269" t="s">
        <v>956</v>
      </c>
      <c r="B269" t="s">
        <v>958</v>
      </c>
      <c r="C269" s="86">
        <v>9078946</v>
      </c>
      <c r="D269" s="86">
        <v>9245204</v>
      </c>
      <c r="E269" s="86">
        <v>55454459</v>
      </c>
      <c r="F269" s="86">
        <v>7764095</v>
      </c>
      <c r="G269" s="86">
        <v>0</v>
      </c>
      <c r="H269" s="86">
        <v>0</v>
      </c>
      <c r="I269" s="86">
        <v>57022649</v>
      </c>
      <c r="J269" s="86">
        <v>8258925</v>
      </c>
      <c r="K269" s="86">
        <v>0</v>
      </c>
      <c r="L269" s="86">
        <v>0</v>
      </c>
    </row>
    <row r="270" spans="1:12" x14ac:dyDescent="0.45">
      <c r="A270" t="s">
        <v>959</v>
      </c>
      <c r="B270" t="s">
        <v>961</v>
      </c>
      <c r="C270" s="86">
        <v>69168853</v>
      </c>
      <c r="D270" s="86">
        <v>71110644</v>
      </c>
      <c r="E270" s="86">
        <v>0</v>
      </c>
      <c r="F270" s="86">
        <v>10308301</v>
      </c>
      <c r="G270" s="86">
        <v>3834669</v>
      </c>
      <c r="H270" s="86">
        <v>0</v>
      </c>
      <c r="I270" s="86">
        <v>0</v>
      </c>
      <c r="J270" s="86">
        <v>10597077.539999999</v>
      </c>
      <c r="K270" s="86">
        <v>3754942</v>
      </c>
      <c r="L270" s="86">
        <v>0</v>
      </c>
    </row>
    <row r="271" spans="1:12" x14ac:dyDescent="0.45">
      <c r="A271" t="s">
        <v>962</v>
      </c>
      <c r="B271" t="s">
        <v>964</v>
      </c>
      <c r="C271" s="86">
        <v>14149793</v>
      </c>
      <c r="D271" s="86">
        <v>14603594</v>
      </c>
      <c r="E271" s="86">
        <v>69415604</v>
      </c>
      <c r="F271" s="86">
        <v>10436023</v>
      </c>
      <c r="G271" s="86">
        <v>4073208</v>
      </c>
      <c r="H271" s="86">
        <v>0</v>
      </c>
      <c r="I271" s="86">
        <v>72888596</v>
      </c>
      <c r="J271" s="86">
        <v>11207426</v>
      </c>
      <c r="K271" s="86">
        <v>4152116</v>
      </c>
      <c r="L271" s="86">
        <v>0</v>
      </c>
    </row>
    <row r="272" spans="1:12" x14ac:dyDescent="0.45">
      <c r="A272" t="s">
        <v>965</v>
      </c>
      <c r="B272" t="s">
        <v>967</v>
      </c>
      <c r="C272" s="86">
        <v>72683006</v>
      </c>
      <c r="D272" s="86">
        <v>74962518</v>
      </c>
      <c r="E272" s="86">
        <v>0</v>
      </c>
      <c r="F272" s="86">
        <v>10256364</v>
      </c>
      <c r="G272" s="86">
        <v>4083295</v>
      </c>
      <c r="H272" s="86">
        <v>0</v>
      </c>
      <c r="I272" s="86">
        <v>0</v>
      </c>
      <c r="J272" s="86">
        <v>10755089.220000001</v>
      </c>
      <c r="K272" s="86">
        <v>4091808</v>
      </c>
      <c r="L272" s="86">
        <v>0</v>
      </c>
    </row>
    <row r="273" spans="1:13" x14ac:dyDescent="0.45">
      <c r="A273" t="s">
        <v>968</v>
      </c>
      <c r="B273" t="s">
        <v>970</v>
      </c>
      <c r="C273" s="86">
        <v>5715768</v>
      </c>
      <c r="D273" s="86">
        <v>5805081.4100000001</v>
      </c>
      <c r="E273" s="86">
        <v>35026754</v>
      </c>
      <c r="F273" s="86">
        <v>5393224</v>
      </c>
      <c r="G273" s="86">
        <v>2147167</v>
      </c>
      <c r="H273" s="86">
        <v>0</v>
      </c>
      <c r="I273" s="86">
        <v>36323917.060000002</v>
      </c>
      <c r="J273" s="86">
        <v>5685766.9100000001</v>
      </c>
      <c r="K273" s="86">
        <v>2163168</v>
      </c>
      <c r="L273" s="86">
        <v>0</v>
      </c>
    </row>
    <row r="274" spans="1:13" x14ac:dyDescent="0.45">
      <c r="A274" t="s">
        <v>971</v>
      </c>
      <c r="B274" t="s">
        <v>973</v>
      </c>
      <c r="C274" s="86">
        <v>108437753</v>
      </c>
      <c r="D274" s="86">
        <v>114189305</v>
      </c>
      <c r="E274" s="86">
        <v>33959471</v>
      </c>
      <c r="F274" s="86">
        <v>0</v>
      </c>
      <c r="G274" s="86">
        <v>0</v>
      </c>
      <c r="H274" s="86">
        <v>0</v>
      </c>
      <c r="I274" s="86">
        <v>37301333.520000003</v>
      </c>
      <c r="J274" s="86">
        <v>0</v>
      </c>
      <c r="K274" s="86">
        <v>0</v>
      </c>
      <c r="L274" s="86">
        <v>0</v>
      </c>
    </row>
    <row r="275" spans="1:13" x14ac:dyDescent="0.45">
      <c r="A275" t="s">
        <v>974</v>
      </c>
      <c r="B275" t="s">
        <v>976</v>
      </c>
      <c r="C275" s="86">
        <v>104075368</v>
      </c>
      <c r="D275" s="86">
        <v>107057636</v>
      </c>
      <c r="E275" s="86">
        <v>0</v>
      </c>
      <c r="F275" s="86">
        <v>16119504</v>
      </c>
      <c r="G275" s="86">
        <v>0</v>
      </c>
      <c r="H275" s="86">
        <v>7038257</v>
      </c>
      <c r="I275" s="86">
        <v>0</v>
      </c>
      <c r="J275" s="86">
        <v>16550633</v>
      </c>
      <c r="K275" s="86">
        <v>0</v>
      </c>
      <c r="L275" s="86">
        <v>6895465</v>
      </c>
    </row>
    <row r="276" spans="1:13" x14ac:dyDescent="0.45">
      <c r="A276" t="s">
        <v>977</v>
      </c>
      <c r="B276" t="s">
        <v>979</v>
      </c>
      <c r="C276" s="86">
        <v>11198902</v>
      </c>
      <c r="D276" s="86">
        <v>11342907</v>
      </c>
      <c r="E276" s="86">
        <v>62532394</v>
      </c>
      <c r="F276" s="86">
        <v>9401193</v>
      </c>
      <c r="G276" s="86">
        <v>3669311</v>
      </c>
      <c r="H276" s="86">
        <v>0</v>
      </c>
      <c r="I276" s="86">
        <v>64371127.460000001</v>
      </c>
      <c r="J276" s="86">
        <v>9897770.9100000001</v>
      </c>
      <c r="K276" s="86">
        <v>3666916.55</v>
      </c>
      <c r="L276" s="86">
        <v>0</v>
      </c>
    </row>
    <row r="277" spans="1:13" x14ac:dyDescent="0.45">
      <c r="A277" t="s">
        <v>980</v>
      </c>
      <c r="B277" t="s">
        <v>982</v>
      </c>
      <c r="C277" s="86">
        <v>9662580</v>
      </c>
      <c r="D277" s="86">
        <v>9961308</v>
      </c>
      <c r="E277" s="86">
        <v>50249925</v>
      </c>
      <c r="F277" s="86">
        <v>7555118</v>
      </c>
      <c r="G277" s="86">
        <v>2810490</v>
      </c>
      <c r="H277" s="86">
        <v>0</v>
      </c>
      <c r="I277" s="86">
        <v>51099814</v>
      </c>
      <c r="J277" s="86">
        <v>7946726</v>
      </c>
      <c r="K277" s="86">
        <v>2815823</v>
      </c>
      <c r="L277" s="86">
        <v>0</v>
      </c>
    </row>
    <row r="278" spans="1:13" x14ac:dyDescent="0.45">
      <c r="A278" t="s">
        <v>983</v>
      </c>
      <c r="B278" t="s">
        <v>985</v>
      </c>
      <c r="C278" s="86">
        <v>11443421</v>
      </c>
      <c r="D278" s="86">
        <v>12096282</v>
      </c>
      <c r="E278" s="86">
        <v>80475315</v>
      </c>
      <c r="F278" s="86">
        <v>11395015</v>
      </c>
      <c r="G278" s="86">
        <v>0</v>
      </c>
      <c r="H278" s="86">
        <v>0</v>
      </c>
      <c r="I278" s="86">
        <v>84820675</v>
      </c>
      <c r="J278" s="86">
        <v>12470409</v>
      </c>
      <c r="K278" s="86">
        <v>0</v>
      </c>
      <c r="L278" s="86">
        <v>0</v>
      </c>
    </row>
    <row r="279" spans="1:13" x14ac:dyDescent="0.45">
      <c r="A279" t="s">
        <v>986</v>
      </c>
      <c r="B279" t="s">
        <v>988</v>
      </c>
      <c r="C279" s="86">
        <v>151932941</v>
      </c>
      <c r="D279" s="86">
        <v>156190558</v>
      </c>
      <c r="E279" s="86">
        <v>0</v>
      </c>
      <c r="F279" s="86">
        <v>0</v>
      </c>
      <c r="G279" s="86">
        <v>6795783</v>
      </c>
      <c r="H279" s="86">
        <v>20250990</v>
      </c>
      <c r="I279" s="86">
        <v>0</v>
      </c>
      <c r="J279" s="86">
        <v>0</v>
      </c>
      <c r="K279" s="86">
        <v>6858272</v>
      </c>
      <c r="L279" s="86">
        <v>21568959</v>
      </c>
      <c r="M279" s="122" t="s">
        <v>1183</v>
      </c>
    </row>
    <row r="280" spans="1:13" x14ac:dyDescent="0.45">
      <c r="A280" t="s">
        <v>989</v>
      </c>
      <c r="B280" t="s">
        <v>991</v>
      </c>
      <c r="C280" s="86">
        <v>127566138</v>
      </c>
      <c r="D280" s="86">
        <v>132545781</v>
      </c>
      <c r="E280" s="86">
        <v>0</v>
      </c>
      <c r="F280" s="86">
        <v>11630420</v>
      </c>
      <c r="G280" s="86">
        <v>4422187</v>
      </c>
      <c r="H280" s="86">
        <v>0</v>
      </c>
      <c r="I280" s="86">
        <v>0</v>
      </c>
      <c r="J280" s="86">
        <v>12572211</v>
      </c>
      <c r="K280" s="86">
        <v>4463517</v>
      </c>
      <c r="L280" s="86">
        <v>0</v>
      </c>
    </row>
    <row r="281" spans="1:13" x14ac:dyDescent="0.45">
      <c r="A281" t="s">
        <v>992</v>
      </c>
      <c r="B281" t="s">
        <v>994</v>
      </c>
      <c r="C281" s="86">
        <v>110290000</v>
      </c>
      <c r="D281" s="86">
        <v>115014000</v>
      </c>
      <c r="E281" s="86">
        <v>25642777</v>
      </c>
      <c r="F281" s="86">
        <v>0</v>
      </c>
      <c r="G281" s="86">
        <v>0</v>
      </c>
      <c r="H281" s="86">
        <v>0</v>
      </c>
      <c r="I281" s="86">
        <v>27893086</v>
      </c>
      <c r="J281" s="86">
        <v>0</v>
      </c>
      <c r="K281" s="86">
        <v>0</v>
      </c>
      <c r="L281" s="86">
        <v>0</v>
      </c>
    </row>
    <row r="282" spans="1:13" x14ac:dyDescent="0.45">
      <c r="A282" t="s">
        <v>995</v>
      </c>
      <c r="B282" t="s">
        <v>997</v>
      </c>
      <c r="C282" s="86">
        <v>63298805</v>
      </c>
      <c r="D282" s="86">
        <v>65552841</v>
      </c>
      <c r="E282" s="86">
        <v>44938037</v>
      </c>
      <c r="F282" s="86">
        <v>0</v>
      </c>
      <c r="G282" s="86">
        <v>0</v>
      </c>
      <c r="H282" s="86">
        <v>0</v>
      </c>
      <c r="I282" s="86">
        <v>49481034</v>
      </c>
      <c r="J282" s="86">
        <v>0</v>
      </c>
      <c r="K282" s="86">
        <v>0</v>
      </c>
      <c r="L282" s="86">
        <v>0</v>
      </c>
    </row>
    <row r="283" spans="1:13" x14ac:dyDescent="0.45">
      <c r="A283" t="s">
        <v>998</v>
      </c>
      <c r="B283" t="s">
        <v>1000</v>
      </c>
      <c r="C283" s="86">
        <v>104570479</v>
      </c>
      <c r="D283" s="86">
        <v>110638087</v>
      </c>
      <c r="E283" s="86">
        <v>0</v>
      </c>
      <c r="F283" s="86">
        <v>14407564</v>
      </c>
      <c r="G283" s="86">
        <v>5428511</v>
      </c>
      <c r="H283" s="86">
        <v>0</v>
      </c>
      <c r="I283" s="86">
        <v>0</v>
      </c>
      <c r="J283" s="86">
        <v>15561447</v>
      </c>
      <c r="K283" s="86">
        <v>5582213</v>
      </c>
      <c r="L283" s="86">
        <v>0</v>
      </c>
    </row>
    <row r="284" spans="1:13" x14ac:dyDescent="0.45">
      <c r="A284" t="s">
        <v>1001</v>
      </c>
      <c r="B284" t="s">
        <v>1003</v>
      </c>
      <c r="C284" s="86">
        <v>11322519.720000001</v>
      </c>
      <c r="D284" s="86">
        <v>11726255.130000001</v>
      </c>
      <c r="E284" s="86">
        <v>83155429</v>
      </c>
      <c r="F284" s="86">
        <v>13290938</v>
      </c>
      <c r="G284" s="86">
        <v>0</v>
      </c>
      <c r="H284" s="86">
        <v>0</v>
      </c>
      <c r="I284" s="86">
        <v>85748895.290000007</v>
      </c>
      <c r="J284" s="86">
        <v>14144688.220000001</v>
      </c>
      <c r="K284" s="86">
        <v>0</v>
      </c>
      <c r="L284" s="86">
        <v>0</v>
      </c>
    </row>
    <row r="285" spans="1:13" x14ac:dyDescent="0.45">
      <c r="A285" t="s">
        <v>1004</v>
      </c>
      <c r="B285" t="s">
        <v>1006</v>
      </c>
      <c r="C285" s="86">
        <v>9159985</v>
      </c>
      <c r="D285" s="86">
        <v>9122404</v>
      </c>
      <c r="E285" s="86">
        <v>47348406</v>
      </c>
      <c r="F285" s="86">
        <v>6629179</v>
      </c>
      <c r="G285" s="86">
        <v>0</v>
      </c>
      <c r="H285" s="86">
        <v>0</v>
      </c>
      <c r="I285" s="86">
        <v>48216222</v>
      </c>
      <c r="J285" s="86">
        <v>6983439</v>
      </c>
      <c r="K285" s="86">
        <v>0</v>
      </c>
      <c r="L285" s="86">
        <v>0</v>
      </c>
    </row>
    <row r="286" spans="1:13" x14ac:dyDescent="0.45">
      <c r="A286" t="s">
        <v>1007</v>
      </c>
      <c r="B286" t="s">
        <v>1009</v>
      </c>
      <c r="C286" s="86">
        <v>13834918.66</v>
      </c>
      <c r="D286" s="86">
        <v>14281206.550000001</v>
      </c>
      <c r="E286" s="86">
        <v>83836303</v>
      </c>
      <c r="F286" s="86">
        <v>15007733</v>
      </c>
      <c r="G286" s="86">
        <v>0</v>
      </c>
      <c r="H286" s="86">
        <v>0</v>
      </c>
      <c r="I286" s="86">
        <v>86148676</v>
      </c>
      <c r="J286" s="86">
        <v>15881347</v>
      </c>
      <c r="K286" s="86">
        <v>0</v>
      </c>
      <c r="L286" s="86">
        <v>0</v>
      </c>
    </row>
    <row r="287" spans="1:13" x14ac:dyDescent="0.45">
      <c r="A287" t="s">
        <v>1010</v>
      </c>
      <c r="B287" t="s">
        <v>1012</v>
      </c>
      <c r="C287" s="86">
        <v>19957076</v>
      </c>
      <c r="D287" s="86">
        <v>20347893</v>
      </c>
      <c r="E287" s="86">
        <v>97987220</v>
      </c>
      <c r="F287" s="86">
        <v>13128929</v>
      </c>
      <c r="G287" s="86">
        <v>6273856</v>
      </c>
      <c r="H287" s="86">
        <v>0</v>
      </c>
      <c r="I287" s="86">
        <v>102569960</v>
      </c>
      <c r="J287" s="86">
        <v>14276385</v>
      </c>
      <c r="K287" s="86">
        <v>6472236</v>
      </c>
      <c r="L287" s="86">
        <v>0</v>
      </c>
    </row>
    <row r="288" spans="1:13" x14ac:dyDescent="0.45">
      <c r="A288" t="s">
        <v>1013</v>
      </c>
      <c r="B288" t="s">
        <v>1015</v>
      </c>
      <c r="C288" s="86">
        <v>10854698</v>
      </c>
      <c r="D288" s="86">
        <v>11311884</v>
      </c>
      <c r="E288" s="86">
        <v>60230806</v>
      </c>
      <c r="F288" s="86">
        <v>8432824</v>
      </c>
      <c r="G288" s="86">
        <v>0</v>
      </c>
      <c r="H288" s="86">
        <v>0</v>
      </c>
      <c r="I288" s="86">
        <v>63917109.310000002</v>
      </c>
      <c r="J288" s="86">
        <v>9257491.1999999993</v>
      </c>
      <c r="K288" s="86">
        <v>0</v>
      </c>
      <c r="L288" s="86">
        <v>0</v>
      </c>
    </row>
    <row r="289" spans="1:13" x14ac:dyDescent="0.45">
      <c r="A289" t="s">
        <v>1016</v>
      </c>
      <c r="B289" t="s">
        <v>1018</v>
      </c>
      <c r="C289" s="86">
        <v>106488500</v>
      </c>
      <c r="D289" s="86">
        <v>108822061</v>
      </c>
      <c r="E289" s="86">
        <v>0</v>
      </c>
      <c r="F289" s="86">
        <v>14102733</v>
      </c>
      <c r="G289" s="86">
        <v>4407919</v>
      </c>
      <c r="H289" s="86">
        <v>0</v>
      </c>
      <c r="I289" s="86">
        <v>0</v>
      </c>
      <c r="J289" s="86">
        <v>15112680</v>
      </c>
      <c r="K289" s="86">
        <v>4505445</v>
      </c>
      <c r="L289" s="86">
        <v>0</v>
      </c>
    </row>
    <row r="290" spans="1:13" x14ac:dyDescent="0.45">
      <c r="A290" t="s">
        <v>1019</v>
      </c>
      <c r="B290" t="s">
        <v>1021</v>
      </c>
      <c r="C290" s="86">
        <v>6436954</v>
      </c>
      <c r="D290" s="86">
        <v>6653446</v>
      </c>
      <c r="E290" s="86">
        <v>29180316</v>
      </c>
      <c r="F290" s="86">
        <v>4493022</v>
      </c>
      <c r="G290" s="86">
        <v>1788776</v>
      </c>
      <c r="H290" s="86">
        <v>0</v>
      </c>
      <c r="I290" s="86">
        <v>30587566.670000002</v>
      </c>
      <c r="J290" s="86">
        <v>4787858.49</v>
      </c>
      <c r="K290" s="86">
        <v>1821556</v>
      </c>
      <c r="L290" s="86">
        <v>0</v>
      </c>
    </row>
    <row r="291" spans="1:13" x14ac:dyDescent="0.45">
      <c r="A291" t="s">
        <v>1022</v>
      </c>
      <c r="B291" t="s">
        <v>1024</v>
      </c>
      <c r="C291" s="86">
        <v>8121726</v>
      </c>
      <c r="D291" s="86">
        <v>8484814</v>
      </c>
      <c r="E291" s="86">
        <v>50382015</v>
      </c>
      <c r="F291" s="86">
        <v>7607745</v>
      </c>
      <c r="G291" s="86">
        <v>2549467</v>
      </c>
      <c r="H291" s="86">
        <v>0</v>
      </c>
      <c r="I291" s="86">
        <v>53550018</v>
      </c>
      <c r="J291" s="86">
        <v>8327486</v>
      </c>
      <c r="K291" s="86">
        <v>2657662</v>
      </c>
      <c r="L291" s="86">
        <v>0</v>
      </c>
    </row>
    <row r="292" spans="1:13" x14ac:dyDescent="0.45">
      <c r="A292" t="s">
        <v>1025</v>
      </c>
      <c r="B292" t="s">
        <v>1027</v>
      </c>
      <c r="C292" s="86">
        <v>8663397</v>
      </c>
      <c r="D292" s="86">
        <v>8897331</v>
      </c>
      <c r="E292" s="86">
        <v>40109985</v>
      </c>
      <c r="F292" s="86">
        <v>7537827</v>
      </c>
      <c r="G292" s="86">
        <v>0</v>
      </c>
      <c r="H292" s="86">
        <v>0</v>
      </c>
      <c r="I292" s="86">
        <v>41099917</v>
      </c>
      <c r="J292" s="86">
        <v>8023486</v>
      </c>
      <c r="K292" s="86">
        <v>0</v>
      </c>
      <c r="L292" s="86">
        <v>0</v>
      </c>
    </row>
    <row r="293" spans="1:13" x14ac:dyDescent="0.45">
      <c r="A293" t="s">
        <v>1028</v>
      </c>
      <c r="B293" t="s">
        <v>1030</v>
      </c>
      <c r="C293" s="123">
        <v>214621716</v>
      </c>
      <c r="D293" s="86">
        <v>226051920</v>
      </c>
      <c r="E293" s="123">
        <v>0</v>
      </c>
      <c r="F293" s="86">
        <v>35408241</v>
      </c>
      <c r="G293" s="86">
        <v>8603547</v>
      </c>
      <c r="H293" s="86">
        <v>0</v>
      </c>
      <c r="I293" s="86">
        <v>0</v>
      </c>
      <c r="J293" s="86">
        <v>36860920</v>
      </c>
      <c r="K293" s="86">
        <v>8691278</v>
      </c>
      <c r="L293" s="86">
        <v>0</v>
      </c>
      <c r="M293" t="s">
        <v>1175</v>
      </c>
    </row>
    <row r="294" spans="1:13" x14ac:dyDescent="0.45">
      <c r="A294" t="s">
        <v>1031</v>
      </c>
      <c r="B294" t="s">
        <v>1033</v>
      </c>
      <c r="C294" s="86">
        <v>8552271</v>
      </c>
      <c r="D294" s="86">
        <v>9005916</v>
      </c>
      <c r="E294" s="86">
        <v>67643016</v>
      </c>
      <c r="F294" s="86">
        <v>9578007</v>
      </c>
      <c r="G294" s="86">
        <v>0</v>
      </c>
      <c r="H294" s="86">
        <v>0</v>
      </c>
      <c r="I294" s="86">
        <v>70660892.060000002</v>
      </c>
      <c r="J294" s="86">
        <v>10388626</v>
      </c>
      <c r="K294" s="86">
        <v>0</v>
      </c>
      <c r="L294" s="86">
        <v>0</v>
      </c>
    </row>
    <row r="295" spans="1:13" x14ac:dyDescent="0.45">
      <c r="A295" t="s">
        <v>1034</v>
      </c>
      <c r="B295" t="s">
        <v>1036</v>
      </c>
      <c r="C295" s="86">
        <v>14289083</v>
      </c>
      <c r="D295" s="86">
        <v>14436477</v>
      </c>
      <c r="E295" s="86">
        <v>75427766</v>
      </c>
      <c r="F295" s="86">
        <v>12504771</v>
      </c>
      <c r="G295" s="86">
        <v>0</v>
      </c>
      <c r="H295" s="86">
        <v>0</v>
      </c>
      <c r="I295" s="86">
        <v>77318792.489999995</v>
      </c>
      <c r="J295" s="86">
        <v>13153757.470000001</v>
      </c>
      <c r="K295" s="86">
        <v>0</v>
      </c>
      <c r="L295" s="86">
        <v>0</v>
      </c>
    </row>
    <row r="296" spans="1:13" x14ac:dyDescent="0.45">
      <c r="A296" t="s">
        <v>1037</v>
      </c>
      <c r="B296" t="s">
        <v>1039</v>
      </c>
      <c r="C296" s="86">
        <v>59703951.5383</v>
      </c>
      <c r="D296" s="86">
        <v>62306839</v>
      </c>
      <c r="E296" s="86">
        <v>44065128</v>
      </c>
      <c r="F296" s="86">
        <v>0</v>
      </c>
      <c r="G296" s="86">
        <v>0</v>
      </c>
      <c r="H296" s="86">
        <v>0</v>
      </c>
      <c r="I296" s="86">
        <v>48664247</v>
      </c>
      <c r="J296" s="86">
        <v>0</v>
      </c>
      <c r="K296" s="86">
        <v>0</v>
      </c>
      <c r="L296" s="86">
        <v>0</v>
      </c>
    </row>
    <row r="297" spans="1:13" x14ac:dyDescent="0.45">
      <c r="A297" t="s">
        <v>1040</v>
      </c>
      <c r="B297" t="s">
        <v>1042</v>
      </c>
      <c r="C297" s="86">
        <v>121399024</v>
      </c>
      <c r="D297" s="86">
        <v>126788098</v>
      </c>
      <c r="E297" s="86">
        <v>0</v>
      </c>
      <c r="F297" s="86">
        <v>19205260</v>
      </c>
      <c r="G297" s="86">
        <v>0</v>
      </c>
      <c r="H297" s="86">
        <v>8385590</v>
      </c>
      <c r="I297" s="86">
        <v>0</v>
      </c>
      <c r="J297" s="86">
        <v>20214580</v>
      </c>
      <c r="K297" s="86">
        <v>0</v>
      </c>
      <c r="L297" s="86">
        <v>8421970</v>
      </c>
    </row>
    <row r="298" spans="1:13" x14ac:dyDescent="0.45">
      <c r="A298" t="s">
        <v>1043</v>
      </c>
      <c r="B298" t="s">
        <v>1045</v>
      </c>
      <c r="C298" s="86">
        <v>308622465</v>
      </c>
      <c r="D298" s="86">
        <v>322888868.47000003</v>
      </c>
      <c r="E298" s="86">
        <v>0</v>
      </c>
      <c r="F298" s="86">
        <v>40644852</v>
      </c>
      <c r="G298" s="86">
        <v>14350769</v>
      </c>
      <c r="H298" s="86">
        <v>0</v>
      </c>
      <c r="I298" s="86">
        <v>0</v>
      </c>
      <c r="J298" s="86">
        <v>43367137.530000001</v>
      </c>
      <c r="K298" s="86">
        <v>14603851.220000001</v>
      </c>
      <c r="L298" s="86">
        <v>0</v>
      </c>
    </row>
    <row r="299" spans="1:13" x14ac:dyDescent="0.45">
      <c r="A299" t="s">
        <v>1046</v>
      </c>
      <c r="B299" t="s">
        <v>1048</v>
      </c>
      <c r="C299" s="86">
        <v>11538981</v>
      </c>
      <c r="D299" s="86">
        <v>12046797</v>
      </c>
      <c r="E299" s="86">
        <v>64262909</v>
      </c>
      <c r="F299" s="86">
        <v>10564601</v>
      </c>
      <c r="G299" s="86">
        <v>3450257</v>
      </c>
      <c r="H299" s="86">
        <v>0</v>
      </c>
      <c r="I299" s="86">
        <v>68616999</v>
      </c>
      <c r="J299" s="86">
        <v>11506539</v>
      </c>
      <c r="K299" s="86">
        <v>3578581</v>
      </c>
      <c r="L299" s="86">
        <v>0</v>
      </c>
    </row>
    <row r="300" spans="1:13" x14ac:dyDescent="0.45">
      <c r="A300" t="s">
        <v>1049</v>
      </c>
      <c r="B300" t="s">
        <v>1051</v>
      </c>
      <c r="C300" s="86">
        <v>76801840</v>
      </c>
      <c r="D300" s="86">
        <v>81125306</v>
      </c>
      <c r="E300" s="86">
        <v>0</v>
      </c>
      <c r="F300" s="86">
        <v>14856481</v>
      </c>
      <c r="G300" s="86">
        <v>4643509</v>
      </c>
      <c r="H300" s="86">
        <v>0</v>
      </c>
      <c r="I300" s="86">
        <v>0</v>
      </c>
      <c r="J300" s="86">
        <v>15999823</v>
      </c>
      <c r="K300" s="86">
        <v>4769923</v>
      </c>
      <c r="L300" s="86">
        <v>0</v>
      </c>
    </row>
    <row r="301" spans="1:13" x14ac:dyDescent="0.45">
      <c r="A301" t="s">
        <v>1052</v>
      </c>
      <c r="B301" t="s">
        <v>1054</v>
      </c>
      <c r="C301" s="86">
        <v>148861700</v>
      </c>
      <c r="D301" s="86">
        <v>156677700</v>
      </c>
      <c r="E301" s="86">
        <v>0</v>
      </c>
      <c r="F301" s="86">
        <v>19917950</v>
      </c>
      <c r="G301" s="86">
        <v>7554858</v>
      </c>
      <c r="H301" s="86">
        <v>1785350</v>
      </c>
      <c r="I301" s="86">
        <v>0</v>
      </c>
      <c r="J301" s="86">
        <v>21380260</v>
      </c>
      <c r="K301" s="86">
        <v>7724285</v>
      </c>
      <c r="L301" s="86">
        <v>1789773</v>
      </c>
    </row>
    <row r="302" spans="1:13" x14ac:dyDescent="0.45">
      <c r="A302" t="s">
        <v>1055</v>
      </c>
      <c r="B302" t="s">
        <v>1057</v>
      </c>
      <c r="C302" s="86">
        <v>10206334</v>
      </c>
      <c r="D302" s="86">
        <v>10104461</v>
      </c>
      <c r="E302" s="86">
        <v>62846189</v>
      </c>
      <c r="F302" s="86">
        <v>11250244</v>
      </c>
      <c r="G302" s="86">
        <v>0</v>
      </c>
      <c r="H302" s="86">
        <v>0</v>
      </c>
      <c r="I302" s="86">
        <v>62494534</v>
      </c>
      <c r="J302" s="86">
        <v>11520751</v>
      </c>
      <c r="K302" s="86">
        <v>0</v>
      </c>
      <c r="L302" s="86">
        <v>0</v>
      </c>
    </row>
    <row r="303" spans="1:13" x14ac:dyDescent="0.45">
      <c r="A303" t="s">
        <v>1058</v>
      </c>
      <c r="B303" t="s">
        <v>1060</v>
      </c>
      <c r="C303" s="86">
        <v>115908901</v>
      </c>
      <c r="D303" s="86">
        <v>123768693</v>
      </c>
      <c r="E303" s="86">
        <v>0</v>
      </c>
      <c r="F303" s="86">
        <v>15580054</v>
      </c>
      <c r="G303" s="86">
        <v>4869667</v>
      </c>
      <c r="H303" s="86">
        <v>0</v>
      </c>
      <c r="I303" s="86">
        <v>0</v>
      </c>
      <c r="J303" s="86">
        <v>16952153</v>
      </c>
      <c r="K303" s="86">
        <v>5053835.05</v>
      </c>
      <c r="L303" s="86">
        <v>0</v>
      </c>
    </row>
    <row r="304" spans="1:13" x14ac:dyDescent="0.45">
      <c r="A304" t="s">
        <v>1061</v>
      </c>
      <c r="B304" t="s">
        <v>1063</v>
      </c>
      <c r="C304" s="86">
        <v>108843292</v>
      </c>
      <c r="D304" s="86">
        <v>112250825</v>
      </c>
      <c r="E304" s="86">
        <v>0</v>
      </c>
      <c r="F304" s="86">
        <v>10521341</v>
      </c>
      <c r="G304" s="86">
        <v>4000486</v>
      </c>
      <c r="H304" s="86">
        <v>0</v>
      </c>
      <c r="I304" s="86">
        <v>0</v>
      </c>
      <c r="J304" s="86">
        <v>11288727</v>
      </c>
      <c r="K304" s="86">
        <v>4007842</v>
      </c>
      <c r="L304" s="86">
        <v>0</v>
      </c>
    </row>
    <row r="305" spans="1:12" x14ac:dyDescent="0.45">
      <c r="A305" t="s">
        <v>1064</v>
      </c>
      <c r="B305" t="s">
        <v>1066</v>
      </c>
      <c r="C305" s="86">
        <v>6304037.9939999999</v>
      </c>
      <c r="D305" s="86">
        <v>6441170</v>
      </c>
      <c r="E305" s="86">
        <v>42271923</v>
      </c>
      <c r="F305" s="86">
        <v>7260963</v>
      </c>
      <c r="G305" s="86">
        <v>2772558</v>
      </c>
      <c r="H305" s="86">
        <v>0</v>
      </c>
      <c r="I305" s="86">
        <v>43166373</v>
      </c>
      <c r="J305" s="86">
        <v>7715359</v>
      </c>
      <c r="K305" s="86">
        <v>2816301</v>
      </c>
      <c r="L305" s="86">
        <v>0</v>
      </c>
    </row>
    <row r="306" spans="1:12" x14ac:dyDescent="0.45">
      <c r="A306" t="s">
        <v>1067</v>
      </c>
      <c r="B306" t="s">
        <v>1069</v>
      </c>
      <c r="C306" s="86">
        <v>9524820</v>
      </c>
      <c r="D306" s="86">
        <v>9681400</v>
      </c>
      <c r="E306" s="86">
        <v>56498600</v>
      </c>
      <c r="F306" s="86">
        <v>7850366</v>
      </c>
      <c r="G306" s="86">
        <v>0</v>
      </c>
      <c r="H306" s="86">
        <v>0</v>
      </c>
      <c r="I306" s="86">
        <v>59109723</v>
      </c>
      <c r="J306" s="86">
        <v>8409643</v>
      </c>
      <c r="K306" s="86">
        <v>0</v>
      </c>
      <c r="L306" s="86">
        <v>0</v>
      </c>
    </row>
    <row r="307" spans="1:12" x14ac:dyDescent="0.45">
      <c r="A307" t="s">
        <v>1070</v>
      </c>
      <c r="B307" t="s">
        <v>1072</v>
      </c>
      <c r="C307" s="86">
        <v>8863115</v>
      </c>
      <c r="D307" s="86">
        <v>8904668</v>
      </c>
      <c r="E307" s="86">
        <v>67957648</v>
      </c>
      <c r="F307" s="86">
        <v>11672948</v>
      </c>
      <c r="G307" s="86">
        <v>4457249</v>
      </c>
      <c r="H307" s="86">
        <v>0</v>
      </c>
      <c r="I307" s="86">
        <v>69486977</v>
      </c>
      <c r="J307" s="86">
        <v>12419782.949999999</v>
      </c>
      <c r="K307" s="86">
        <v>4533534.1500000004</v>
      </c>
      <c r="L307" s="86">
        <v>0</v>
      </c>
    </row>
    <row r="308" spans="1:12" x14ac:dyDescent="0.45">
      <c r="A308" t="s">
        <v>1073</v>
      </c>
      <c r="B308" t="s">
        <v>1075</v>
      </c>
      <c r="C308" s="86">
        <v>8401109</v>
      </c>
      <c r="D308" s="86">
        <v>8540295</v>
      </c>
      <c r="E308" s="86">
        <v>52232580</v>
      </c>
      <c r="F308" s="86">
        <v>7887182</v>
      </c>
      <c r="G308" s="86">
        <v>2643111</v>
      </c>
      <c r="H308" s="86">
        <v>0</v>
      </c>
      <c r="I308" s="86">
        <v>53850867</v>
      </c>
      <c r="J308" s="86">
        <v>8374270</v>
      </c>
      <c r="K308" s="86">
        <v>2672593</v>
      </c>
      <c r="L308" s="86">
        <v>0</v>
      </c>
    </row>
    <row r="309" spans="1:12" x14ac:dyDescent="0.45">
      <c r="A309" t="s">
        <v>1076</v>
      </c>
      <c r="B309" t="s">
        <v>1078</v>
      </c>
      <c r="C309" s="86">
        <v>8762977.6999999993</v>
      </c>
      <c r="D309" s="86">
        <v>9036229.3800000008</v>
      </c>
      <c r="E309" s="86">
        <v>44503592</v>
      </c>
      <c r="F309" s="86">
        <v>7644292</v>
      </c>
      <c r="G309" s="86">
        <v>2918930</v>
      </c>
      <c r="H309" s="86">
        <v>0</v>
      </c>
      <c r="I309" s="86">
        <v>45394577</v>
      </c>
      <c r="J309" s="86">
        <v>8113618.2000000002</v>
      </c>
      <c r="K309" s="86">
        <v>2961675.36</v>
      </c>
      <c r="L309" s="86">
        <v>0</v>
      </c>
    </row>
    <row r="310" spans="1:12" x14ac:dyDescent="0.45">
      <c r="A310" t="s">
        <v>1079</v>
      </c>
      <c r="B310" t="s">
        <v>1081</v>
      </c>
      <c r="C310" s="86">
        <v>94607058</v>
      </c>
      <c r="D310" s="86">
        <v>98857839</v>
      </c>
      <c r="E310" s="86">
        <v>0</v>
      </c>
      <c r="F310" s="86">
        <v>18022688</v>
      </c>
      <c r="G310" s="86">
        <v>4929334</v>
      </c>
      <c r="H310" s="86">
        <v>0</v>
      </c>
      <c r="I310" s="86">
        <v>0</v>
      </c>
      <c r="J310" s="86">
        <v>18299694</v>
      </c>
      <c r="K310" s="86">
        <v>5005310</v>
      </c>
      <c r="L310" s="86">
        <v>0</v>
      </c>
    </row>
  </sheetData>
  <autoFilter ref="A1:BM310" xr:uid="{86A14D41-AEF8-48F5-90F4-BFE132A4ADA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1" ma:contentTypeDescription="Create a new document." ma:contentTypeScope="" ma:versionID="56944908efdba5418c57186046811768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d08e852e257ebda342037e02f6043766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315E3B-014C-4DE2-A2DA-EA2BC6FFE1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636FF0-CBA9-4A0E-A1F8-FB455A12D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DC0105-6AB6-40A7-AB23-EE5ED3E288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Scott</dc:creator>
  <cp:lastModifiedBy>John Norman</cp:lastModifiedBy>
  <dcterms:created xsi:type="dcterms:W3CDTF">2015-06-05T18:17:20Z</dcterms:created>
  <dcterms:modified xsi:type="dcterms:W3CDTF">2022-01-07T17:31:20Z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