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olivia_gordon_education_gov_uk/Documents/Downloads/"/>
    </mc:Choice>
  </mc:AlternateContent>
  <xr:revisionPtr revIDLastSave="2" documentId="13_ncr:1_{EA84D3E5-1281-4238-8657-B11BA95AAA60}" xr6:coauthVersionLast="47" xr6:coauthVersionMax="47" xr10:uidLastSave="{A237214B-3F4A-49EC-9CA6-AD479AB29B4C}"/>
  <bookViews>
    <workbookView xWindow="0" yWindow="0" windowWidth="18240" windowHeight="10040" xr2:uid="{00000000-000D-0000-FFFF-FFFF00000000}"/>
  </bookViews>
  <sheets>
    <sheet name="SDA" sheetId="9" r:id="rId1"/>
    <sheet name="CP" sheetId="10" r:id="rId2"/>
    <sheet name="SL" sheetId="11" r:id="rId3"/>
    <sheet name="Budget" sheetId="12" r:id="rId4"/>
  </sheets>
  <externalReferences>
    <externalReference r:id="rId5"/>
  </externalReferences>
  <definedNames>
    <definedName name="_xlnm._FilterDatabase" localSheetId="1" hidden="1">CP!$B$4:$B$63</definedName>
    <definedName name="_xlnm._FilterDatabase" localSheetId="2" hidden="1">SL!$A$4:$AB$4</definedName>
    <definedName name="Add_allowances_April_04">#REF!</definedName>
    <definedName name="Add_allowances_April_05">#REF!</definedName>
    <definedName name="Add_allowances_Sept_05">#REF!</definedName>
    <definedName name="ALLOWANCE">#REF!</definedName>
    <definedName name="AST_Pay_Spine_April_04">#REF!</definedName>
    <definedName name="AST_Pay_Spine_April_05">#REF!</definedName>
    <definedName name="AST_Pay_Spine_Sept_05">#REF!</definedName>
    <definedName name="Leadership_spine_April_04">#REF!</definedName>
    <definedName name="Leadership_spine_April_05">#REF!</definedName>
    <definedName name="Leadership_spine_Sept_05">#REF!</definedName>
    <definedName name="Look_up_tables">#REF!</definedName>
    <definedName name="Pay_spine_April_04">#REF!</definedName>
    <definedName name="Pay_spine_April_05">#REF!</definedName>
    <definedName name="Pay_spine_Sept_05">#REF!</definedName>
    <definedName name="_xlnm.Print_Area" localSheetId="1">CP!$A$1:$BI$67</definedName>
    <definedName name="_xlnm.Print_Area" localSheetId="0">SDA!$A$1:$AT$50</definedName>
    <definedName name="_xlnm.Print_Area" localSheetId="2">SL!$A:$AB</definedName>
    <definedName name="_xlnm.Print_Titles" localSheetId="2">SL!$A:$A,SL!$4:$4</definedName>
    <definedName name="SALARY">#REF!</definedName>
    <definedName name="Salary_scale_April_2005">#REF!</definedName>
    <definedName name="Salary_scale_April_2006">#REF!</definedName>
    <definedName name="supportstaff">'[1]Pay Scales'!$B$173:$F$256</definedName>
    <definedName name="TeacherPayScales">#REF!</definedName>
    <definedName name="TLR_Jan_06">#REF!</definedName>
    <definedName name="Unqualified_Teacher_Pay_Spine_April_04">#REF!</definedName>
    <definedName name="Unqualified_Teacher_Pay_Spine_April_05">#REF!</definedName>
    <definedName name="Unqualified_Teacher_Pay_Spine_Sept_0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9" i="9" l="1"/>
  <c r="AL6" i="9"/>
  <c r="Y3" i="11" l="1"/>
  <c r="Z3" i="11"/>
  <c r="AA3" i="11"/>
  <c r="X3" i="11"/>
  <c r="J83" i="11"/>
  <c r="AK17" i="9" s="1"/>
  <c r="G83" i="11"/>
  <c r="AK20" i="9" s="1"/>
  <c r="E83" i="11"/>
  <c r="AK22" i="9" s="1"/>
  <c r="AG22" i="9"/>
  <c r="AG20" i="9"/>
  <c r="AG17" i="9"/>
  <c r="C9" i="12" l="1"/>
  <c r="C14" i="12"/>
  <c r="C12" i="12"/>
  <c r="AU55" i="10"/>
  <c r="AU51" i="10"/>
  <c r="AK43" i="10"/>
  <c r="AK39" i="10"/>
  <c r="V25" i="10"/>
  <c r="V21" i="10"/>
  <c r="V26" i="10" s="1"/>
  <c r="V70" i="10" s="1"/>
  <c r="AU56" i="10" l="1"/>
  <c r="BI56" i="10"/>
  <c r="AU70" i="10"/>
  <c r="AH17" i="9"/>
  <c r="D9" i="12" s="1"/>
  <c r="J3" i="11"/>
  <c r="AK44" i="10"/>
  <c r="AK70" i="10" s="1"/>
  <c r="E3" i="11" l="1"/>
  <c r="AH22" i="9"/>
  <c r="D14" i="12" s="1"/>
  <c r="G3" i="11"/>
  <c r="AH20" i="9"/>
  <c r="D12" i="12" s="1"/>
  <c r="BI44" i="10"/>
  <c r="E2" i="11"/>
  <c r="F2" i="11"/>
  <c r="G2" i="11"/>
  <c r="G1" i="11" s="1"/>
  <c r="H2" i="11"/>
  <c r="I2" i="11"/>
  <c r="J2" i="11"/>
  <c r="K2" i="11"/>
  <c r="E1" i="11"/>
  <c r="D25" i="9" l="1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U16" i="11" l="1"/>
  <c r="N16" i="11"/>
  <c r="T16" i="11" s="1"/>
  <c r="N53" i="11" l="1"/>
  <c r="AB53" i="11" s="1"/>
  <c r="N52" i="11"/>
  <c r="AB52" i="11" s="1"/>
  <c r="N40" i="11"/>
  <c r="AB40" i="11" s="1"/>
  <c r="U20" i="11"/>
  <c r="N20" i="11"/>
  <c r="T20" i="11" s="1"/>
  <c r="N50" i="11" l="1"/>
  <c r="AB50" i="11" s="1"/>
  <c r="W3" i="11"/>
  <c r="U30" i="11"/>
  <c r="N30" i="11"/>
  <c r="T30" i="11" s="1"/>
  <c r="U6" i="11"/>
  <c r="N6" i="11"/>
  <c r="T6" i="11" s="1"/>
  <c r="AS44" i="9"/>
  <c r="AS43" i="9"/>
  <c r="AS42" i="9"/>
  <c r="AS41" i="9"/>
  <c r="N37" i="11" l="1"/>
  <c r="AB37" i="11" s="1"/>
  <c r="G7" i="10" l="1"/>
  <c r="U28" i="11" l="1"/>
  <c r="N28" i="11"/>
  <c r="T28" i="11" s="1"/>
  <c r="U31" i="11"/>
  <c r="N31" i="11"/>
  <c r="T31" i="11" s="1"/>
  <c r="U27" i="11"/>
  <c r="N27" i="11"/>
  <c r="T27" i="11" s="1"/>
  <c r="U17" i="11"/>
  <c r="U11" i="11"/>
  <c r="AS45" i="9"/>
  <c r="AR46" i="9"/>
  <c r="N23" i="11"/>
  <c r="N14" i="11"/>
  <c r="N7" i="11"/>
  <c r="N24" i="11"/>
  <c r="N18" i="11"/>
  <c r="N9" i="11"/>
  <c r="N12" i="11"/>
  <c r="N26" i="11"/>
  <c r="N29" i="11"/>
  <c r="N13" i="11"/>
  <c r="N25" i="11"/>
  <c r="N15" i="11"/>
  <c r="N32" i="11"/>
  <c r="N22" i="11"/>
  <c r="N17" i="11"/>
  <c r="T17" i="11" s="1"/>
  <c r="N8" i="11"/>
  <c r="N11" i="11"/>
  <c r="T11" i="11" s="1"/>
  <c r="N10" i="11"/>
  <c r="N19" i="11"/>
  <c r="N5" i="11"/>
  <c r="N21" i="11"/>
  <c r="N59" i="11" l="1"/>
  <c r="AB59" i="11" s="1"/>
  <c r="N48" i="11"/>
  <c r="AB48" i="11" s="1"/>
  <c r="N46" i="11"/>
  <c r="AB46" i="11" s="1"/>
  <c r="N35" i="11"/>
  <c r="AB35" i="11" s="1"/>
  <c r="N47" i="11"/>
  <c r="AB47" i="11" s="1"/>
  <c r="N39" i="11"/>
  <c r="AB39" i="11" s="1"/>
  <c r="N42" i="11"/>
  <c r="AB42" i="11" s="1"/>
  <c r="N33" i="11"/>
  <c r="AB33" i="11" s="1"/>
  <c r="N38" i="11"/>
  <c r="AB38" i="11" s="1"/>
  <c r="N55" i="11"/>
  <c r="AB55" i="11" s="1"/>
  <c r="N60" i="11"/>
  <c r="AB60" i="11" s="1"/>
  <c r="N49" i="11"/>
  <c r="AB49" i="11" s="1"/>
  <c r="N58" i="11"/>
  <c r="AB58" i="11" s="1"/>
  <c r="N63" i="11"/>
  <c r="AB63" i="11" s="1"/>
  <c r="N61" i="11"/>
  <c r="AB61" i="11" s="1"/>
  <c r="N66" i="11"/>
  <c r="AB66" i="11" s="1"/>
  <c r="N57" i="11"/>
  <c r="AB57" i="11" s="1"/>
  <c r="N44" i="11"/>
  <c r="AB44" i="11" s="1"/>
  <c r="N45" i="11"/>
  <c r="AB45" i="11" s="1"/>
  <c r="N54" i="11"/>
  <c r="AB54" i="11" s="1"/>
  <c r="N41" i="11"/>
  <c r="AB41" i="11" s="1"/>
  <c r="N36" i="11"/>
  <c r="AB36" i="11" s="1"/>
  <c r="N64" i="11"/>
  <c r="AB64" i="11" s="1"/>
  <c r="N56" i="11"/>
  <c r="AB56" i="11" s="1"/>
  <c r="N43" i="11"/>
  <c r="AB43" i="11" s="1"/>
  <c r="N65" i="11"/>
  <c r="AB65" i="11" s="1"/>
  <c r="N62" i="11"/>
  <c r="AB62" i="11" s="1"/>
  <c r="N34" i="11"/>
  <c r="AB34" i="11" s="1"/>
  <c r="N67" i="11"/>
  <c r="AB67" i="11" s="1"/>
  <c r="N68" i="11"/>
  <c r="AB68" i="11" s="1"/>
  <c r="N69" i="11"/>
  <c r="AB69" i="11" s="1"/>
  <c r="N70" i="11"/>
  <c r="AB70" i="11" s="1"/>
  <c r="N71" i="11"/>
  <c r="AB71" i="11" s="1"/>
  <c r="N72" i="11"/>
  <c r="AB72" i="11" s="1"/>
  <c r="N73" i="11"/>
  <c r="AB73" i="11" s="1"/>
  <c r="N74" i="11"/>
  <c r="AB74" i="11" s="1"/>
  <c r="N75" i="11"/>
  <c r="AB75" i="11" s="1"/>
  <c r="N76" i="11"/>
  <c r="AB76" i="11" s="1"/>
  <c r="N77" i="11"/>
  <c r="AB77" i="11" s="1"/>
  <c r="N78" i="11"/>
  <c r="AB78" i="11" s="1"/>
  <c r="N79" i="11"/>
  <c r="AB79" i="11" s="1"/>
  <c r="N80" i="11"/>
  <c r="AB80" i="11" s="1"/>
  <c r="N81" i="11"/>
  <c r="AB81" i="11" s="1"/>
  <c r="N82" i="11"/>
  <c r="AB82" i="11" s="1"/>
  <c r="L2" i="11"/>
  <c r="M2" i="11"/>
  <c r="D2" i="11"/>
  <c r="C2" i="11"/>
  <c r="D83" i="11" l="1"/>
  <c r="AK23" i="9" s="1"/>
  <c r="F83" i="11"/>
  <c r="AK21" i="9" s="1"/>
  <c r="H83" i="11"/>
  <c r="AK19" i="9" s="1"/>
  <c r="I83" i="11"/>
  <c r="AK18" i="9" s="1"/>
  <c r="K83" i="11"/>
  <c r="AK16" i="9" s="1"/>
  <c r="L83" i="11"/>
  <c r="AK15" i="9" s="1"/>
  <c r="M83" i="11"/>
  <c r="AK14" i="9" s="1"/>
  <c r="C83" i="11"/>
  <c r="AK24" i="9" s="1"/>
  <c r="N83" i="11" l="1"/>
  <c r="AB3" i="11"/>
  <c r="U5" i="11" l="1"/>
  <c r="T5" i="11"/>
  <c r="BE64" i="10" l="1"/>
  <c r="AZ61" i="10"/>
  <c r="AP49" i="10"/>
  <c r="AP45" i="10"/>
  <c r="AF33" i="10"/>
  <c r="AA31" i="10"/>
  <c r="AA27" i="10"/>
  <c r="Q19" i="10"/>
  <c r="Q15" i="10"/>
  <c r="L13" i="10"/>
  <c r="L10" i="10"/>
  <c r="L9" i="10"/>
  <c r="G6" i="10"/>
  <c r="G5" i="10"/>
  <c r="AG15" i="9"/>
  <c r="N51" i="11"/>
  <c r="AB51" i="11" s="1"/>
  <c r="U23" i="11"/>
  <c r="T23" i="11"/>
  <c r="U14" i="11"/>
  <c r="T14" i="11"/>
  <c r="U7" i="11"/>
  <c r="T7" i="11"/>
  <c r="U24" i="11"/>
  <c r="T24" i="11"/>
  <c r="U18" i="11"/>
  <c r="T18" i="11"/>
  <c r="U9" i="11"/>
  <c r="T9" i="11"/>
  <c r="U12" i="11"/>
  <c r="T12" i="11"/>
  <c r="U26" i="11"/>
  <c r="T26" i="11"/>
  <c r="U29" i="11"/>
  <c r="T29" i="11"/>
  <c r="U13" i="11"/>
  <c r="T13" i="11"/>
  <c r="U25" i="11"/>
  <c r="T25" i="11"/>
  <c r="U15" i="11"/>
  <c r="T15" i="11"/>
  <c r="U22" i="11"/>
  <c r="T22" i="11"/>
  <c r="U32" i="11"/>
  <c r="T32" i="11"/>
  <c r="U8" i="11"/>
  <c r="T8" i="11"/>
  <c r="U10" i="11"/>
  <c r="T10" i="11"/>
  <c r="U19" i="11"/>
  <c r="T19" i="11"/>
  <c r="U21" i="11"/>
  <c r="T21" i="11"/>
  <c r="L2" i="10" l="1"/>
  <c r="C7" i="12"/>
  <c r="G8" i="10"/>
  <c r="AA32" i="10"/>
  <c r="AA70" i="10" s="1"/>
  <c r="I3" i="11" s="1"/>
  <c r="AP50" i="10"/>
  <c r="AP70" i="10" s="1"/>
  <c r="F3" i="11" s="1"/>
  <c r="Q20" i="10"/>
  <c r="Q70" i="10" s="1"/>
  <c r="K3" i="11" s="1"/>
  <c r="L14" i="10"/>
  <c r="AZ57" i="10"/>
  <c r="AZ62" i="10" s="1"/>
  <c r="AZ70" i="10" s="1"/>
  <c r="D3" i="11" s="1"/>
  <c r="BE67" i="10"/>
  <c r="AF37" i="10"/>
  <c r="AF38" i="10" s="1"/>
  <c r="AF70" i="10" s="1"/>
  <c r="H3" i="11" s="1"/>
  <c r="BE63" i="10"/>
  <c r="AH16" i="9" l="1"/>
  <c r="BI20" i="10"/>
  <c r="I1" i="11"/>
  <c r="AH18" i="9"/>
  <c r="H1" i="11"/>
  <c r="AH19" i="9"/>
  <c r="F1" i="11"/>
  <c r="AH21" i="9"/>
  <c r="G70" i="10"/>
  <c r="AH23" i="9"/>
  <c r="L70" i="10"/>
  <c r="BI8" i="10"/>
  <c r="BI32" i="10"/>
  <c r="BI50" i="10"/>
  <c r="BE68" i="10"/>
  <c r="BE70" i="10" s="1"/>
  <c r="C3" i="11" s="1"/>
  <c r="BI62" i="10"/>
  <c r="BI14" i="10"/>
  <c r="BI38" i="10"/>
  <c r="BI26" i="10"/>
  <c r="J1" i="11" s="1"/>
  <c r="AK25" i="9"/>
  <c r="L3" i="11" l="1"/>
  <c r="AH15" i="9"/>
  <c r="D7" i="12" s="1"/>
  <c r="M3" i="11"/>
  <c r="AH14" i="9"/>
  <c r="AL14" i="9"/>
  <c r="AL22" i="9"/>
  <c r="AL20" i="9"/>
  <c r="AL17" i="9"/>
  <c r="AH24" i="9"/>
  <c r="BI68" i="10"/>
  <c r="AL24" i="9"/>
  <c r="AL18" i="9"/>
  <c r="AL23" i="9"/>
  <c r="AL16" i="9"/>
  <c r="AL21" i="9"/>
  <c r="AL15" i="9"/>
  <c r="AL19" i="9"/>
  <c r="AG24" i="9"/>
  <c r="C16" i="12" s="1"/>
  <c r="AG23" i="9"/>
  <c r="C15" i="12" s="1"/>
  <c r="AG21" i="9"/>
  <c r="C13" i="12" s="1"/>
  <c r="AG19" i="9"/>
  <c r="C11" i="12" s="1"/>
  <c r="AG18" i="9"/>
  <c r="C10" i="12" s="1"/>
  <c r="AG16" i="9"/>
  <c r="C8" i="12" s="1"/>
  <c r="D8" i="12" l="1"/>
  <c r="AF2" i="10"/>
  <c r="AP2" i="10"/>
  <c r="AZ2" i="10"/>
  <c r="Q2" i="10"/>
  <c r="AA2" i="10"/>
  <c r="BE2" i="10"/>
  <c r="BG70" i="10"/>
  <c r="BI70" i="10"/>
  <c r="AL25" i="9"/>
  <c r="C17" i="12" l="1"/>
  <c r="V3" i="11"/>
  <c r="C25" i="9" l="1"/>
  <c r="AG14" i="9"/>
  <c r="C6" i="12" s="1"/>
  <c r="AS32" i="9"/>
  <c r="AS33" i="9"/>
  <c r="AS34" i="9"/>
  <c r="AS35" i="9"/>
  <c r="AS36" i="9"/>
  <c r="AS37" i="9"/>
  <c r="AS31" i="9"/>
  <c r="AS30" i="9"/>
  <c r="S3" i="11"/>
  <c r="O3" i="11"/>
  <c r="Q3" i="11"/>
  <c r="R3" i="11"/>
  <c r="AR27" i="9"/>
  <c r="AI7" i="9" s="1"/>
  <c r="AR11" i="9"/>
  <c r="AR16" i="9" s="1"/>
  <c r="AG6" i="9"/>
  <c r="AL7" i="9" s="1"/>
  <c r="AS10" i="9" l="1"/>
  <c r="AS15" i="9"/>
  <c r="AS7" i="9"/>
  <c r="AS12" i="9"/>
  <c r="AS8" i="9"/>
  <c r="AS13" i="9"/>
  <c r="AS9" i="9"/>
  <c r="AS14" i="9"/>
  <c r="G2" i="10"/>
  <c r="BI2" i="10" s="1"/>
  <c r="AG25" i="9"/>
  <c r="U3" i="11"/>
  <c r="M1" i="11"/>
  <c r="AS25" i="9"/>
  <c r="AS23" i="9"/>
  <c r="AS21" i="9"/>
  <c r="AS26" i="9"/>
  <c r="AS24" i="9"/>
  <c r="T3" i="11"/>
  <c r="AO7" i="9"/>
  <c r="N2" i="11"/>
  <c r="L1" i="11" l="1"/>
  <c r="AS11" i="9"/>
  <c r="AS16" i="9" s="1"/>
  <c r="AS27" i="9"/>
  <c r="AO8" i="9"/>
  <c r="D15" i="12" l="1"/>
  <c r="AQ36" i="9" s="1"/>
  <c r="AR36" i="9" s="1"/>
  <c r="D6" i="12"/>
  <c r="K1" i="11"/>
  <c r="D16" i="12"/>
  <c r="AQ30" i="9" l="1"/>
  <c r="D10" i="12"/>
  <c r="AQ33" i="9" s="1"/>
  <c r="AR33" i="9" s="1"/>
  <c r="AQ32" i="9"/>
  <c r="AR32" i="9" s="1"/>
  <c r="D11" i="12"/>
  <c r="AQ34" i="9" s="1"/>
  <c r="AR34" i="9" s="1"/>
  <c r="D13" i="12"/>
  <c r="AQ35" i="9" s="1"/>
  <c r="AR35" i="9" s="1"/>
  <c r="C1" i="11"/>
  <c r="AH25" i="9"/>
  <c r="AL8" i="9" s="1"/>
  <c r="D1" i="11"/>
  <c r="AQ37" i="9"/>
  <c r="AR37" i="9" s="1"/>
  <c r="D17" i="12" l="1"/>
  <c r="D18" i="12" s="1"/>
  <c r="AQ31" i="9"/>
  <c r="AR31" i="9" s="1"/>
  <c r="AR38" i="9" s="1"/>
  <c r="N3" i="11"/>
  <c r="N1" i="11" s="1"/>
  <c r="AI22" i="9" l="1"/>
  <c r="AI20" i="9"/>
  <c r="AI17" i="9"/>
  <c r="AQ38" i="9"/>
  <c r="AI21" i="9"/>
  <c r="B13" i="12" s="1"/>
  <c r="AI14" i="9"/>
  <c r="AI19" i="9"/>
  <c r="B11" i="12" s="1"/>
  <c r="AI23" i="9"/>
  <c r="AI16" i="9"/>
  <c r="B8" i="12" s="1"/>
  <c r="AI24" i="9"/>
  <c r="B16" i="12" s="1"/>
  <c r="AI18" i="9"/>
  <c r="AI15" i="9"/>
  <c r="B7" i="12" s="1"/>
  <c r="AJ17" i="9" l="1"/>
  <c r="AM17" i="9" s="1"/>
  <c r="B9" i="12"/>
  <c r="AJ20" i="9"/>
  <c r="AM20" i="9" s="1"/>
  <c r="B12" i="12"/>
  <c r="AJ22" i="9"/>
  <c r="AM22" i="9" s="1"/>
  <c r="B14" i="12"/>
  <c r="AJ21" i="9"/>
  <c r="AM21" i="9" s="1"/>
  <c r="B6" i="12"/>
  <c r="AJ14" i="9"/>
  <c r="AM14" i="9" s="1"/>
  <c r="AJ19" i="9"/>
  <c r="AM19" i="9" s="1"/>
  <c r="AJ23" i="9"/>
  <c r="AM23" i="9" s="1"/>
  <c r="B15" i="12"/>
  <c r="AJ18" i="9"/>
  <c r="AM18" i="9" s="1"/>
  <c r="B10" i="12"/>
  <c r="AJ16" i="9"/>
  <c r="AM16" i="9" s="1"/>
  <c r="AJ24" i="9"/>
  <c r="AM24" i="9" s="1"/>
  <c r="AI25" i="9"/>
  <c r="AJ15" i="9"/>
  <c r="AM15" i="9" s="1"/>
  <c r="AJ2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Sorby</author>
    <author>ASlade</author>
  </authors>
  <commentList>
    <comment ref="AN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Paul Sorby:</t>
        </r>
        <r>
          <rPr>
            <sz val="9"/>
            <color indexed="81"/>
            <rFont val="Tahoma"/>
            <family val="2"/>
          </rPr>
          <t xml:space="preserve">
Rate per hour (£3.91) x 15 hrs x 39 weeks</t>
        </r>
      </text>
    </comment>
    <comment ref="AQ4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ASlade: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<sst xmlns="http://schemas.openxmlformats.org/spreadsheetml/2006/main" count="264" uniqueCount="130">
  <si>
    <t>Other</t>
  </si>
  <si>
    <t>Total</t>
  </si>
  <si>
    <t>Average Teaching Load</t>
  </si>
  <si>
    <t>% Teaching Staff</t>
  </si>
  <si>
    <t>Income</t>
  </si>
  <si>
    <t>Contact Ratio</t>
  </si>
  <si>
    <t>% Spent on  cover</t>
  </si>
  <si>
    <t>Total Expenditure</t>
  </si>
  <si>
    <t xml:space="preserve"> </t>
  </si>
  <si>
    <t>Total Salaries</t>
  </si>
  <si>
    <t>Year</t>
  </si>
  <si>
    <t>Tchr Per</t>
  </si>
  <si>
    <t>Op P.T.R.</t>
  </si>
  <si>
    <t>Basic</t>
  </si>
  <si>
    <t>Bonus</t>
  </si>
  <si>
    <t>Cost/Pupil</t>
  </si>
  <si>
    <t>AWPU</t>
  </si>
  <si>
    <t>Other Income</t>
  </si>
  <si>
    <t>Total Income</t>
  </si>
  <si>
    <t>Curriculum Bonus</t>
  </si>
  <si>
    <t>Extra Cost</t>
  </si>
  <si>
    <t>Comments / Headlines</t>
  </si>
  <si>
    <t>TOTAL</t>
  </si>
  <si>
    <t>x</t>
  </si>
  <si>
    <t>STAFF LOADING</t>
  </si>
  <si>
    <t>Notes/Role</t>
  </si>
  <si>
    <t>NQT</t>
  </si>
  <si>
    <t>Leadership</t>
  </si>
  <si>
    <t>Aim</t>
  </si>
  <si>
    <t>Available</t>
  </si>
  <si>
    <t>Demand</t>
  </si>
  <si>
    <t>F.T.E.</t>
  </si>
  <si>
    <t>Difference</t>
  </si>
  <si>
    <t>Over staffed</t>
  </si>
  <si>
    <t>Under staffed</t>
  </si>
  <si>
    <t>% Overall Classroom</t>
  </si>
  <si>
    <t>Pupil Premium</t>
  </si>
  <si>
    <t>SEN</t>
  </si>
  <si>
    <t>Av Teaching cost</t>
  </si>
  <si>
    <t>Year 6</t>
  </si>
  <si>
    <t>Year 5</t>
  </si>
  <si>
    <t>Year 4</t>
  </si>
  <si>
    <t>Year 3</t>
  </si>
  <si>
    <t>Year 2</t>
  </si>
  <si>
    <t>Year 1</t>
  </si>
  <si>
    <t>Reception</t>
  </si>
  <si>
    <t>&gt;&gt;&gt; Y6</t>
  </si>
  <si>
    <t>PPA</t>
  </si>
  <si>
    <t>Expenditure</t>
  </si>
  <si>
    <t>GAG</t>
  </si>
  <si>
    <t>Early Years</t>
  </si>
  <si>
    <t>PPW</t>
  </si>
  <si>
    <t>Nursery</t>
  </si>
  <si>
    <t>Y3</t>
  </si>
  <si>
    <t>Y4</t>
  </si>
  <si>
    <t>Y5</t>
  </si>
  <si>
    <t>Y6</t>
  </si>
  <si>
    <t>Y2</t>
  </si>
  <si>
    <t>Y1</t>
  </si>
  <si>
    <t>PREMISES</t>
  </si>
  <si>
    <t>ADMIN</t>
  </si>
  <si>
    <t>N</t>
  </si>
  <si>
    <t>Class</t>
  </si>
  <si>
    <t xml:space="preserve"> Y1</t>
  </si>
  <si>
    <t>No. of Students</t>
  </si>
  <si>
    <t>AM</t>
  </si>
  <si>
    <t>PM</t>
  </si>
  <si>
    <t>TOTAL Contract</t>
  </si>
  <si>
    <t>N=Nursery</t>
  </si>
  <si>
    <t>R=Reception</t>
  </si>
  <si>
    <t>R</t>
  </si>
  <si>
    <t>No. of  FTE Teachers &gt;&gt;&gt;</t>
  </si>
  <si>
    <t xml:space="preserve">TEACHING Contract </t>
  </si>
  <si>
    <t>NoR</t>
  </si>
  <si>
    <t>Classes</t>
  </si>
  <si>
    <t>Year &gt; &gt;</t>
  </si>
  <si>
    <t>A</t>
  </si>
  <si>
    <t>B</t>
  </si>
  <si>
    <t>C</t>
  </si>
  <si>
    <t>Cost per lesson</t>
  </si>
  <si>
    <t>Cost per Lesson taught over year</t>
  </si>
  <si>
    <t>% TA Support staff</t>
  </si>
  <si>
    <t>% HLTA Support staff</t>
  </si>
  <si>
    <t>Admin</t>
  </si>
  <si>
    <t>Teachers 
Used</t>
  </si>
  <si>
    <t>Teaching Staff 
Cost</t>
  </si>
  <si>
    <t>TA staff 
Used</t>
  </si>
  <si>
    <t>TA Staff 
Cost</t>
  </si>
  <si>
    <t>Total Income (not incl C/FWD)</t>
  </si>
  <si>
    <t>Teacher analysis</t>
  </si>
  <si>
    <t>Leadership Scale</t>
  </si>
  <si>
    <t>Upper Pay Scale</t>
  </si>
  <si>
    <t>Main Pay Scale</t>
  </si>
  <si>
    <t>Unqualified Pay Scale</t>
  </si>
  <si>
    <t>Premises</t>
  </si>
  <si>
    <t>D</t>
  </si>
  <si>
    <t>Extended School</t>
  </si>
  <si>
    <t>MDS</t>
  </si>
  <si>
    <t>EXTENDED SCHOOL</t>
  </si>
  <si>
    <t>NURTURE</t>
  </si>
  <si>
    <t>Teacher cells</t>
  </si>
  <si>
    <t>Support Staff cells</t>
  </si>
  <si>
    <t>CURRICULUM PLAN 2018/19</t>
  </si>
  <si>
    <t>Add</t>
  </si>
  <si>
    <t>2018/19</t>
  </si>
  <si>
    <t xml:space="preserve">ENTER DATA/INFO INTO </t>
  </si>
  <si>
    <t>GREEN CELLS ONLY</t>
  </si>
  <si>
    <t>2018-19</t>
  </si>
  <si>
    <t>am</t>
  </si>
  <si>
    <t>pm</t>
  </si>
  <si>
    <t>ENTER DATA/INFO INTO
PALE SALMON AND GREEN
CELLS ONLY</t>
  </si>
  <si>
    <t>as at DATE</t>
  </si>
  <si>
    <t>SCHOOL NAME - Staff Deployment Analysis</t>
  </si>
  <si>
    <t>Projected surplus at August 31st 2018</t>
  </si>
  <si>
    <t>TLR's</t>
  </si>
  <si>
    <t>1/2</t>
  </si>
  <si>
    <t>2</t>
  </si>
  <si>
    <t>3</t>
  </si>
  <si>
    <t>3/4</t>
  </si>
  <si>
    <t>4</t>
  </si>
  <si>
    <t>4/5</t>
  </si>
  <si>
    <t>5</t>
  </si>
  <si>
    <t>6</t>
  </si>
  <si>
    <t>Year 1/2</t>
  </si>
  <si>
    <t>Y1/2</t>
  </si>
  <si>
    <t>Year 3/4</t>
  </si>
  <si>
    <t>Y4/5</t>
  </si>
  <si>
    <t>Year 4/5</t>
  </si>
  <si>
    <t>Y3/4</t>
  </si>
  <si>
    <t>Workload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</si>
</sst>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£&quot;#,##0;\-&quot;£&quot;#,##0"/>
    <numFmt numFmtId="7" formatCode="&quot;£&quot;#,##0.00;\-&quot;£&quot;#,##0.00"/>
    <numFmt numFmtId="44" formatCode="_-&quot;£&quot;* #,##0.00_-;\-&quot;£&quot;* #,##0.00_-;_-&quot;£&quot;* &quot;-&quot;??_-;_-@_-"/>
    <numFmt numFmtId="164" formatCode="0.0"/>
    <numFmt numFmtId="165" formatCode="0.0%"/>
    <numFmt numFmtId="166" formatCode="#,##0.0"/>
    <numFmt numFmtId="167" formatCode="00.0"/>
    <numFmt numFmtId="168" formatCode="_-&quot;£&quot;* #,##0_-;\-&quot;£&quot;* #,##0_-;_-&quot;£&quot;* &quot;-&quot;??_-;_-@_-"/>
    <numFmt numFmtId="169" formatCode="[$£-809]#,##0"/>
    <numFmt numFmtId="170" formatCode="&quot;£&quot;#,##0"/>
    <numFmt numFmtId="172" formatCode="0.00_ ;\-0.00\ 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indexed="8"/>
      <name val="Gill Sans MT"/>
      <family val="2"/>
    </font>
    <font>
      <sz val="10"/>
      <color rgb="FFFF0000"/>
      <name val="Gill Sans MT"/>
      <family val="2"/>
    </font>
    <font>
      <sz val="12"/>
      <name val="Gill Sans MT"/>
      <family val="2"/>
    </font>
    <font>
      <b/>
      <sz val="8"/>
      <name val="Gill Sans MT"/>
      <family val="2"/>
    </font>
    <font>
      <b/>
      <sz val="32"/>
      <name val="Gill Sans MT"/>
      <family val="2"/>
    </font>
    <font>
      <b/>
      <sz val="28"/>
      <name val="Gill Sans MT"/>
      <family val="2"/>
    </font>
    <font>
      <b/>
      <sz val="14"/>
      <name val="Gill Sans MT"/>
      <family val="2"/>
    </font>
    <font>
      <sz val="12"/>
      <color rgb="FFFF0000"/>
      <name val="Gill Sans MT"/>
      <family val="2"/>
    </font>
    <font>
      <b/>
      <sz val="12"/>
      <name val="Gill Sans MT"/>
      <family val="2"/>
    </font>
    <font>
      <sz val="12"/>
      <color indexed="10"/>
      <name val="Gill Sans MT"/>
      <family val="2"/>
    </font>
    <font>
      <sz val="10"/>
      <color theme="0"/>
      <name val="Gill Sans MT"/>
      <family val="2"/>
    </font>
    <font>
      <sz val="14"/>
      <name val="Gill Sans MT"/>
      <family val="2"/>
    </font>
    <font>
      <sz val="14"/>
      <color theme="0"/>
      <name val="Gill Sans MT"/>
      <family val="2"/>
    </font>
    <font>
      <sz val="16"/>
      <name val="Gill Sans MT"/>
      <family val="2"/>
    </font>
    <font>
      <sz val="8"/>
      <name val="Gill Sans MT"/>
      <family val="2"/>
    </font>
    <font>
      <b/>
      <sz val="24"/>
      <name val="Gill Sans MT"/>
      <family val="2"/>
    </font>
    <font>
      <b/>
      <sz val="1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2958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3" fillId="0" borderId="0"/>
    <xf numFmtId="0" fontId="3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55">
    <xf numFmtId="0" fontId="0" fillId="0" borderId="0" xfId="0"/>
    <xf numFmtId="0" fontId="23" fillId="0" borderId="0" xfId="39" applyFont="1"/>
    <xf numFmtId="1" fontId="24" fillId="0" borderId="40" xfId="39" applyNumberFormat="1" applyFont="1" applyBorder="1" applyAlignment="1">
      <alignment horizontal="center"/>
    </xf>
    <xf numFmtId="1" fontId="24" fillId="25" borderId="40" xfId="39" applyNumberFormat="1" applyFont="1" applyFill="1" applyBorder="1" applyAlignment="1">
      <alignment horizontal="center"/>
    </xf>
    <xf numFmtId="0" fontId="24" fillId="0" borderId="0" xfId="39" applyFont="1"/>
    <xf numFmtId="0" fontId="24" fillId="0" borderId="0" xfId="39" applyFont="1" applyAlignment="1">
      <alignment horizontal="left"/>
    </xf>
    <xf numFmtId="0" fontId="24" fillId="0" borderId="0" xfId="39" applyFont="1" applyAlignment="1">
      <alignment horizontal="center"/>
    </xf>
    <xf numFmtId="1" fontId="25" fillId="0" borderId="40" xfId="39" applyNumberFormat="1" applyFont="1" applyBorder="1" applyAlignment="1">
      <alignment horizontal="center"/>
    </xf>
    <xf numFmtId="0" fontId="24" fillId="0" borderId="0" xfId="0" applyFont="1" applyAlignment="1">
      <alignment vertical="top" textRotation="90"/>
    </xf>
    <xf numFmtId="0" fontId="24" fillId="25" borderId="40" xfId="0" applyFont="1" applyFill="1" applyBorder="1" applyAlignment="1">
      <alignment vertical="top" textRotation="90"/>
    </xf>
    <xf numFmtId="0" fontId="24" fillId="0" borderId="0" xfId="39" applyFont="1" applyAlignment="1">
      <alignment textRotation="90"/>
    </xf>
    <xf numFmtId="0" fontId="24" fillId="19" borderId="40" xfId="0" applyFont="1" applyFill="1" applyBorder="1"/>
    <xf numFmtId="0" fontId="24" fillId="19" borderId="40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25" borderId="40" xfId="0" applyFont="1" applyFill="1" applyBorder="1" applyAlignment="1">
      <alignment horizontal="center"/>
    </xf>
    <xf numFmtId="0" fontId="24" fillId="22" borderId="40" xfId="0" applyFont="1" applyFill="1" applyBorder="1" applyAlignment="1">
      <alignment horizontal="center"/>
    </xf>
    <xf numFmtId="1" fontId="24" fillId="22" borderId="40" xfId="0" applyNumberFormat="1" applyFont="1" applyFill="1" applyBorder="1" applyAlignment="1">
      <alignment horizontal="center"/>
    </xf>
    <xf numFmtId="0" fontId="25" fillId="25" borderId="40" xfId="0" applyFont="1" applyFill="1" applyBorder="1" applyAlignment="1">
      <alignment horizontal="center"/>
    </xf>
    <xf numFmtId="0" fontId="24" fillId="29" borderId="0" xfId="0" applyFont="1" applyFill="1" applyAlignment="1">
      <alignment horizontal="center" vertical="center"/>
    </xf>
    <xf numFmtId="0" fontId="24" fillId="0" borderId="0" xfId="0" applyFont="1"/>
    <xf numFmtId="0" fontId="24" fillId="25" borderId="11" xfId="0" applyFont="1" applyFill="1" applyBorder="1"/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25" borderId="13" xfId="0" applyFont="1" applyFill="1" applyBorder="1"/>
    <xf numFmtId="49" fontId="24" fillId="25" borderId="11" xfId="0" applyNumberFormat="1" applyFont="1" applyFill="1" applyBorder="1"/>
    <xf numFmtId="1" fontId="24" fillId="25" borderId="42" xfId="0" applyNumberFormat="1" applyFont="1" applyFill="1" applyBorder="1"/>
    <xf numFmtId="164" fontId="24" fillId="0" borderId="0" xfId="0" applyNumberFormat="1" applyFont="1"/>
    <xf numFmtId="0" fontId="24" fillId="25" borderId="45" xfId="0" applyFont="1" applyFill="1" applyBorder="1"/>
    <xf numFmtId="0" fontId="24" fillId="25" borderId="45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6" fillId="25" borderId="45" xfId="0" applyFont="1" applyFill="1" applyBorder="1" applyAlignment="1">
      <alignment horizontal="center"/>
    </xf>
    <xf numFmtId="0" fontId="27" fillId="25" borderId="49" xfId="0" applyFont="1" applyFill="1" applyBorder="1"/>
    <xf numFmtId="1" fontId="27" fillId="21" borderId="34" xfId="0" applyNumberFormat="1" applyFont="1" applyFill="1" applyBorder="1"/>
    <xf numFmtId="0" fontId="27" fillId="0" borderId="0" xfId="0" applyFont="1" applyFill="1" applyBorder="1"/>
    <xf numFmtId="0" fontId="24" fillId="0" borderId="0" xfId="0" applyFont="1" applyFill="1"/>
    <xf numFmtId="0" fontId="24" fillId="27" borderId="0" xfId="0" applyFont="1" applyFill="1"/>
    <xf numFmtId="5" fontId="23" fillId="19" borderId="54" xfId="39" applyNumberFormat="1" applyFont="1" applyFill="1" applyBorder="1" applyAlignment="1">
      <alignment horizontal="center"/>
    </xf>
    <xf numFmtId="166" fontId="24" fillId="0" borderId="18" xfId="39" applyNumberFormat="1" applyFont="1" applyBorder="1" applyAlignment="1" applyProtection="1">
      <alignment horizontal="center"/>
    </xf>
    <xf numFmtId="38" fontId="23" fillId="19" borderId="43" xfId="39" applyNumberFormat="1" applyFont="1" applyFill="1" applyBorder="1" applyAlignment="1" applyProtection="1">
      <alignment horizontal="center"/>
    </xf>
    <xf numFmtId="5" fontId="24" fillId="0" borderId="17" xfId="39" applyNumberFormat="1" applyFont="1" applyBorder="1" applyAlignment="1" applyProtection="1">
      <alignment horizontal="center"/>
    </xf>
    <xf numFmtId="5" fontId="24" fillId="0" borderId="18" xfId="39" applyNumberFormat="1" applyFont="1" applyBorder="1" applyAlignment="1" applyProtection="1">
      <alignment horizontal="center"/>
    </xf>
    <xf numFmtId="169" fontId="24" fillId="18" borderId="39" xfId="39" applyNumberFormat="1" applyFont="1" applyFill="1" applyBorder="1" applyAlignment="1">
      <alignment horizontal="center"/>
    </xf>
    <xf numFmtId="164" fontId="24" fillId="19" borderId="40" xfId="39" applyNumberFormat="1" applyFont="1" applyFill="1" applyBorder="1" applyAlignment="1" applyProtection="1">
      <alignment horizontal="center"/>
    </xf>
    <xf numFmtId="166" fontId="24" fillId="0" borderId="40" xfId="39" applyNumberFormat="1" applyFont="1" applyBorder="1" applyAlignment="1" applyProtection="1">
      <alignment horizontal="center"/>
    </xf>
    <xf numFmtId="38" fontId="23" fillId="19" borderId="52" xfId="39" applyNumberFormat="1" applyFont="1" applyFill="1" applyBorder="1" applyAlignment="1" applyProtection="1">
      <alignment horizontal="center"/>
    </xf>
    <xf numFmtId="5" fontId="24" fillId="0" borderId="23" xfId="39" applyNumberFormat="1" applyFont="1" applyBorder="1" applyAlignment="1" applyProtection="1">
      <alignment horizontal="center"/>
    </xf>
    <xf numFmtId="5" fontId="24" fillId="0" borderId="40" xfId="39" applyNumberFormat="1" applyFont="1" applyBorder="1" applyAlignment="1" applyProtection="1">
      <alignment horizontal="center"/>
    </xf>
    <xf numFmtId="169" fontId="24" fillId="18" borderId="41" xfId="39" applyNumberFormat="1" applyFont="1" applyFill="1" applyBorder="1" applyAlignment="1">
      <alignment horizontal="center"/>
    </xf>
    <xf numFmtId="0" fontId="23" fillId="19" borderId="55" xfId="39" applyFont="1" applyFill="1" applyBorder="1" applyAlignment="1" applyProtection="1">
      <alignment horizontal="center"/>
    </xf>
    <xf numFmtId="1" fontId="23" fillId="19" borderId="53" xfId="39" applyNumberFormat="1" applyFont="1" applyFill="1" applyBorder="1" applyAlignment="1" applyProtection="1">
      <alignment horizontal="center"/>
    </xf>
    <xf numFmtId="0" fontId="24" fillId="19" borderId="53" xfId="39" applyFont="1" applyFill="1" applyBorder="1" applyAlignment="1" applyProtection="1">
      <alignment horizontal="center"/>
    </xf>
    <xf numFmtId="164" fontId="23" fillId="19" borderId="53" xfId="39" applyNumberFormat="1" applyFont="1" applyFill="1" applyBorder="1" applyAlignment="1" applyProtection="1">
      <alignment horizontal="center"/>
    </xf>
    <xf numFmtId="38" fontId="23" fillId="19" borderId="54" xfId="39" applyNumberFormat="1" applyFont="1" applyFill="1" applyBorder="1" applyAlignment="1" applyProtection="1">
      <alignment horizontal="center"/>
    </xf>
    <xf numFmtId="38" fontId="23" fillId="19" borderId="12" xfId="39" applyNumberFormat="1" applyFont="1" applyFill="1" applyBorder="1" applyAlignment="1" applyProtection="1">
      <alignment horizontal="center"/>
    </xf>
    <xf numFmtId="5" fontId="23" fillId="19" borderId="56" xfId="39" applyNumberFormat="1" applyFont="1" applyFill="1" applyBorder="1" applyAlignment="1" applyProtection="1">
      <alignment horizontal="center"/>
    </xf>
    <xf numFmtId="5" fontId="23" fillId="19" borderId="53" xfId="39" applyNumberFormat="1" applyFont="1" applyFill="1" applyBorder="1" applyAlignment="1" applyProtection="1">
      <alignment horizontal="center"/>
    </xf>
    <xf numFmtId="165" fontId="23" fillId="19" borderId="49" xfId="39" applyNumberFormat="1" applyFont="1" applyFill="1" applyBorder="1" applyAlignment="1" applyProtection="1">
      <alignment horizontal="center"/>
    </xf>
    <xf numFmtId="0" fontId="23" fillId="19" borderId="34" xfId="39" applyFont="1" applyFill="1" applyBorder="1" applyAlignment="1" applyProtection="1">
      <alignment horizontal="center"/>
    </xf>
    <xf numFmtId="164" fontId="24" fillId="19" borderId="59" xfId="39" applyNumberFormat="1" applyFont="1" applyFill="1" applyBorder="1" applyAlignment="1" applyProtection="1">
      <alignment horizontal="center"/>
    </xf>
    <xf numFmtId="166" fontId="24" fillId="0" borderId="59" xfId="39" applyNumberFormat="1" applyFont="1" applyBorder="1" applyAlignment="1" applyProtection="1">
      <alignment horizontal="center"/>
    </xf>
    <xf numFmtId="0" fontId="23" fillId="19" borderId="53" xfId="39" applyFont="1" applyFill="1" applyBorder="1" applyAlignment="1" applyProtection="1">
      <alignment horizontal="center"/>
    </xf>
    <xf numFmtId="0" fontId="23" fillId="19" borderId="14" xfId="39" applyFont="1" applyFill="1" applyBorder="1" applyAlignment="1" applyProtection="1">
      <alignment horizontal="center"/>
    </xf>
    <xf numFmtId="0" fontId="23" fillId="19" borderId="28" xfId="39" applyFont="1" applyFill="1" applyBorder="1" applyAlignment="1" applyProtection="1">
      <alignment horizontal="center"/>
    </xf>
    <xf numFmtId="0" fontId="23" fillId="19" borderId="58" xfId="39" applyFont="1" applyFill="1" applyBorder="1" applyAlignment="1" applyProtection="1">
      <alignment horizontal="center"/>
    </xf>
    <xf numFmtId="2" fontId="23" fillId="20" borderId="20" xfId="39" quotePrefix="1" applyNumberFormat="1" applyFont="1" applyFill="1" applyBorder="1" applyAlignment="1" applyProtection="1">
      <alignment horizontal="center"/>
    </xf>
    <xf numFmtId="0" fontId="23" fillId="20" borderId="16" xfId="39" applyFont="1" applyFill="1" applyBorder="1" applyAlignment="1" applyProtection="1">
      <alignment horizontal="center"/>
      <protection locked="0"/>
    </xf>
    <xf numFmtId="170" fontId="23" fillId="21" borderId="27" xfId="29" applyNumberFormat="1" applyFont="1" applyFill="1" applyBorder="1" applyAlignment="1" applyProtection="1">
      <alignment horizontal="center" vertical="center"/>
    </xf>
    <xf numFmtId="170" fontId="23" fillId="28" borderId="50" xfId="39" quotePrefix="1" applyNumberFormat="1" applyFont="1" applyFill="1" applyBorder="1" applyAlignment="1" applyProtection="1">
      <alignment horizontal="center" vertical="center"/>
      <protection locked="0"/>
    </xf>
    <xf numFmtId="7" fontId="23" fillId="21" borderId="27" xfId="39" applyNumberFormat="1" applyFont="1" applyFill="1" applyBorder="1" applyAlignment="1" applyProtection="1">
      <alignment horizontal="center"/>
    </xf>
    <xf numFmtId="0" fontId="24" fillId="19" borderId="29" xfId="39" applyFont="1" applyFill="1" applyBorder="1"/>
    <xf numFmtId="0" fontId="24" fillId="19" borderId="30" xfId="39" applyFont="1" applyFill="1" applyBorder="1" applyProtection="1">
      <protection locked="0"/>
    </xf>
    <xf numFmtId="0" fontId="24" fillId="19" borderId="30" xfId="39" applyFont="1" applyFill="1" applyBorder="1"/>
    <xf numFmtId="0" fontId="24" fillId="0" borderId="0" xfId="39" applyFont="1" applyFill="1" applyBorder="1" applyAlignment="1">
      <alignment horizontal="right"/>
    </xf>
    <xf numFmtId="1" fontId="24" fillId="0" borderId="25" xfId="39" applyNumberFormat="1" applyFont="1" applyBorder="1" applyAlignment="1">
      <alignment horizontal="center"/>
    </xf>
    <xf numFmtId="1" fontId="24" fillId="0" borderId="24" xfId="39" applyNumberFormat="1" applyFont="1" applyBorder="1" applyAlignment="1">
      <alignment horizontal="center"/>
    </xf>
    <xf numFmtId="0" fontId="24" fillId="26" borderId="0" xfId="39" applyFont="1" applyFill="1" applyBorder="1" applyAlignment="1">
      <alignment horizontal="center"/>
    </xf>
    <xf numFmtId="0" fontId="24" fillId="0" borderId="0" xfId="39" applyFont="1" applyBorder="1" applyAlignment="1">
      <alignment horizontal="left"/>
    </xf>
    <xf numFmtId="0" fontId="24" fillId="0" borderId="0" xfId="39" applyFont="1" applyBorder="1"/>
    <xf numFmtId="0" fontId="24" fillId="18" borderId="0" xfId="39" applyFont="1" applyFill="1" applyBorder="1" applyAlignment="1">
      <alignment horizontal="center"/>
    </xf>
    <xf numFmtId="1" fontId="25" fillId="0" borderId="25" xfId="39" applyNumberFormat="1" applyFont="1" applyBorder="1" applyAlignment="1">
      <alignment horizontal="center"/>
    </xf>
    <xf numFmtId="1" fontId="25" fillId="0" borderId="24" xfId="39" applyNumberFormat="1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19" borderId="17" xfId="39" applyFont="1" applyFill="1" applyBorder="1" applyProtection="1"/>
    <xf numFmtId="0" fontId="24" fillId="19" borderId="23" xfId="39" applyFont="1" applyFill="1" applyBorder="1" applyProtection="1"/>
    <xf numFmtId="0" fontId="24" fillId="19" borderId="31" xfId="39" applyFont="1" applyFill="1" applyBorder="1" applyAlignment="1" applyProtection="1">
      <alignment horizontal="left"/>
      <protection locked="0"/>
    </xf>
    <xf numFmtId="0" fontId="27" fillId="0" borderId="0" xfId="39" applyFont="1"/>
    <xf numFmtId="0" fontId="27" fillId="0" borderId="0" xfId="39" applyFont="1" applyAlignment="1"/>
    <xf numFmtId="14" fontId="27" fillId="0" borderId="0" xfId="39" applyNumberFormat="1" applyFont="1"/>
    <xf numFmtId="0" fontId="32" fillId="0" borderId="0" xfId="39" applyFont="1" applyAlignment="1">
      <alignment horizontal="center"/>
    </xf>
    <xf numFmtId="0" fontId="33" fillId="0" borderId="0" xfId="39" applyFont="1"/>
    <xf numFmtId="0" fontId="33" fillId="0" borderId="0" xfId="39" quotePrefix="1" applyFont="1"/>
    <xf numFmtId="0" fontId="27" fillId="0" borderId="0" xfId="39" applyFont="1" applyFill="1" applyAlignment="1"/>
    <xf numFmtId="0" fontId="27" fillId="0" borderId="0" xfId="39" applyFont="1" applyProtection="1">
      <protection locked="0"/>
    </xf>
    <xf numFmtId="0" fontId="23" fillId="19" borderId="22" xfId="29" applyNumberFormat="1" applyFont="1" applyFill="1" applyBorder="1" applyAlignment="1" applyProtection="1">
      <alignment horizontal="left"/>
      <protection locked="0"/>
    </xf>
    <xf numFmtId="170" fontId="24" fillId="18" borderId="10" xfId="40" applyNumberFormat="1" applyFont="1" applyFill="1" applyBorder="1" applyAlignment="1">
      <alignment horizontal="center"/>
    </xf>
    <xf numFmtId="165" fontId="24" fillId="19" borderId="10" xfId="43" applyNumberFormat="1" applyFont="1" applyFill="1" applyBorder="1" applyAlignment="1" applyProtection="1">
      <alignment horizontal="center"/>
      <protection locked="0"/>
    </xf>
    <xf numFmtId="0" fontId="23" fillId="19" borderId="13" xfId="39" applyFont="1" applyFill="1" applyBorder="1" applyAlignment="1">
      <alignment horizontal="left"/>
    </xf>
    <xf numFmtId="170" fontId="24" fillId="18" borderId="11" xfId="28" applyNumberFormat="1" applyFont="1" applyFill="1" applyBorder="1" applyAlignment="1">
      <alignment horizontal="center"/>
    </xf>
    <xf numFmtId="165" fontId="24" fillId="19" borderId="11" xfId="43" applyNumberFormat="1" applyFont="1" applyFill="1" applyBorder="1" applyAlignment="1">
      <alignment horizontal="center"/>
    </xf>
    <xf numFmtId="168" fontId="34" fillId="0" borderId="0" xfId="39" applyNumberFormat="1" applyFont="1" applyAlignment="1" applyProtection="1">
      <alignment horizontal="center"/>
      <protection locked="0"/>
    </xf>
    <xf numFmtId="0" fontId="23" fillId="19" borderId="13" xfId="39" applyFont="1" applyFill="1" applyBorder="1"/>
    <xf numFmtId="165" fontId="24" fillId="19" borderId="11" xfId="43" applyNumberFormat="1" applyFont="1" applyFill="1" applyBorder="1" applyAlignment="1" applyProtection="1">
      <alignment horizontal="center"/>
      <protection locked="0"/>
    </xf>
    <xf numFmtId="0" fontId="27" fillId="0" borderId="0" xfId="39" applyFont="1" applyAlignment="1" applyProtection="1">
      <alignment horizontal="center"/>
      <protection locked="0"/>
    </xf>
    <xf numFmtId="0" fontId="23" fillId="22" borderId="34" xfId="39" applyFont="1" applyFill="1" applyBorder="1"/>
    <xf numFmtId="170" fontId="24" fillId="22" borderId="12" xfId="39" applyNumberFormat="1" applyFont="1" applyFill="1" applyBorder="1" applyAlignment="1">
      <alignment horizontal="center"/>
    </xf>
    <xf numFmtId="165" fontId="24" fillId="22" borderId="12" xfId="43" applyNumberFormat="1" applyFont="1" applyFill="1" applyBorder="1" applyAlignment="1" applyProtection="1">
      <alignment horizontal="center"/>
      <protection locked="0"/>
    </xf>
    <xf numFmtId="0" fontId="23" fillId="23" borderId="34" xfId="39" applyFont="1" applyFill="1" applyBorder="1" applyProtection="1">
      <protection locked="0"/>
    </xf>
    <xf numFmtId="5" fontId="23" fillId="23" borderId="12" xfId="39" applyNumberFormat="1" applyFont="1" applyFill="1" applyBorder="1" applyAlignment="1" applyProtection="1">
      <alignment horizontal="center"/>
      <protection locked="0"/>
    </xf>
    <xf numFmtId="165" fontId="23" fillId="23" borderId="12" xfId="43" applyNumberFormat="1" applyFont="1" applyFill="1" applyBorder="1" applyAlignment="1">
      <alignment horizontal="center"/>
    </xf>
    <xf numFmtId="170" fontId="27" fillId="0" borderId="0" xfId="39" applyNumberFormat="1" applyFont="1"/>
    <xf numFmtId="0" fontId="23" fillId="19" borderId="10" xfId="40" applyFont="1" applyFill="1" applyBorder="1" applyProtection="1">
      <protection locked="0"/>
    </xf>
    <xf numFmtId="5" fontId="24" fillId="18" borderId="10" xfId="40" quotePrefix="1" applyNumberFormat="1" applyFont="1" applyFill="1" applyBorder="1" applyAlignment="1" applyProtection="1">
      <alignment horizontal="center"/>
      <protection locked="0"/>
    </xf>
    <xf numFmtId="165" fontId="24" fillId="19" borderId="10" xfId="43" applyNumberFormat="1" applyFont="1" applyFill="1" applyBorder="1" applyAlignment="1">
      <alignment horizontal="center"/>
    </xf>
    <xf numFmtId="0" fontId="23" fillId="19" borderId="13" xfId="40" applyFont="1" applyFill="1" applyBorder="1" applyProtection="1">
      <protection locked="0"/>
    </xf>
    <xf numFmtId="5" fontId="24" fillId="18" borderId="11" xfId="40" quotePrefix="1" applyNumberFormat="1" applyFont="1" applyFill="1" applyBorder="1" applyAlignment="1" applyProtection="1">
      <alignment horizontal="center"/>
      <protection locked="0"/>
    </xf>
    <xf numFmtId="0" fontId="23" fillId="19" borderId="11" xfId="40" applyFont="1" applyFill="1" applyBorder="1"/>
    <xf numFmtId="165" fontId="24" fillId="19" borderId="11" xfId="39" applyNumberFormat="1" applyFont="1" applyFill="1" applyBorder="1" applyAlignment="1">
      <alignment horizontal="center"/>
    </xf>
    <xf numFmtId="0" fontId="23" fillId="21" borderId="12" xfId="39" applyFont="1" applyFill="1" applyBorder="1"/>
    <xf numFmtId="5" fontId="23" fillId="21" borderId="12" xfId="39" applyNumberFormat="1" applyFont="1" applyFill="1" applyBorder="1" applyAlignment="1">
      <alignment horizontal="center"/>
    </xf>
    <xf numFmtId="165" fontId="23" fillId="21" borderId="12" xfId="39" applyNumberFormat="1" applyFont="1" applyFill="1" applyBorder="1" applyAlignment="1">
      <alignment horizontal="center"/>
    </xf>
    <xf numFmtId="0" fontId="23" fillId="23" borderId="34" xfId="39" applyFont="1" applyFill="1" applyBorder="1" applyAlignment="1">
      <alignment horizontal="center"/>
    </xf>
    <xf numFmtId="0" fontId="23" fillId="23" borderId="36" xfId="39" applyFont="1" applyFill="1" applyBorder="1" applyAlignment="1">
      <alignment horizontal="center"/>
    </xf>
    <xf numFmtId="38" fontId="23" fillId="19" borderId="13" xfId="39" applyNumberFormat="1" applyFont="1" applyFill="1" applyBorder="1" applyAlignment="1">
      <alignment horizontal="center"/>
    </xf>
    <xf numFmtId="170" fontId="24" fillId="19" borderId="11" xfId="39" applyNumberFormat="1" applyFont="1" applyFill="1" applyBorder="1" applyAlignment="1">
      <alignment horizontal="center"/>
    </xf>
    <xf numFmtId="1" fontId="23" fillId="19" borderId="42" xfId="39" applyNumberFormat="1" applyFont="1" applyFill="1" applyBorder="1" applyAlignment="1">
      <alignment horizontal="center"/>
    </xf>
    <xf numFmtId="170" fontId="23" fillId="23" borderId="12" xfId="39" applyNumberFormat="1" applyFont="1" applyFill="1" applyBorder="1" applyAlignment="1">
      <alignment horizontal="center"/>
    </xf>
    <xf numFmtId="0" fontId="24" fillId="19" borderId="19" xfId="39" applyFont="1" applyFill="1" applyBorder="1" applyAlignment="1" applyProtection="1">
      <alignment horizontal="center"/>
      <protection locked="0"/>
    </xf>
    <xf numFmtId="0" fontId="24" fillId="25" borderId="57" xfId="0" applyFont="1" applyFill="1" applyBorder="1"/>
    <xf numFmtId="49" fontId="23" fillId="0" borderId="42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0" fontId="24" fillId="25" borderId="0" xfId="0" applyFont="1" applyFill="1" applyBorder="1"/>
    <xf numFmtId="0" fontId="24" fillId="25" borderId="46" xfId="0" applyFont="1" applyFill="1" applyBorder="1"/>
    <xf numFmtId="0" fontId="24" fillId="21" borderId="35" xfId="0" applyFont="1" applyFill="1" applyBorder="1"/>
    <xf numFmtId="0" fontId="24" fillId="25" borderId="42" xfId="0" applyFont="1" applyFill="1" applyBorder="1"/>
    <xf numFmtId="0" fontId="24" fillId="25" borderId="48" xfId="0" applyFont="1" applyFill="1" applyBorder="1"/>
    <xf numFmtId="0" fontId="27" fillId="25" borderId="13" xfId="0" applyFont="1" applyFill="1" applyBorder="1"/>
    <xf numFmtId="0" fontId="27" fillId="25" borderId="42" xfId="0" applyFont="1" applyFill="1" applyBorder="1"/>
    <xf numFmtId="0" fontId="23" fillId="0" borderId="58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4" fillId="25" borderId="58" xfId="0" applyFont="1" applyFill="1" applyBorder="1"/>
    <xf numFmtId="0" fontId="24" fillId="25" borderId="67" xfId="0" applyFont="1" applyFill="1" applyBorder="1"/>
    <xf numFmtId="0" fontId="24" fillId="25" borderId="66" xfId="0" applyFont="1" applyFill="1" applyBorder="1"/>
    <xf numFmtId="0" fontId="23" fillId="0" borderId="67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13" xfId="0" applyFont="1" applyFill="1" applyBorder="1"/>
    <xf numFmtId="0" fontId="23" fillId="0" borderId="0" xfId="0" applyFont="1" applyFill="1" applyBorder="1"/>
    <xf numFmtId="0" fontId="23" fillId="0" borderId="42" xfId="0" applyFont="1" applyFill="1" applyBorder="1"/>
    <xf numFmtId="1" fontId="23" fillId="0" borderId="0" xfId="0" applyNumberFormat="1" applyFont="1" applyFill="1" applyBorder="1" applyAlignment="1">
      <alignment horizontal="center"/>
    </xf>
    <xf numFmtId="0" fontId="24" fillId="32" borderId="40" xfId="39" applyFont="1" applyFill="1" applyBorder="1" applyAlignment="1" applyProtection="1">
      <alignment horizontal="center"/>
    </xf>
    <xf numFmtId="0" fontId="24" fillId="32" borderId="24" xfId="39" applyFont="1" applyFill="1" applyBorder="1" applyAlignment="1" applyProtection="1">
      <alignment horizontal="center"/>
    </xf>
    <xf numFmtId="0" fontId="24" fillId="32" borderId="40" xfId="39" applyFont="1" applyFill="1" applyBorder="1" applyAlignment="1" applyProtection="1">
      <alignment horizontal="center" vertical="center"/>
    </xf>
    <xf numFmtId="0" fontId="24" fillId="32" borderId="61" xfId="39" applyFont="1" applyFill="1" applyBorder="1" applyAlignment="1" applyProtection="1">
      <alignment horizontal="center"/>
    </xf>
    <xf numFmtId="0" fontId="24" fillId="32" borderId="31" xfId="39" applyFont="1" applyFill="1" applyBorder="1" applyAlignment="1" applyProtection="1">
      <alignment horizontal="center"/>
    </xf>
    <xf numFmtId="1" fontId="25" fillId="25" borderId="40" xfId="0" applyNumberFormat="1" applyFont="1" applyFill="1" applyBorder="1" applyAlignment="1">
      <alignment horizontal="center"/>
    </xf>
    <xf numFmtId="0" fontId="23" fillId="19" borderId="10" xfId="39" applyFont="1" applyFill="1" applyBorder="1" applyAlignment="1" applyProtection="1">
      <alignment horizontal="center"/>
    </xf>
    <xf numFmtId="0" fontId="35" fillId="33" borderId="57" xfId="0" applyFont="1" applyFill="1" applyBorder="1" applyAlignment="1">
      <alignment horizontal="center"/>
    </xf>
    <xf numFmtId="49" fontId="35" fillId="33" borderId="13" xfId="0" applyNumberFormat="1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6" fillId="25" borderId="22" xfId="0" applyFont="1" applyFill="1" applyBorder="1" applyAlignment="1">
      <alignment vertical="top"/>
    </xf>
    <xf numFmtId="0" fontId="36" fillId="25" borderId="15" xfId="0" applyFont="1" applyFill="1" applyBorder="1" applyAlignment="1">
      <alignment vertical="top"/>
    </xf>
    <xf numFmtId="0" fontId="36" fillId="21" borderId="22" xfId="0" applyFont="1" applyFill="1" applyBorder="1" applyAlignment="1">
      <alignment vertical="top"/>
    </xf>
    <xf numFmtId="0" fontId="36" fillId="21" borderId="16" xfId="0" applyFont="1" applyFill="1" applyBorder="1" applyAlignment="1">
      <alignment vertical="top"/>
    </xf>
    <xf numFmtId="0" fontId="36" fillId="30" borderId="15" xfId="0" applyFont="1" applyFill="1" applyBorder="1" applyAlignment="1">
      <alignment vertical="top"/>
    </xf>
    <xf numFmtId="1" fontId="36" fillId="30" borderId="16" xfId="0" applyNumberFormat="1" applyFont="1" applyFill="1" applyBorder="1" applyAlignment="1">
      <alignment horizontal="center" vertical="top"/>
    </xf>
    <xf numFmtId="0" fontId="36" fillId="0" borderId="0" xfId="0" applyFont="1" applyAlignment="1">
      <alignment vertical="top"/>
    </xf>
    <xf numFmtId="0" fontId="24" fillId="0" borderId="13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8" fillId="0" borderId="0" xfId="0" applyFont="1"/>
    <xf numFmtId="0" fontId="37" fillId="33" borderId="15" xfId="0" applyFont="1" applyFill="1" applyBorder="1" applyAlignment="1">
      <alignment horizontal="center" vertical="top"/>
    </xf>
    <xf numFmtId="0" fontId="36" fillId="25" borderId="0" xfId="0" applyFont="1" applyFill="1" applyBorder="1" applyAlignment="1">
      <alignment vertical="top"/>
    </xf>
    <xf numFmtId="0" fontId="37" fillId="33" borderId="0" xfId="0" applyFont="1" applyFill="1" applyBorder="1" applyAlignment="1">
      <alignment horizontal="center" vertical="top"/>
    </xf>
    <xf numFmtId="0" fontId="36" fillId="30" borderId="0" xfId="0" applyFont="1" applyFill="1" applyBorder="1" applyAlignment="1">
      <alignment vertical="top"/>
    </xf>
    <xf numFmtId="0" fontId="36" fillId="25" borderId="49" xfId="0" applyFont="1" applyFill="1" applyBorder="1" applyAlignment="1">
      <alignment vertical="top"/>
    </xf>
    <xf numFmtId="0" fontId="36" fillId="25" borderId="11" xfId="0" applyFont="1" applyFill="1" applyBorder="1" applyAlignment="1">
      <alignment vertical="top"/>
    </xf>
    <xf numFmtId="0" fontId="36" fillId="25" borderId="13" xfId="0" applyFont="1" applyFill="1" applyBorder="1" applyAlignment="1">
      <alignment vertical="top"/>
    </xf>
    <xf numFmtId="0" fontId="36" fillId="25" borderId="42" xfId="0" applyFont="1" applyFill="1" applyBorder="1" applyAlignment="1">
      <alignment vertical="top"/>
    </xf>
    <xf numFmtId="0" fontId="36" fillId="25" borderId="29" xfId="0" applyFont="1" applyFill="1" applyBorder="1" applyAlignment="1">
      <alignment vertical="top"/>
    </xf>
    <xf numFmtId="0" fontId="36" fillId="25" borderId="30" xfId="0" applyFont="1" applyFill="1" applyBorder="1" applyAlignment="1">
      <alignment vertical="top"/>
    </xf>
    <xf numFmtId="0" fontId="36" fillId="25" borderId="33" xfId="0" applyFont="1" applyFill="1" applyBorder="1" applyAlignment="1">
      <alignment vertical="top"/>
    </xf>
    <xf numFmtId="0" fontId="36" fillId="21" borderId="13" xfId="0" applyFont="1" applyFill="1" applyBorder="1" applyAlignment="1">
      <alignment vertical="top"/>
    </xf>
    <xf numFmtId="0" fontId="36" fillId="21" borderId="42" xfId="0" applyFont="1" applyFill="1" applyBorder="1" applyAlignment="1">
      <alignment vertical="top"/>
    </xf>
    <xf numFmtId="0" fontId="36" fillId="21" borderId="29" xfId="0" applyFont="1" applyFill="1" applyBorder="1" applyAlignment="1">
      <alignment vertical="top"/>
    </xf>
    <xf numFmtId="0" fontId="36" fillId="21" borderId="33" xfId="0" applyFont="1" applyFill="1" applyBorder="1" applyAlignment="1">
      <alignment vertical="top"/>
    </xf>
    <xf numFmtId="1" fontId="36" fillId="30" borderId="42" xfId="0" applyNumberFormat="1" applyFont="1" applyFill="1" applyBorder="1" applyAlignment="1">
      <alignment horizontal="center" vertical="top"/>
    </xf>
    <xf numFmtId="0" fontId="36" fillId="30" borderId="30" xfId="0" applyFont="1" applyFill="1" applyBorder="1" applyAlignment="1">
      <alignment vertical="top"/>
    </xf>
    <xf numFmtId="1" fontId="36" fillId="30" borderId="33" xfId="0" applyNumberFormat="1" applyFont="1" applyFill="1" applyBorder="1" applyAlignment="1">
      <alignment horizontal="center" vertical="top"/>
    </xf>
    <xf numFmtId="0" fontId="36" fillId="25" borderId="10" xfId="0" applyFont="1" applyFill="1" applyBorder="1" applyAlignment="1">
      <alignment horizontal="right" vertical="top"/>
    </xf>
    <xf numFmtId="0" fontId="37" fillId="33" borderId="30" xfId="0" applyFont="1" applyFill="1" applyBorder="1" applyAlignment="1">
      <alignment horizontal="left" vertical="top"/>
    </xf>
    <xf numFmtId="0" fontId="23" fillId="19" borderId="13" xfId="39" applyFont="1" applyFill="1" applyBorder="1" applyAlignment="1" applyProtection="1">
      <alignment horizontal="center"/>
    </xf>
    <xf numFmtId="0" fontId="23" fillId="19" borderId="29" xfId="39" applyFont="1" applyFill="1" applyBorder="1" applyAlignment="1" applyProtection="1">
      <alignment horizontal="center"/>
    </xf>
    <xf numFmtId="0" fontId="24" fillId="32" borderId="47" xfId="39" applyFont="1" applyFill="1" applyBorder="1" applyAlignment="1" applyProtection="1">
      <alignment horizontal="center"/>
    </xf>
    <xf numFmtId="0" fontId="24" fillId="32" borderId="71" xfId="39" applyFont="1" applyFill="1" applyBorder="1" applyAlignment="1" applyProtection="1">
      <alignment horizontal="center"/>
    </xf>
    <xf numFmtId="0" fontId="39" fillId="0" borderId="0" xfId="39" applyFont="1" applyAlignment="1">
      <alignment horizontal="right"/>
    </xf>
    <xf numFmtId="0" fontId="28" fillId="19" borderId="37" xfId="39" applyFont="1" applyFill="1" applyBorder="1" applyAlignment="1" applyProtection="1">
      <alignment horizontal="center" vertical="center"/>
    </xf>
    <xf numFmtId="0" fontId="28" fillId="19" borderId="72" xfId="39" applyFont="1" applyFill="1" applyBorder="1" applyAlignment="1" applyProtection="1">
      <alignment horizontal="center" vertical="center"/>
    </xf>
    <xf numFmtId="0" fontId="28" fillId="19" borderId="64" xfId="39" applyFont="1" applyFill="1" applyBorder="1" applyAlignment="1" applyProtection="1">
      <alignment horizontal="center" vertical="center"/>
    </xf>
    <xf numFmtId="0" fontId="28" fillId="19" borderId="73" xfId="39" applyFont="1" applyFill="1" applyBorder="1" applyAlignment="1" applyProtection="1">
      <alignment horizontal="center" vertical="center"/>
    </xf>
    <xf numFmtId="16" fontId="28" fillId="19" borderId="73" xfId="39" quotePrefix="1" applyNumberFormat="1" applyFont="1" applyFill="1" applyBorder="1" applyAlignment="1" applyProtection="1">
      <alignment horizontal="center" vertical="center"/>
    </xf>
    <xf numFmtId="0" fontId="24" fillId="32" borderId="40" xfId="0" applyFont="1" applyFill="1" applyBorder="1" applyAlignment="1">
      <alignment horizontal="center"/>
    </xf>
    <xf numFmtId="1" fontId="24" fillId="32" borderId="40" xfId="0" applyNumberFormat="1" applyFont="1" applyFill="1" applyBorder="1" applyAlignment="1">
      <alignment horizontal="center"/>
    </xf>
    <xf numFmtId="0" fontId="24" fillId="32" borderId="40" xfId="0" applyFont="1" applyFill="1" applyBorder="1" applyAlignment="1">
      <alignment horizontal="center" vertical="center"/>
    </xf>
    <xf numFmtId="1" fontId="24" fillId="32" borderId="40" xfId="0" applyNumberFormat="1" applyFont="1" applyFill="1" applyBorder="1" applyAlignment="1">
      <alignment horizontal="center" vertical="center"/>
    </xf>
    <xf numFmtId="0" fontId="24" fillId="32" borderId="47" xfId="39" applyFont="1" applyFill="1" applyBorder="1" applyAlignment="1">
      <alignment horizontal="center"/>
    </xf>
    <xf numFmtId="164" fontId="24" fillId="34" borderId="40" xfId="0" applyNumberFormat="1" applyFont="1" applyFill="1" applyBorder="1" applyAlignment="1">
      <alignment horizontal="center"/>
    </xf>
    <xf numFmtId="0" fontId="24" fillId="34" borderId="47" xfId="39" applyFont="1" applyFill="1" applyBorder="1" applyAlignment="1">
      <alignment horizontal="center"/>
    </xf>
    <xf numFmtId="0" fontId="24" fillId="32" borderId="40" xfId="39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23" fillId="0" borderId="57" xfId="0" applyNumberFormat="1" applyFont="1" applyFill="1" applyBorder="1" applyAlignment="1">
      <alignment horizontal="center"/>
    </xf>
    <xf numFmtId="0" fontId="23" fillId="0" borderId="46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3" fillId="0" borderId="58" xfId="0" applyNumberFormat="1" applyFont="1" applyFill="1" applyBorder="1" applyAlignment="1">
      <alignment horizontal="center"/>
    </xf>
    <xf numFmtId="0" fontId="23" fillId="0" borderId="66" xfId="0" applyNumberFormat="1" applyFont="1" applyFill="1" applyBorder="1" applyAlignment="1">
      <alignment horizontal="center"/>
    </xf>
    <xf numFmtId="0" fontId="23" fillId="0" borderId="67" xfId="0" applyNumberFormat="1" applyFont="1" applyFill="1" applyBorder="1" applyAlignment="1">
      <alignment horizontal="center"/>
    </xf>
    <xf numFmtId="1" fontId="24" fillId="29" borderId="25" xfId="39" applyNumberFormat="1" applyFont="1" applyFill="1" applyBorder="1" applyAlignment="1">
      <alignment horizontal="center"/>
    </xf>
    <xf numFmtId="1" fontId="24" fillId="29" borderId="40" xfId="39" applyNumberFormat="1" applyFont="1" applyFill="1" applyBorder="1" applyAlignment="1">
      <alignment horizontal="center"/>
    </xf>
    <xf numFmtId="0" fontId="24" fillId="29" borderId="40" xfId="0" applyFont="1" applyFill="1" applyBorder="1" applyAlignment="1">
      <alignment vertical="top" textRotation="90"/>
    </xf>
    <xf numFmtId="164" fontId="24" fillId="29" borderId="40" xfId="0" applyNumberFormat="1" applyFont="1" applyFill="1" applyBorder="1" applyAlignment="1">
      <alignment horizontal="center"/>
    </xf>
    <xf numFmtId="0" fontId="24" fillId="29" borderId="24" xfId="0" applyFont="1" applyFill="1" applyBorder="1" applyAlignment="1">
      <alignment vertical="top" textRotation="90"/>
    </xf>
    <xf numFmtId="1" fontId="25" fillId="29" borderId="40" xfId="0" applyNumberFormat="1" applyFont="1" applyFill="1" applyBorder="1" applyAlignment="1">
      <alignment horizontal="center"/>
    </xf>
    <xf numFmtId="0" fontId="24" fillId="29" borderId="40" xfId="0" applyFont="1" applyFill="1" applyBorder="1" applyAlignment="1">
      <alignment horizontal="center" vertical="top" textRotation="90"/>
    </xf>
    <xf numFmtId="0" fontId="23" fillId="29" borderId="40" xfId="0" applyFont="1" applyFill="1" applyBorder="1" applyAlignment="1">
      <alignment vertical="center" textRotation="45"/>
    </xf>
    <xf numFmtId="1" fontId="23" fillId="0" borderId="46" xfId="0" applyNumberFormat="1" applyFont="1" applyFill="1" applyBorder="1" applyAlignment="1">
      <alignment horizontal="center"/>
    </xf>
    <xf numFmtId="1" fontId="23" fillId="0" borderId="42" xfId="0" applyNumberFormat="1" applyFont="1" applyFill="1" applyBorder="1" applyAlignment="1">
      <alignment horizontal="center"/>
    </xf>
    <xf numFmtId="1" fontId="23" fillId="0" borderId="48" xfId="0" applyNumberFormat="1" applyFont="1" applyFill="1" applyBorder="1" applyAlignment="1">
      <alignment horizontal="center"/>
    </xf>
    <xf numFmtId="0" fontId="36" fillId="25" borderId="16" xfId="0" applyFont="1" applyFill="1" applyBorder="1" applyAlignment="1">
      <alignment horizontal="center" vertical="top"/>
    </xf>
    <xf numFmtId="0" fontId="36" fillId="25" borderId="15" xfId="0" applyFont="1" applyFill="1" applyBorder="1" applyAlignment="1">
      <alignment horizontal="center" vertical="top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1" fontId="23" fillId="0" borderId="33" xfId="0" applyNumberFormat="1" applyFont="1" applyFill="1" applyBorder="1" applyAlignment="1">
      <alignment horizontal="center"/>
    </xf>
    <xf numFmtId="1" fontId="23" fillId="0" borderId="30" xfId="0" applyNumberFormat="1" applyFont="1" applyFill="1" applyBorder="1" applyAlignment="1">
      <alignment horizontal="center"/>
    </xf>
    <xf numFmtId="1" fontId="27" fillId="21" borderId="36" xfId="0" applyNumberFormat="1" applyFont="1" applyFill="1" applyBorder="1" applyAlignment="1">
      <alignment horizontal="center"/>
    </xf>
    <xf numFmtId="1" fontId="24" fillId="25" borderId="48" xfId="0" applyNumberFormat="1" applyFont="1" applyFill="1" applyBorder="1" applyAlignment="1">
      <alignment horizontal="center"/>
    </xf>
    <xf numFmtId="1" fontId="24" fillId="25" borderId="67" xfId="0" applyNumberFormat="1" applyFont="1" applyFill="1" applyBorder="1" applyAlignment="1">
      <alignment horizontal="center"/>
    </xf>
    <xf numFmtId="1" fontId="24" fillId="25" borderId="42" xfId="0" applyNumberFormat="1" applyFont="1" applyFill="1" applyBorder="1" applyAlignment="1">
      <alignment horizontal="center"/>
    </xf>
    <xf numFmtId="0" fontId="24" fillId="32" borderId="59" xfId="39" applyFont="1" applyFill="1" applyBorder="1" applyAlignment="1" applyProtection="1">
      <alignment horizontal="center"/>
    </xf>
    <xf numFmtId="0" fontId="24" fillId="32" borderId="75" xfId="39" applyFont="1" applyFill="1" applyBorder="1" applyAlignment="1" applyProtection="1">
      <alignment horizontal="center"/>
    </xf>
    <xf numFmtId="0" fontId="24" fillId="32" borderId="18" xfId="39" applyFont="1" applyFill="1" applyBorder="1" applyAlignment="1" applyProtection="1">
      <alignment horizontal="center"/>
    </xf>
    <xf numFmtId="0" fontId="24" fillId="32" borderId="19" xfId="39" applyFont="1" applyFill="1" applyBorder="1" applyAlignment="1" applyProtection="1">
      <alignment horizontal="center"/>
    </xf>
    <xf numFmtId="0" fontId="23" fillId="19" borderId="51" xfId="39" applyFont="1" applyFill="1" applyBorder="1" applyAlignment="1" applyProtection="1">
      <alignment horizontal="center"/>
    </xf>
    <xf numFmtId="38" fontId="23" fillId="19" borderId="76" xfId="39" applyNumberFormat="1" applyFont="1" applyFill="1" applyBorder="1" applyAlignment="1" applyProtection="1">
      <alignment horizontal="center"/>
    </xf>
    <xf numFmtId="5" fontId="24" fillId="0" borderId="74" xfId="39" applyNumberFormat="1" applyFont="1" applyBorder="1" applyAlignment="1" applyProtection="1">
      <alignment horizontal="center"/>
    </xf>
    <xf numFmtId="5" fontId="24" fillId="0" borderId="59" xfId="39" applyNumberFormat="1" applyFont="1" applyBorder="1" applyAlignment="1" applyProtection="1">
      <alignment horizontal="center"/>
    </xf>
    <xf numFmtId="164" fontId="24" fillId="19" borderId="18" xfId="39" applyNumberFormat="1" applyFont="1" applyFill="1" applyBorder="1" applyAlignment="1" applyProtection="1">
      <alignment horizontal="center"/>
    </xf>
    <xf numFmtId="38" fontId="24" fillId="0" borderId="39" xfId="39" applyNumberFormat="1" applyFont="1" applyBorder="1" applyAlignment="1" applyProtection="1">
      <alignment horizontal="center"/>
    </xf>
    <xf numFmtId="164" fontId="24" fillId="19" borderId="61" xfId="39" applyNumberFormat="1" applyFont="1" applyFill="1" applyBorder="1" applyAlignment="1" applyProtection="1">
      <alignment horizontal="center"/>
    </xf>
    <xf numFmtId="166" fontId="24" fillId="0" borderId="61" xfId="39" applyNumberFormat="1" applyFont="1" applyBorder="1" applyAlignment="1" applyProtection="1">
      <alignment horizontal="center"/>
    </xf>
    <xf numFmtId="38" fontId="23" fillId="19" borderId="77" xfId="39" applyNumberFormat="1" applyFont="1" applyFill="1" applyBorder="1" applyAlignment="1" applyProtection="1">
      <alignment horizontal="center"/>
    </xf>
    <xf numFmtId="5" fontId="24" fillId="0" borderId="60" xfId="39" applyNumberFormat="1" applyFont="1" applyBorder="1" applyAlignment="1" applyProtection="1">
      <alignment horizontal="center"/>
    </xf>
    <xf numFmtId="5" fontId="24" fillId="0" borderId="61" xfId="39" applyNumberFormat="1" applyFont="1" applyBorder="1" applyAlignment="1" applyProtection="1">
      <alignment horizontal="center"/>
    </xf>
    <xf numFmtId="7" fontId="23" fillId="30" borderId="27" xfId="39" applyNumberFormat="1" applyFont="1" applyFill="1" applyBorder="1" applyAlignment="1" applyProtection="1">
      <alignment horizontal="center"/>
    </xf>
    <xf numFmtId="5" fontId="23" fillId="31" borderId="33" xfId="39" applyNumberFormat="1" applyFont="1" applyFill="1" applyBorder="1" applyAlignment="1" applyProtection="1">
      <alignment horizontal="center"/>
      <protection locked="0"/>
    </xf>
    <xf numFmtId="5" fontId="23" fillId="21" borderId="24" xfId="39" applyNumberFormat="1" applyFont="1" applyFill="1" applyBorder="1" applyAlignment="1" applyProtection="1">
      <alignment horizontal="center"/>
    </xf>
    <xf numFmtId="167" fontId="23" fillId="21" borderId="19" xfId="39" applyNumberFormat="1" applyFont="1" applyFill="1" applyBorder="1" applyAlignment="1" applyProtection="1">
      <alignment horizontal="center"/>
    </xf>
    <xf numFmtId="0" fontId="23" fillId="19" borderId="22" xfId="39" applyFont="1" applyFill="1" applyBorder="1" applyAlignment="1" applyProtection="1"/>
    <xf numFmtId="0" fontId="23" fillId="19" borderId="15" xfId="39" applyFont="1" applyFill="1" applyBorder="1" applyAlignment="1" applyProtection="1"/>
    <xf numFmtId="0" fontId="23" fillId="19" borderId="10" xfId="39" applyFont="1" applyFill="1" applyBorder="1"/>
    <xf numFmtId="0" fontId="23" fillId="19" borderId="11" xfId="39" applyFont="1" applyFill="1" applyBorder="1"/>
    <xf numFmtId="0" fontId="23" fillId="19" borderId="49" xfId="39" applyFont="1" applyFill="1" applyBorder="1"/>
    <xf numFmtId="170" fontId="24" fillId="18" borderId="10" xfId="28" applyNumberFormat="1" applyFont="1" applyFill="1" applyBorder="1" applyAlignment="1">
      <alignment horizontal="center"/>
    </xf>
    <xf numFmtId="170" fontId="24" fillId="18" borderId="49" xfId="28" applyNumberFormat="1" applyFont="1" applyFill="1" applyBorder="1" applyAlignment="1">
      <alignment horizontal="center"/>
    </xf>
    <xf numFmtId="165" fontId="24" fillId="19" borderId="10" xfId="39" applyNumberFormat="1" applyFont="1" applyFill="1" applyBorder="1" applyAlignment="1">
      <alignment horizontal="center"/>
    </xf>
    <xf numFmtId="165" fontId="24" fillId="19" borderId="49" xfId="39" applyNumberFormat="1" applyFont="1" applyFill="1" applyBorder="1" applyAlignment="1">
      <alignment horizontal="center"/>
    </xf>
    <xf numFmtId="0" fontId="23" fillId="19" borderId="11" xfId="40" applyFont="1" applyFill="1" applyBorder="1" applyProtection="1">
      <protection locked="0"/>
    </xf>
    <xf numFmtId="167" fontId="23" fillId="21" borderId="20" xfId="39" applyNumberFormat="1" applyFont="1" applyFill="1" applyBorder="1" applyAlignment="1" applyProtection="1"/>
    <xf numFmtId="10" fontId="23" fillId="21" borderId="24" xfId="39" applyNumberFormat="1" applyFont="1" applyFill="1" applyBorder="1" applyAlignment="1" applyProtection="1">
      <alignment horizontal="center"/>
    </xf>
    <xf numFmtId="0" fontId="27" fillId="31" borderId="19" xfId="39" applyFont="1" applyFill="1" applyBorder="1" applyAlignment="1"/>
    <xf numFmtId="0" fontId="27" fillId="31" borderId="21" xfId="39" applyFont="1" applyFill="1" applyBorder="1" applyAlignment="1"/>
    <xf numFmtId="0" fontId="27" fillId="0" borderId="13" xfId="39" applyFont="1" applyFill="1" applyBorder="1" applyAlignment="1">
      <alignment horizontal="center"/>
    </xf>
    <xf numFmtId="0" fontId="27" fillId="0" borderId="13" xfId="39" applyFont="1" applyFill="1" applyBorder="1"/>
    <xf numFmtId="14" fontId="33" fillId="0" borderId="13" xfId="39" applyNumberFormat="1" applyFont="1" applyFill="1" applyBorder="1"/>
    <xf numFmtId="38" fontId="23" fillId="19" borderId="11" xfId="39" applyNumberFormat="1" applyFont="1" applyFill="1" applyBorder="1" applyAlignment="1">
      <alignment horizontal="center"/>
    </xf>
    <xf numFmtId="38" fontId="23" fillId="23" borderId="12" xfId="39" applyNumberFormat="1" applyFont="1" applyFill="1" applyBorder="1" applyAlignment="1">
      <alignment horizontal="center"/>
    </xf>
    <xf numFmtId="1" fontId="23" fillId="0" borderId="78" xfId="39" applyNumberFormat="1" applyFont="1" applyFill="1" applyBorder="1" applyAlignment="1" applyProtection="1">
      <alignment horizontal="center"/>
    </xf>
    <xf numFmtId="1" fontId="23" fillId="0" borderId="25" xfId="39" applyNumberFormat="1" applyFont="1" applyFill="1" applyBorder="1" applyAlignment="1" applyProtection="1">
      <alignment horizontal="center"/>
    </xf>
    <xf numFmtId="1" fontId="23" fillId="0" borderId="81" xfId="39" applyNumberFormat="1" applyFont="1" applyFill="1" applyBorder="1" applyAlignment="1" applyProtection="1">
      <alignment horizontal="center"/>
    </xf>
    <xf numFmtId="1" fontId="23" fillId="0" borderId="20" xfId="39" applyNumberFormat="1" applyFont="1" applyFill="1" applyBorder="1" applyAlignment="1" applyProtection="1">
      <alignment horizontal="center"/>
    </xf>
    <xf numFmtId="1" fontId="23" fillId="0" borderId="82" xfId="39" applyNumberFormat="1" applyFont="1" applyFill="1" applyBorder="1" applyAlignment="1" applyProtection="1">
      <alignment horizontal="center"/>
    </xf>
    <xf numFmtId="0" fontId="23" fillId="24" borderId="43" xfId="39" applyFont="1" applyFill="1" applyBorder="1" applyAlignment="1" applyProtection="1">
      <alignment horizontal="center"/>
    </xf>
    <xf numFmtId="0" fontId="23" fillId="24" borderId="52" xfId="39" applyFont="1" applyFill="1" applyBorder="1" applyAlignment="1" applyProtection="1">
      <alignment horizontal="center"/>
    </xf>
    <xf numFmtId="0" fontId="23" fillId="24" borderId="77" xfId="39" applyFont="1" applyFill="1" applyBorder="1" applyAlignment="1" applyProtection="1">
      <alignment horizontal="center"/>
    </xf>
    <xf numFmtId="170" fontId="24" fillId="0" borderId="17" xfId="39" applyNumberFormat="1" applyFont="1" applyBorder="1" applyAlignment="1" applyProtection="1">
      <alignment horizontal="center"/>
    </xf>
    <xf numFmtId="38" fontId="33" fillId="35" borderId="34" xfId="39" applyNumberFormat="1" applyFont="1" applyFill="1" applyBorder="1" applyAlignment="1" applyProtection="1">
      <alignment horizontal="left"/>
    </xf>
    <xf numFmtId="38" fontId="33" fillId="35" borderId="35" xfId="39" applyNumberFormat="1" applyFont="1" applyFill="1" applyBorder="1" applyAlignment="1" applyProtection="1">
      <alignment horizontal="left"/>
    </xf>
    <xf numFmtId="168" fontId="24" fillId="35" borderId="35" xfId="29" applyNumberFormat="1" applyFont="1" applyFill="1" applyBorder="1" applyAlignment="1"/>
    <xf numFmtId="168" fontId="24" fillId="35" borderId="36" xfId="29" applyNumberFormat="1" applyFont="1" applyFill="1" applyBorder="1" applyAlignment="1"/>
    <xf numFmtId="0" fontId="41" fillId="35" borderId="22" xfId="0" applyFont="1" applyFill="1" applyBorder="1" applyAlignment="1">
      <alignment vertical="center"/>
    </xf>
    <xf numFmtId="38" fontId="33" fillId="35" borderId="15" xfId="39" applyNumberFormat="1" applyFont="1" applyFill="1" applyBorder="1" applyAlignment="1" applyProtection="1">
      <alignment horizontal="left"/>
    </xf>
    <xf numFmtId="168" fontId="24" fillId="35" borderId="15" xfId="29" applyNumberFormat="1" applyFont="1" applyFill="1" applyBorder="1" applyAlignment="1"/>
    <xf numFmtId="168" fontId="24" fillId="35" borderId="16" xfId="29" applyNumberFormat="1" applyFont="1" applyFill="1" applyBorder="1" applyAlignment="1"/>
    <xf numFmtId="0" fontId="41" fillId="35" borderId="13" xfId="0" applyFont="1" applyFill="1" applyBorder="1" applyAlignment="1">
      <alignment vertical="center"/>
    </xf>
    <xf numFmtId="38" fontId="33" fillId="35" borderId="0" xfId="39" applyNumberFormat="1" applyFont="1" applyFill="1" applyBorder="1" applyAlignment="1" applyProtection="1">
      <alignment horizontal="left"/>
    </xf>
    <xf numFmtId="168" fontId="24" fillId="35" borderId="0" xfId="29" applyNumberFormat="1" applyFont="1" applyFill="1" applyBorder="1" applyAlignment="1"/>
    <xf numFmtId="168" fontId="24" fillId="35" borderId="42" xfId="29" applyNumberFormat="1" applyFont="1" applyFill="1" applyBorder="1" applyAlignment="1"/>
    <xf numFmtId="0" fontId="33" fillId="35" borderId="0" xfId="39" applyFont="1" applyFill="1" applyBorder="1"/>
    <xf numFmtId="0" fontId="27" fillId="35" borderId="0" xfId="39" applyFont="1" applyFill="1" applyBorder="1" applyAlignment="1"/>
    <xf numFmtId="0" fontId="27" fillId="35" borderId="42" xfId="39" applyFont="1" applyFill="1" applyBorder="1" applyAlignment="1"/>
    <xf numFmtId="0" fontId="33" fillId="35" borderId="0" xfId="39" applyFont="1" applyFill="1" applyBorder="1" applyAlignment="1"/>
    <xf numFmtId="0" fontId="33" fillId="35" borderId="42" xfId="39" applyFont="1" applyFill="1" applyBorder="1" applyAlignment="1"/>
    <xf numFmtId="0" fontId="27" fillId="35" borderId="0" xfId="39" applyFont="1" applyFill="1" applyBorder="1"/>
    <xf numFmtId="0" fontId="27" fillId="35" borderId="42" xfId="39" applyFont="1" applyFill="1" applyBorder="1"/>
    <xf numFmtId="0" fontId="41" fillId="35" borderId="29" xfId="0" applyFont="1" applyFill="1" applyBorder="1" applyAlignment="1">
      <alignment vertical="center"/>
    </xf>
    <xf numFmtId="0" fontId="27" fillId="35" borderId="30" xfId="39" applyFont="1" applyFill="1" applyBorder="1"/>
    <xf numFmtId="0" fontId="27" fillId="35" borderId="33" xfId="39" applyFont="1" applyFill="1" applyBorder="1"/>
    <xf numFmtId="0" fontId="24" fillId="29" borderId="0" xfId="0" applyFont="1" applyFill="1" applyBorder="1" applyAlignment="1">
      <alignment horizontal="center" vertical="center"/>
    </xf>
    <xf numFmtId="9" fontId="27" fillId="0" borderId="0" xfId="39" applyNumberFormat="1" applyFont="1"/>
    <xf numFmtId="9" fontId="27" fillId="0" borderId="0" xfId="39" applyNumberFormat="1" applyFont="1" applyBorder="1"/>
    <xf numFmtId="0" fontId="24" fillId="36" borderId="47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0" fontId="24" fillId="37" borderId="40" xfId="0" applyFont="1" applyFill="1" applyBorder="1"/>
    <xf numFmtId="0" fontId="24" fillId="37" borderId="40" xfId="0" applyFont="1" applyFill="1" applyBorder="1" applyAlignment="1">
      <alignment horizontal="left"/>
    </xf>
    <xf numFmtId="0" fontId="35" fillId="0" borderId="0" xfId="0" applyFont="1" applyFill="1"/>
    <xf numFmtId="0" fontId="24" fillId="31" borderId="0" xfId="39" applyFont="1" applyFill="1"/>
    <xf numFmtId="0" fontId="24" fillId="37" borderId="0" xfId="39" applyFont="1" applyFill="1"/>
    <xf numFmtId="0" fontId="24" fillId="0" borderId="0" xfId="39" applyFont="1" applyFill="1"/>
    <xf numFmtId="0" fontId="24" fillId="33" borderId="24" xfId="0" applyFont="1" applyFill="1" applyBorder="1" applyAlignment="1">
      <alignment horizontal="center"/>
    </xf>
    <xf numFmtId="0" fontId="24" fillId="29" borderId="75" xfId="0" applyFont="1" applyFill="1" applyBorder="1" applyAlignment="1">
      <alignment vertical="top" textRotation="90"/>
    </xf>
    <xf numFmtId="0" fontId="24" fillId="29" borderId="59" xfId="39" applyFont="1" applyFill="1" applyBorder="1" applyAlignment="1">
      <alignment horizontal="center" vertical="top" textRotation="90"/>
    </xf>
    <xf numFmtId="0" fontId="24" fillId="0" borderId="0" xfId="39" applyFont="1" applyFill="1" applyBorder="1" applyAlignment="1">
      <alignment horizontal="center"/>
    </xf>
    <xf numFmtId="0" fontId="24" fillId="0" borderId="75" xfId="0" applyFont="1" applyFill="1" applyBorder="1" applyAlignment="1">
      <alignment horizontal="center"/>
    </xf>
    <xf numFmtId="0" fontId="24" fillId="0" borderId="66" xfId="39" applyFont="1" applyFill="1" applyBorder="1" applyAlignment="1">
      <alignment horizontal="center"/>
    </xf>
    <xf numFmtId="0" fontId="24" fillId="0" borderId="81" xfId="39" applyFont="1" applyFill="1" applyBorder="1" applyAlignment="1">
      <alignment horizontal="center"/>
    </xf>
    <xf numFmtId="0" fontId="24" fillId="0" borderId="84" xfId="0" applyFont="1" applyFill="1" applyBorder="1" applyAlignment="1">
      <alignment horizontal="center"/>
    </xf>
    <xf numFmtId="0" fontId="24" fillId="0" borderId="79" xfId="39" applyFont="1" applyFill="1" applyBorder="1" applyAlignment="1">
      <alignment horizontal="center"/>
    </xf>
    <xf numFmtId="0" fontId="24" fillId="0" borderId="71" xfId="0" applyFont="1" applyFill="1" applyBorder="1" applyAlignment="1">
      <alignment horizontal="center"/>
    </xf>
    <xf numFmtId="0" fontId="24" fillId="0" borderId="46" xfId="39" applyFont="1" applyFill="1" applyBorder="1" applyAlignment="1">
      <alignment horizontal="center"/>
    </xf>
    <xf numFmtId="0" fontId="24" fillId="0" borderId="83" xfId="39" applyFont="1" applyFill="1" applyBorder="1" applyAlignment="1">
      <alignment horizontal="center"/>
    </xf>
    <xf numFmtId="0" fontId="24" fillId="25" borderId="71" xfId="0" applyFont="1" applyFill="1" applyBorder="1" applyAlignment="1">
      <alignment horizontal="center"/>
    </xf>
    <xf numFmtId="0" fontId="24" fillId="33" borderId="83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22" borderId="59" xfId="0" applyFont="1" applyFill="1" applyBorder="1" applyAlignment="1">
      <alignment horizontal="center"/>
    </xf>
    <xf numFmtId="0" fontId="25" fillId="25" borderId="59" xfId="0" applyFont="1" applyFill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4" fillId="0" borderId="83" xfId="0" applyFont="1" applyBorder="1" applyAlignment="1">
      <alignment horizontal="center"/>
    </xf>
    <xf numFmtId="1" fontId="23" fillId="38" borderId="0" xfId="0" applyNumberFormat="1" applyFont="1" applyFill="1" applyBorder="1" applyAlignment="1">
      <alignment horizontal="center"/>
    </xf>
    <xf numFmtId="0" fontId="23" fillId="38" borderId="0" xfId="0" applyNumberFormat="1" applyFont="1" applyFill="1" applyBorder="1" applyAlignment="1">
      <alignment horizontal="center"/>
    </xf>
    <xf numFmtId="0" fontId="24" fillId="34" borderId="59" xfId="39" applyFont="1" applyFill="1" applyBorder="1" applyAlignment="1">
      <alignment horizontal="center" vertical="top" textRotation="90"/>
    </xf>
    <xf numFmtId="0" fontId="27" fillId="0" borderId="0" xfId="39" applyFont="1" applyFill="1"/>
    <xf numFmtId="0" fontId="23" fillId="19" borderId="62" xfId="39" applyFont="1" applyFill="1" applyBorder="1" applyAlignment="1" applyProtection="1">
      <alignment horizontal="center"/>
    </xf>
    <xf numFmtId="0" fontId="23" fillId="19" borderId="63" xfId="39" applyFont="1" applyFill="1" applyBorder="1" applyAlignment="1" applyProtection="1">
      <alignment horizontal="center"/>
    </xf>
    <xf numFmtId="0" fontId="23" fillId="19" borderId="78" xfId="39" applyFont="1" applyFill="1" applyBorder="1" applyAlignment="1" applyProtection="1">
      <alignment horizontal="center"/>
    </xf>
    <xf numFmtId="0" fontId="23" fillId="19" borderId="80" xfId="39" applyFont="1" applyFill="1" applyBorder="1" applyAlignment="1" applyProtection="1">
      <alignment horizontal="center"/>
    </xf>
    <xf numFmtId="0" fontId="31" fillId="0" borderId="0" xfId="39" applyFont="1" applyFill="1" applyBorder="1" applyAlignment="1"/>
    <xf numFmtId="9" fontId="24" fillId="0" borderId="0" xfId="43" applyNumberFormat="1" applyFont="1" applyFill="1" applyBorder="1" applyAlignment="1" applyProtection="1">
      <alignment horizontal="center"/>
      <protection locked="0"/>
    </xf>
    <xf numFmtId="9" fontId="23" fillId="0" borderId="0" xfId="39" applyNumberFormat="1" applyFont="1" applyFill="1" applyBorder="1" applyAlignment="1">
      <alignment horizontal="center"/>
    </xf>
    <xf numFmtId="0" fontId="27" fillId="0" borderId="0" xfId="39" applyFont="1" applyFill="1" applyAlignment="1">
      <alignment vertical="top"/>
    </xf>
    <xf numFmtId="49" fontId="28" fillId="19" borderId="72" xfId="39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>
      <alignment horizontal="left"/>
    </xf>
    <xf numFmtId="49" fontId="0" fillId="0" borderId="0" xfId="0" applyNumberFormat="1"/>
    <xf numFmtId="49" fontId="1" fillId="0" borderId="0" xfId="0" applyNumberFormat="1" applyFont="1"/>
    <xf numFmtId="0" fontId="23" fillId="23" borderId="0" xfId="39" applyFont="1" applyFill="1" applyBorder="1" applyProtection="1">
      <protection locked="0"/>
    </xf>
    <xf numFmtId="5" fontId="23" fillId="23" borderId="0" xfId="39" applyNumberFormat="1" applyFont="1" applyFill="1" applyBorder="1" applyAlignment="1" applyProtection="1">
      <alignment horizontal="center"/>
      <protection locked="0"/>
    </xf>
    <xf numFmtId="165" fontId="23" fillId="23" borderId="0" xfId="43" applyNumberFormat="1" applyFont="1" applyFill="1" applyBorder="1" applyAlignment="1">
      <alignment horizontal="center"/>
    </xf>
    <xf numFmtId="0" fontId="23" fillId="19" borderId="57" xfId="39" applyFont="1" applyFill="1" applyBorder="1" applyAlignment="1" applyProtection="1">
      <alignment horizontal="center"/>
    </xf>
    <xf numFmtId="1" fontId="23" fillId="0" borderId="83" xfId="39" applyNumberFormat="1" applyFont="1" applyFill="1" applyBorder="1" applyAlignment="1" applyProtection="1">
      <alignment horizontal="center"/>
    </xf>
    <xf numFmtId="0" fontId="31" fillId="34" borderId="22" xfId="39" applyFont="1" applyFill="1" applyBorder="1" applyAlignment="1">
      <alignment horizontal="center"/>
    </xf>
    <xf numFmtId="0" fontId="31" fillId="34" borderId="15" xfId="39" applyFont="1" applyFill="1" applyBorder="1" applyAlignment="1">
      <alignment horizontal="center"/>
    </xf>
    <xf numFmtId="0" fontId="31" fillId="34" borderId="16" xfId="39" applyFont="1" applyFill="1" applyBorder="1" applyAlignment="1">
      <alignment horizontal="center"/>
    </xf>
    <xf numFmtId="0" fontId="23" fillId="19" borderId="11" xfId="39" applyFont="1" applyFill="1" applyBorder="1" applyAlignment="1" applyProtection="1">
      <alignment horizontal="center" vertical="center" wrapText="1"/>
      <protection locked="0"/>
    </xf>
    <xf numFmtId="0" fontId="23" fillId="19" borderId="79" xfId="39" applyFont="1" applyFill="1" applyBorder="1" applyAlignment="1" applyProtection="1">
      <alignment horizontal="center" vertical="center"/>
      <protection locked="0"/>
    </xf>
    <xf numFmtId="0" fontId="23" fillId="19" borderId="70" xfId="39" applyFont="1" applyFill="1" applyBorder="1" applyAlignment="1" applyProtection="1">
      <alignment horizontal="center" vertical="center" wrapText="1"/>
    </xf>
    <xf numFmtId="0" fontId="23" fillId="19" borderId="68" xfId="39" applyFont="1" applyFill="1" applyBorder="1" applyAlignment="1" applyProtection="1">
      <alignment horizontal="center" vertical="center" wrapText="1"/>
    </xf>
    <xf numFmtId="0" fontId="23" fillId="19" borderId="69" xfId="39" applyFont="1" applyFill="1" applyBorder="1" applyAlignment="1" applyProtection="1">
      <alignment horizontal="center" vertical="center"/>
    </xf>
    <xf numFmtId="0" fontId="23" fillId="19" borderId="70" xfId="39" applyFont="1" applyFill="1" applyBorder="1" applyAlignment="1" applyProtection="1">
      <alignment horizontal="center" vertical="center"/>
      <protection locked="0"/>
    </xf>
    <xf numFmtId="0" fontId="24" fillId="19" borderId="14" xfId="39" applyFont="1" applyFill="1" applyBorder="1" applyAlignment="1" applyProtection="1">
      <alignment horizontal="right"/>
      <protection locked="0"/>
    </xf>
    <xf numFmtId="0" fontId="24" fillId="19" borderId="44" xfId="39" applyFont="1" applyFill="1" applyBorder="1" applyAlignment="1" applyProtection="1">
      <alignment horizontal="right"/>
      <protection locked="0"/>
    </xf>
    <xf numFmtId="0" fontId="23" fillId="0" borderId="57" xfId="0" applyFont="1" applyFill="1" applyBorder="1" applyAlignment="1">
      <alignment horizontal="left"/>
    </xf>
    <xf numFmtId="0" fontId="23" fillId="0" borderId="46" xfId="0" applyFont="1" applyFill="1" applyBorder="1" applyAlignment="1">
      <alignment horizontal="left"/>
    </xf>
    <xf numFmtId="0" fontId="29" fillId="23" borderId="13" xfId="39" applyFont="1" applyFill="1" applyBorder="1" applyAlignment="1" applyProtection="1">
      <alignment vertical="center"/>
      <protection locked="0"/>
    </xf>
    <xf numFmtId="0" fontId="29" fillId="23" borderId="0" xfId="39" applyFont="1" applyFill="1" applyBorder="1" applyAlignment="1" applyProtection="1">
      <alignment vertical="center"/>
      <protection locked="0"/>
    </xf>
    <xf numFmtId="0" fontId="29" fillId="23" borderId="29" xfId="39" applyFont="1" applyFill="1" applyBorder="1" applyAlignment="1" applyProtection="1">
      <alignment vertical="center"/>
      <protection locked="0"/>
    </xf>
    <xf numFmtId="0" fontId="29" fillId="23" borderId="30" xfId="39" applyFont="1" applyFill="1" applyBorder="1" applyAlignment="1" applyProtection="1">
      <alignment vertical="center"/>
      <protection locked="0"/>
    </xf>
    <xf numFmtId="0" fontId="29" fillId="23" borderId="22" xfId="39" applyFont="1" applyFill="1" applyBorder="1" applyAlignment="1" applyProtection="1">
      <alignment horizontal="centerContinuous" vertical="center"/>
      <protection locked="0"/>
    </xf>
    <xf numFmtId="0" fontId="29" fillId="23" borderId="15" xfId="39" applyFont="1" applyFill="1" applyBorder="1" applyAlignment="1" applyProtection="1">
      <alignment horizontal="centerContinuous" vertical="center"/>
      <protection locked="0"/>
    </xf>
    <xf numFmtId="0" fontId="30" fillId="23" borderId="15" xfId="39" applyFont="1" applyFill="1" applyBorder="1" applyAlignment="1">
      <alignment horizontal="centerContinuous"/>
    </xf>
    <xf numFmtId="0" fontId="30" fillId="23" borderId="16" xfId="39" applyFont="1" applyFill="1" applyBorder="1" applyAlignment="1">
      <alignment horizontal="centerContinuous"/>
    </xf>
    <xf numFmtId="17" fontId="40" fillId="23" borderId="0" xfId="39" applyNumberFormat="1" applyFont="1" applyFill="1" applyBorder="1" applyAlignment="1">
      <alignment horizontal="centerContinuous"/>
    </xf>
    <xf numFmtId="0" fontId="40" fillId="23" borderId="0" xfId="39" applyFont="1" applyFill="1" applyBorder="1" applyAlignment="1">
      <alignment horizontal="centerContinuous"/>
    </xf>
    <xf numFmtId="0" fontId="40" fillId="23" borderId="42" xfId="39" applyFont="1" applyFill="1" applyBorder="1" applyAlignment="1">
      <alignment horizontal="centerContinuous"/>
    </xf>
    <xf numFmtId="0" fontId="40" fillId="23" borderId="30" xfId="39" applyFont="1" applyFill="1" applyBorder="1" applyAlignment="1">
      <alignment horizontal="centerContinuous"/>
    </xf>
    <xf numFmtId="0" fontId="40" fillId="23" borderId="33" xfId="39" applyFont="1" applyFill="1" applyBorder="1" applyAlignment="1">
      <alignment horizontal="centerContinuous"/>
    </xf>
    <xf numFmtId="0" fontId="24" fillId="19" borderId="44" xfId="39" applyFont="1" applyFill="1" applyBorder="1" applyAlignment="1" applyProtection="1">
      <alignment horizontal="centerContinuous"/>
      <protection locked="0"/>
    </xf>
    <xf numFmtId="0" fontId="24" fillId="19" borderId="28" xfId="39" applyFont="1" applyFill="1" applyBorder="1" applyAlignment="1" applyProtection="1">
      <protection locked="0"/>
    </xf>
    <xf numFmtId="0" fontId="24" fillId="19" borderId="26" xfId="39" applyFont="1" applyFill="1" applyBorder="1" applyAlignment="1" applyProtection="1">
      <protection locked="0"/>
    </xf>
    <xf numFmtId="0" fontId="24" fillId="19" borderId="51" xfId="39" applyFont="1" applyFill="1" applyBorder="1" applyAlignment="1" applyProtection="1">
      <protection locked="0"/>
    </xf>
    <xf numFmtId="0" fontId="24" fillId="19" borderId="32" xfId="39" applyFont="1" applyFill="1" applyBorder="1" applyAlignment="1" applyProtection="1">
      <protection locked="0"/>
    </xf>
    <xf numFmtId="0" fontId="24" fillId="19" borderId="34" xfId="39" applyFont="1" applyFill="1" applyBorder="1" applyAlignment="1" applyProtection="1">
      <protection locked="0"/>
    </xf>
    <xf numFmtId="0" fontId="24" fillId="19" borderId="35" xfId="39" applyFont="1" applyFill="1" applyBorder="1" applyAlignment="1" applyProtection="1">
      <protection locked="0"/>
    </xf>
    <xf numFmtId="0" fontId="23" fillId="19" borderId="10" xfId="39" applyFont="1" applyFill="1" applyBorder="1" applyAlignment="1" applyProtection="1">
      <alignment vertical="center" wrapText="1"/>
      <protection locked="0"/>
    </xf>
    <xf numFmtId="0" fontId="23" fillId="19" borderId="49" xfId="39" applyFont="1" applyFill="1" applyBorder="1" applyAlignment="1" applyProtection="1">
      <alignment vertical="center" wrapText="1"/>
      <protection locked="0"/>
    </xf>
    <xf numFmtId="0" fontId="23" fillId="19" borderId="78" xfId="39" applyFont="1" applyFill="1" applyBorder="1" applyAlignment="1" applyProtection="1">
      <alignment vertical="center"/>
      <protection locked="0"/>
    </xf>
    <xf numFmtId="0" fontId="23" fillId="19" borderId="80" xfId="39" applyFont="1" applyFill="1" applyBorder="1" applyAlignment="1" applyProtection="1">
      <alignment vertical="center"/>
      <protection locked="0"/>
    </xf>
    <xf numFmtId="0" fontId="23" fillId="19" borderId="38" xfId="39" applyFont="1" applyFill="1" applyBorder="1" applyAlignment="1" applyProtection="1">
      <alignment vertical="center" wrapText="1"/>
    </xf>
    <xf numFmtId="0" fontId="23" fillId="19" borderId="65" xfId="39" applyFont="1" applyFill="1" applyBorder="1" applyAlignment="1" applyProtection="1">
      <alignment vertical="center" wrapText="1"/>
    </xf>
    <xf numFmtId="0" fontId="23" fillId="19" borderId="62" xfId="39" applyFont="1" applyFill="1" applyBorder="1" applyAlignment="1" applyProtection="1">
      <alignment vertical="center" wrapText="1"/>
    </xf>
    <xf numFmtId="0" fontId="23" fillId="19" borderId="63" xfId="39" applyFont="1" applyFill="1" applyBorder="1" applyAlignment="1" applyProtection="1">
      <alignment vertical="center" wrapText="1"/>
    </xf>
    <xf numFmtId="0" fontId="23" fillId="19" borderId="37" xfId="39" applyFont="1" applyFill="1" applyBorder="1" applyAlignment="1" applyProtection="1">
      <alignment vertical="center"/>
    </xf>
    <xf numFmtId="0" fontId="23" fillId="19" borderId="64" xfId="39" applyFont="1" applyFill="1" applyBorder="1" applyAlignment="1" applyProtection="1">
      <alignment vertical="center"/>
    </xf>
    <xf numFmtId="0" fontId="23" fillId="19" borderId="38" xfId="39" applyFont="1" applyFill="1" applyBorder="1" applyAlignment="1" applyProtection="1">
      <alignment vertical="center"/>
      <protection locked="0"/>
    </xf>
    <xf numFmtId="0" fontId="23" fillId="19" borderId="65" xfId="39" applyFont="1" applyFill="1" applyBorder="1" applyAlignment="1" applyProtection="1">
      <alignment vertical="center"/>
      <protection locked="0"/>
    </xf>
    <xf numFmtId="0" fontId="23" fillId="19" borderId="35" xfId="39" applyFont="1" applyFill="1" applyBorder="1" applyAlignment="1" applyProtection="1"/>
    <xf numFmtId="0" fontId="23" fillId="19" borderId="35" xfId="39" applyFont="1" applyFill="1" applyBorder="1" applyAlignment="1" applyProtection="1">
      <alignment horizontal="centerContinuous"/>
    </xf>
    <xf numFmtId="0" fontId="23" fillId="0" borderId="57" xfId="0" applyFont="1" applyFill="1" applyBorder="1" applyAlignment="1"/>
    <xf numFmtId="0" fontId="23" fillId="0" borderId="46" xfId="0" applyFont="1" applyFill="1" applyBorder="1" applyAlignment="1"/>
    <xf numFmtId="0" fontId="23" fillId="0" borderId="57" xfId="0" applyNumberFormat="1" applyFont="1" applyFill="1" applyBorder="1" applyAlignment="1"/>
    <xf numFmtId="0" fontId="23" fillId="0" borderId="46" xfId="0" applyNumberFormat="1" applyFont="1" applyFill="1" applyBorder="1" applyAlignment="1"/>
    <xf numFmtId="0" fontId="23" fillId="0" borderId="57" xfId="0" quotePrefix="1" applyFont="1" applyFill="1" applyBorder="1" applyAlignment="1"/>
    <xf numFmtId="0" fontId="23" fillId="0" borderId="46" xfId="0" quotePrefix="1" applyFont="1" applyFill="1" applyBorder="1" applyAlignment="1"/>
    <xf numFmtId="0" fontId="24" fillId="0" borderId="24" xfId="39" applyFont="1" applyBorder="1" applyAlignment="1">
      <alignment horizontal="centerContinuous"/>
    </xf>
    <xf numFmtId="0" fontId="24" fillId="0" borderId="26" xfId="39" applyFont="1" applyBorder="1" applyAlignment="1">
      <alignment horizontal="centerContinuous"/>
    </xf>
    <xf numFmtId="0" fontId="35" fillId="39" borderId="0" xfId="0" applyFont="1" applyFill="1" applyAlignment="1">
      <alignment vertical="center" wrapText="1"/>
    </xf>
    <xf numFmtId="0" fontId="35" fillId="39" borderId="0" xfId="0" applyFont="1" applyFill="1"/>
    <xf numFmtId="0" fontId="24" fillId="0" borderId="25" xfId="39" applyFont="1" applyBorder="1" applyAlignment="1">
      <alignment horizontal="centerContinuous"/>
    </xf>
    <xf numFmtId="0" fontId="31" fillId="34" borderId="34" xfId="39" applyFont="1" applyFill="1" applyBorder="1" applyAlignment="1">
      <alignment horizontal="center"/>
    </xf>
    <xf numFmtId="0" fontId="31" fillId="34" borderId="35" xfId="39" applyFont="1" applyFill="1" applyBorder="1" applyAlignment="1">
      <alignment horizontal="center"/>
    </xf>
    <xf numFmtId="0" fontId="31" fillId="34" borderId="36" xfId="39" applyFont="1" applyFill="1" applyBorder="1" applyAlignment="1">
      <alignment horizontal="center"/>
    </xf>
    <xf numFmtId="0" fontId="24" fillId="19" borderId="24" xfId="39" applyFont="1" applyFill="1" applyBorder="1" applyAlignment="1" applyProtection="1">
      <alignment horizontal="center"/>
    </xf>
    <xf numFmtId="0" fontId="24" fillId="19" borderId="26" xfId="39" applyFont="1" applyFill="1" applyBorder="1" applyAlignment="1" applyProtection="1">
      <alignment horizontal="center"/>
    </xf>
    <xf numFmtId="2" fontId="24" fillId="19" borderId="24" xfId="39" applyNumberFormat="1" applyFont="1" applyFill="1" applyBorder="1" applyAlignment="1" applyProtection="1">
      <alignment horizontal="center"/>
    </xf>
    <xf numFmtId="2" fontId="24" fillId="19" borderId="26" xfId="39" applyNumberFormat="1" applyFont="1" applyFill="1" applyBorder="1" applyAlignment="1" applyProtection="1">
      <alignment horizontal="center"/>
    </xf>
    <xf numFmtId="0" fontId="36" fillId="25" borderId="22" xfId="0" applyFont="1" applyFill="1" applyBorder="1" applyAlignment="1">
      <alignment horizontal="left" vertical="top"/>
    </xf>
    <xf numFmtId="0" fontId="36" fillId="25" borderId="15" xfId="0" applyFont="1" applyFill="1" applyBorder="1" applyAlignment="1">
      <alignment horizontal="left" vertical="top"/>
    </xf>
    <xf numFmtId="0" fontId="36" fillId="25" borderId="22" xfId="0" applyFont="1" applyFill="1" applyBorder="1" applyAlignment="1">
      <alignment horizontal="center" vertical="top"/>
    </xf>
    <xf numFmtId="0" fontId="36" fillId="25" borderId="15" xfId="0" applyFont="1" applyFill="1" applyBorder="1" applyAlignment="1">
      <alignment horizontal="center" vertical="top"/>
    </xf>
    <xf numFmtId="0" fontId="23" fillId="0" borderId="57" xfId="0" applyNumberFormat="1" applyFont="1" applyFill="1" applyBorder="1" applyAlignment="1">
      <alignment horizontal="left"/>
    </xf>
    <xf numFmtId="0" fontId="23" fillId="0" borderId="46" xfId="0" applyNumberFormat="1" applyFont="1" applyFill="1" applyBorder="1" applyAlignment="1">
      <alignment horizontal="left"/>
    </xf>
    <xf numFmtId="0" fontId="23" fillId="0" borderId="57" xfId="0" applyFont="1" applyFill="1" applyBorder="1" applyAlignment="1">
      <alignment horizontal="left"/>
    </xf>
    <xf numFmtId="0" fontId="23" fillId="0" borderId="46" xfId="0" applyFont="1" applyFill="1" applyBorder="1" applyAlignment="1">
      <alignment horizontal="left"/>
    </xf>
    <xf numFmtId="0" fontId="24" fillId="30" borderId="30" xfId="0" applyFont="1" applyFill="1" applyBorder="1" applyAlignment="1">
      <alignment horizontal="center"/>
    </xf>
    <xf numFmtId="0" fontId="24" fillId="30" borderId="33" xfId="0" applyFont="1" applyFill="1" applyBorder="1" applyAlignment="1">
      <alignment horizontal="center"/>
    </xf>
    <xf numFmtId="0" fontId="23" fillId="19" borderId="37" xfId="39" applyFont="1" applyFill="1" applyBorder="1" applyAlignment="1" applyProtection="1">
      <alignment horizontal="center" vertical="center"/>
    </xf>
    <xf numFmtId="0" fontId="23" fillId="19" borderId="69" xfId="39" applyFont="1" applyFill="1" applyBorder="1" applyAlignment="1" applyProtection="1">
      <alignment horizontal="center" vertical="center"/>
    </xf>
    <xf numFmtId="0" fontId="23" fillId="19" borderId="64" xfId="39" applyFont="1" applyFill="1" applyBorder="1" applyAlignment="1" applyProtection="1">
      <alignment horizontal="center" vertical="center"/>
    </xf>
    <xf numFmtId="0" fontId="23" fillId="19" borderId="38" xfId="39" applyFont="1" applyFill="1" applyBorder="1" applyAlignment="1" applyProtection="1">
      <alignment horizontal="center" vertical="center"/>
    </xf>
    <xf numFmtId="0" fontId="23" fillId="19" borderId="70" xfId="39" applyFont="1" applyFill="1" applyBorder="1" applyAlignment="1" applyProtection="1">
      <alignment horizontal="center" vertical="center"/>
    </xf>
    <xf numFmtId="0" fontId="23" fillId="19" borderId="65" xfId="39" applyFont="1" applyFill="1" applyBorder="1" applyAlignment="1" applyProtection="1">
      <alignment horizontal="center" vertical="center"/>
    </xf>
    <xf numFmtId="0" fontId="23" fillId="19" borderId="10" xfId="39" applyFont="1" applyFill="1" applyBorder="1" applyAlignment="1" applyProtection="1">
      <alignment horizontal="center" vertical="center"/>
    </xf>
    <xf numFmtId="0" fontId="23" fillId="19" borderId="11" xfId="39" applyFont="1" applyFill="1" applyBorder="1" applyAlignment="1" applyProtection="1">
      <alignment horizontal="center" vertical="center"/>
    </xf>
    <xf numFmtId="0" fontId="23" fillId="19" borderId="49" xfId="39" applyFont="1" applyFill="1" applyBorder="1" applyAlignment="1" applyProtection="1">
      <alignment horizontal="center" vertical="center"/>
    </xf>
    <xf numFmtId="172" fontId="27" fillId="0" borderId="0" xfId="39" applyNumberFormat="1" applyFont="1"/>
    <xf numFmtId="170" fontId="23" fillId="19" borderId="36" xfId="39" applyNumberFormat="1" applyFont="1" applyFill="1" applyBorder="1" applyAlignment="1" applyProtection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_Working Plan 2010-11_Budget figures reqd" xfId="40" xr:uid="{00000000-0005-0000-0000-000028000000}"/>
    <cellStyle name="Note" xfId="41" builtinId="10" customBuiltin="1"/>
    <cellStyle name="Output" xfId="42" builtinId="21" customBuiltin="1"/>
    <cellStyle name="Percent 2" xfId="43" xr:uid="{00000000-0005-0000-0000-00002B000000}"/>
    <cellStyle name="Title" xfId="44" builtinId="15" customBuiltin="1"/>
    <cellStyle name="Total" xfId="45" builtinId="25" customBuiltin="1"/>
    <cellStyle name="Warning Text" xfId="46" builtinId="11" customBuiltin="1"/>
  </cellStyles>
  <dxfs count="5">
    <dxf>
      <font>
        <color rgb="FFFF0000"/>
      </font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66FF33"/>
      <color rgb="FFE29586"/>
      <color rgb="FFFFFF99"/>
      <color rgb="FFFFCCCC"/>
      <color rgb="FFFE3800"/>
      <color rgb="FFFFFFCC"/>
      <color rgb="FFF89108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n-GB"/>
              <a:t>Bonus</a:t>
            </a:r>
          </a:p>
        </c:rich>
      </c:tx>
      <c:layout>
        <c:manualLayout>
          <c:xMode val="edge"/>
          <c:yMode val="edge"/>
          <c:x val="0.24125582117021882"/>
          <c:y val="6.4053110165189803E-2"/>
        </c:manualLayout>
      </c:layout>
      <c:overlay val="0"/>
      <c:spPr>
        <a:noFill/>
        <a:ln w="25400">
          <a:noFill/>
        </a:ln>
      </c:spPr>
    </c:title>
    <c:autoTitleDeleted val="0"/>
    <c:view3D>
      <c:rotX val="11"/>
      <c:hPercent val="44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516331135224043E-2"/>
          <c:y val="5.4701892201725853E-2"/>
          <c:w val="0.95013052853302404"/>
          <c:h val="0.7922106635207932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SDA!$B$14:$B$24</c:f>
              <c:strCache>
                <c:ptCount val="11"/>
                <c:pt idx="0">
                  <c:v>N</c:v>
                </c:pt>
                <c:pt idx="1">
                  <c:v>R</c:v>
                </c:pt>
                <c:pt idx="2">
                  <c:v> Y1</c:v>
                </c:pt>
                <c:pt idx="3">
                  <c:v>Y1/2</c:v>
                </c:pt>
                <c:pt idx="4">
                  <c:v>Y2</c:v>
                </c:pt>
                <c:pt idx="5">
                  <c:v>Y3</c:v>
                </c:pt>
                <c:pt idx="6">
                  <c:v>Y3/4</c:v>
                </c:pt>
                <c:pt idx="7">
                  <c:v>Y4</c:v>
                </c:pt>
                <c:pt idx="8">
                  <c:v>Y4/5</c:v>
                </c:pt>
                <c:pt idx="9">
                  <c:v>Y5</c:v>
                </c:pt>
                <c:pt idx="10">
                  <c:v>Y6</c:v>
                </c:pt>
              </c:strCache>
            </c:strRef>
          </c:cat>
          <c:val>
            <c:numRef>
              <c:f>Budget!$D$6:$D$16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1-4640-B06C-AB05B9E89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569696"/>
        <c:axId val="197570080"/>
        <c:axId val="0"/>
      </c:bar3DChart>
      <c:catAx>
        <c:axId val="1975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9757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57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9756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2018/19</a:t>
            </a:r>
          </a:p>
        </c:rich>
      </c:tx>
      <c:layout>
        <c:manualLayout>
          <c:xMode val="edge"/>
          <c:yMode val="edge"/>
          <c:x val="0.41347747793661999"/>
          <c:y val="2.88808737617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82196339434307E-2"/>
          <c:y val="0.19855630668347199"/>
          <c:w val="0.87938487903356999"/>
          <c:h val="0.59446086093170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SDA!$AM$11</c:f>
              <c:strCache>
                <c:ptCount val="1"/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SDA!$B$14:$B$24</c:f>
              <c:strCache>
                <c:ptCount val="11"/>
                <c:pt idx="0">
                  <c:v>N</c:v>
                </c:pt>
                <c:pt idx="1">
                  <c:v>R</c:v>
                </c:pt>
                <c:pt idx="2">
                  <c:v> Y1</c:v>
                </c:pt>
                <c:pt idx="3">
                  <c:v>Y1/2</c:v>
                </c:pt>
                <c:pt idx="4">
                  <c:v>Y2</c:v>
                </c:pt>
                <c:pt idx="5">
                  <c:v>Y3</c:v>
                </c:pt>
                <c:pt idx="6">
                  <c:v>Y3/4</c:v>
                </c:pt>
                <c:pt idx="7">
                  <c:v>Y4</c:v>
                </c:pt>
                <c:pt idx="8">
                  <c:v>Y4/5</c:v>
                </c:pt>
                <c:pt idx="9">
                  <c:v>Y5</c:v>
                </c:pt>
                <c:pt idx="10">
                  <c:v>Y6</c:v>
                </c:pt>
              </c:strCache>
            </c:strRef>
          </c:cat>
          <c:val>
            <c:numRef>
              <c:f>SDA!$AM$14:$AM$24</c:f>
              <c:numCache>
                <c:formatCode>"£"#,##0_);\("£"#,##0\)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4-417B-9AFB-BA4F7D105B7F}"/>
            </c:ext>
          </c:extLst>
        </c:ser>
        <c:ser>
          <c:idx val="1"/>
          <c:order val="1"/>
          <c:tx>
            <c:strRef>
              <c:f>SDA!$AN$11</c:f>
              <c:strCache>
                <c:ptCount val="1"/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SDA!$B$14:$B$24</c:f>
              <c:strCache>
                <c:ptCount val="11"/>
                <c:pt idx="0">
                  <c:v>N</c:v>
                </c:pt>
                <c:pt idx="1">
                  <c:v>R</c:v>
                </c:pt>
                <c:pt idx="2">
                  <c:v> Y1</c:v>
                </c:pt>
                <c:pt idx="3">
                  <c:v>Y1/2</c:v>
                </c:pt>
                <c:pt idx="4">
                  <c:v>Y2</c:v>
                </c:pt>
                <c:pt idx="5">
                  <c:v>Y3</c:v>
                </c:pt>
                <c:pt idx="6">
                  <c:v>Y3/4</c:v>
                </c:pt>
                <c:pt idx="7">
                  <c:v>Y4</c:v>
                </c:pt>
                <c:pt idx="8">
                  <c:v>Y4/5</c:v>
                </c:pt>
                <c:pt idx="9">
                  <c:v>Y5</c:v>
                </c:pt>
                <c:pt idx="10">
                  <c:v>Y6</c:v>
                </c:pt>
              </c:strCache>
            </c:strRef>
          </c:cat>
          <c:val>
            <c:numRef>
              <c:f>SDA!$AN$14:$AN$24</c:f>
              <c:numCache>
                <c:formatCode>[$£-809]#,##0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1034-417B-9AFB-BA4F7D105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50616"/>
        <c:axId val="197759552"/>
      </c:barChart>
      <c:catAx>
        <c:axId val="19775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7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5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£&quot;#,##0_);\(&quot;£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750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6498738628545"/>
          <c:y val="5.2006434679536702E-2"/>
          <c:w val="0.24683216493602"/>
          <c:h val="0.17308270801193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841942</xdr:colOff>
      <xdr:row>26</xdr:row>
      <xdr:rowOff>13608</xdr:rowOff>
    </xdr:from>
    <xdr:to>
      <xdr:col>41</xdr:col>
      <xdr:colOff>13607</xdr:colOff>
      <xdr:row>34</xdr:row>
      <xdr:rowOff>122465</xdr:rowOff>
    </xdr:to>
    <xdr:graphicFrame macro="">
      <xdr:nvGraphicFramePr>
        <xdr:cNvPr id="3452964" name="Chart 8" descr="as a % of BASIC (YN-Y6)" title="Bonus">
          <a:extLst>
            <a:ext uri="{FF2B5EF4-FFF2-40B4-BE49-F238E27FC236}">
              <a16:creationId xmlns:a16="http://schemas.microsoft.com/office/drawing/2014/main" id="{00000000-0008-0000-0000-000024B03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2042</xdr:colOff>
      <xdr:row>26</xdr:row>
      <xdr:rowOff>1361</xdr:rowOff>
    </xdr:from>
    <xdr:to>
      <xdr:col>35</xdr:col>
      <xdr:colOff>659947</xdr:colOff>
      <xdr:row>34</xdr:row>
      <xdr:rowOff>120763</xdr:rowOff>
    </xdr:to>
    <xdr:graphicFrame macro="">
      <xdr:nvGraphicFramePr>
        <xdr:cNvPr id="3452966" name="Chart 15" descr="Cost per pupil versus AWPU" title="2018/2019">
          <a:extLst>
            <a:ext uri="{FF2B5EF4-FFF2-40B4-BE49-F238E27FC236}">
              <a16:creationId xmlns:a16="http://schemas.microsoft.com/office/drawing/2014/main" id="{00000000-0008-0000-0000-000026B03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312967</xdr:colOff>
      <xdr:row>34</xdr:row>
      <xdr:rowOff>149678</xdr:rowOff>
    </xdr:from>
    <xdr:to>
      <xdr:col>36</xdr:col>
      <xdr:colOff>921206</xdr:colOff>
      <xdr:row>35</xdr:row>
      <xdr:rowOff>190498</xdr:rowOff>
    </xdr:to>
    <xdr:sp macro="" textlink="Budget!D18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675181" y="8531678"/>
          <a:ext cx="608239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40D4AA5-5F1F-4385-A711-BF8BAAF959E6}" type="TxLink">
            <a:rPr lang="en-US" sz="1400" b="1" i="0" u="none" strike="noStrike">
              <a:solidFill>
                <a:srgbClr val="000000"/>
              </a:solidFill>
              <a:latin typeface="Gill Sans MT"/>
            </a:rPr>
            <a:pPr/>
            <a:t>#DIV/0!</a:t>
          </a:fld>
          <a:endParaRPr lang="en-GB" sz="1800"/>
        </a:p>
      </xdr:txBody>
    </xdr:sp>
    <xdr:clientData/>
  </xdr:twoCellAnchor>
  <xdr:twoCellAnchor>
    <xdr:from>
      <xdr:col>36</xdr:col>
      <xdr:colOff>945695</xdr:colOff>
      <xdr:row>34</xdr:row>
      <xdr:rowOff>217713</xdr:rowOff>
    </xdr:from>
    <xdr:to>
      <xdr:col>41</xdr:col>
      <xdr:colOff>0</xdr:colOff>
      <xdr:row>35</xdr:row>
      <xdr:rowOff>176893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28195" y="8626927"/>
          <a:ext cx="4347484" cy="2041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as a % of BASIC (YN-Y6)</a:t>
          </a:r>
        </a:p>
      </xdr:txBody>
    </xdr:sp>
    <xdr:clientData/>
  </xdr:twoCellAnchor>
  <xdr:twoCellAnchor>
    <xdr:from>
      <xdr:col>33</xdr:col>
      <xdr:colOff>367392</xdr:colOff>
      <xdr:row>26</xdr:row>
      <xdr:rowOff>108857</xdr:rowOff>
    </xdr:from>
    <xdr:to>
      <xdr:col>35</xdr:col>
      <xdr:colOff>285749</xdr:colOff>
      <xdr:row>27</xdr:row>
      <xdr:rowOff>217715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75071" y="6490607"/>
          <a:ext cx="1741714" cy="3673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AWPU = £ per pupil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ee%20Wilson\AppData\Local\Microsoft\Windows\INetCache\IE\YHL7NDNN\Users\Paul%20Sorby\Documents\FoS%20Misc\Brumby\2011-12\Management%20Plans\Brumby%20Support%20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Staff"/>
      <sheetName val="Teaching Salaries"/>
      <sheetName val="Pay Scales"/>
    </sheetNames>
    <sheetDataSet>
      <sheetData sheetId="0"/>
      <sheetData sheetId="1"/>
      <sheetData sheetId="2">
        <row r="173">
          <cell r="B173" t="str">
            <v>SCP</v>
          </cell>
          <cell r="C173">
            <v>40634</v>
          </cell>
          <cell r="D173">
            <v>41000</v>
          </cell>
          <cell r="E173" t="str">
            <v>monthly</v>
          </cell>
          <cell r="F173" t="str">
            <v>hourly 37</v>
          </cell>
        </row>
        <row r="174">
          <cell r="B174">
            <v>4</v>
          </cell>
          <cell r="C174">
            <v>12145</v>
          </cell>
          <cell r="D174">
            <v>12145</v>
          </cell>
          <cell r="E174">
            <v>1012.0833333333334</v>
          </cell>
          <cell r="F174">
            <v>6.2950758978156243</v>
          </cell>
        </row>
        <row r="175">
          <cell r="B175">
            <v>5</v>
          </cell>
          <cell r="C175">
            <v>12312</v>
          </cell>
          <cell r="D175">
            <v>12312</v>
          </cell>
          <cell r="E175">
            <v>1026</v>
          </cell>
          <cell r="F175">
            <v>6.3816364309514997</v>
          </cell>
        </row>
        <row r="176">
          <cell r="B176">
            <v>6</v>
          </cell>
          <cell r="C176">
            <v>12489</v>
          </cell>
          <cell r="D176">
            <v>12489</v>
          </cell>
          <cell r="E176">
            <v>1040.75</v>
          </cell>
          <cell r="F176">
            <v>6.4733802295446132</v>
          </cell>
        </row>
        <row r="177">
          <cell r="B177">
            <v>7</v>
          </cell>
          <cell r="C177">
            <v>12787</v>
          </cell>
          <cell r="D177">
            <v>12787</v>
          </cell>
          <cell r="E177">
            <v>1065.5833333333333</v>
          </cell>
          <cell r="F177">
            <v>6.6278415401703077</v>
          </cell>
        </row>
        <row r="178">
          <cell r="B178">
            <v>8</v>
          </cell>
          <cell r="C178">
            <v>13189</v>
          </cell>
          <cell r="D178">
            <v>13189</v>
          </cell>
          <cell r="E178">
            <v>1099.0833333333333</v>
          </cell>
          <cell r="F178">
            <v>6.8362088115512769</v>
          </cell>
        </row>
        <row r="179">
          <cell r="B179">
            <v>9</v>
          </cell>
          <cell r="C179">
            <v>13589</v>
          </cell>
          <cell r="D179">
            <v>13589</v>
          </cell>
          <cell r="E179">
            <v>1132.4166666666667</v>
          </cell>
          <cell r="F179">
            <v>7.0435394298407994</v>
          </cell>
        </row>
        <row r="180">
          <cell r="B180">
            <v>10</v>
          </cell>
          <cell r="C180">
            <v>13874</v>
          </cell>
          <cell r="D180">
            <v>13874</v>
          </cell>
          <cell r="E180">
            <v>1156.1666666666667</v>
          </cell>
          <cell r="F180">
            <v>7.1912624953720847</v>
          </cell>
        </row>
        <row r="181">
          <cell r="B181">
            <v>11</v>
          </cell>
          <cell r="C181">
            <v>14733</v>
          </cell>
          <cell r="D181">
            <v>14733</v>
          </cell>
          <cell r="E181">
            <v>1227.75</v>
          </cell>
          <cell r="F181">
            <v>7.6365049981488342</v>
          </cell>
        </row>
        <row r="182">
          <cell r="B182">
            <v>12</v>
          </cell>
          <cell r="C182">
            <v>15039</v>
          </cell>
          <cell r="D182">
            <v>15039</v>
          </cell>
          <cell r="E182">
            <v>1253.25</v>
          </cell>
          <cell r="F182">
            <v>7.7951129211403183</v>
          </cell>
        </row>
        <row r="183">
          <cell r="B183">
            <v>13</v>
          </cell>
          <cell r="C183">
            <v>15444</v>
          </cell>
          <cell r="D183">
            <v>15444</v>
          </cell>
          <cell r="E183">
            <v>1287</v>
          </cell>
          <cell r="F183">
            <v>8.0050351721584612</v>
          </cell>
        </row>
        <row r="184">
          <cell r="B184">
            <v>14</v>
          </cell>
          <cell r="C184">
            <v>15725</v>
          </cell>
          <cell r="D184">
            <v>15725</v>
          </cell>
          <cell r="E184">
            <v>1310.4166666666667</v>
          </cell>
          <cell r="F184">
            <v>8.1506849315068486</v>
          </cell>
        </row>
        <row r="185">
          <cell r="B185">
            <v>15</v>
          </cell>
          <cell r="C185">
            <v>16054</v>
          </cell>
          <cell r="D185">
            <v>16054</v>
          </cell>
          <cell r="E185">
            <v>1337.8333333333333</v>
          </cell>
          <cell r="F185">
            <v>8.3212143650499826</v>
          </cell>
        </row>
        <row r="186">
          <cell r="B186">
            <v>16</v>
          </cell>
          <cell r="C186">
            <v>16440</v>
          </cell>
          <cell r="D186">
            <v>16440</v>
          </cell>
          <cell r="E186">
            <v>1370</v>
          </cell>
          <cell r="F186">
            <v>8.5212884116993717</v>
          </cell>
        </row>
        <row r="187">
          <cell r="B187">
            <v>17</v>
          </cell>
          <cell r="C187">
            <v>16830</v>
          </cell>
          <cell r="D187">
            <v>16830</v>
          </cell>
          <cell r="E187">
            <v>1402.5</v>
          </cell>
          <cell r="F187">
            <v>8.7234357645316543</v>
          </cell>
        </row>
        <row r="188">
          <cell r="B188">
            <v>18</v>
          </cell>
          <cell r="C188">
            <v>17161</v>
          </cell>
          <cell r="D188">
            <v>17161</v>
          </cell>
          <cell r="E188">
            <v>1430.0833333333333</v>
          </cell>
          <cell r="F188">
            <v>8.8950018511662332</v>
          </cell>
        </row>
        <row r="189">
          <cell r="B189">
            <v>19</v>
          </cell>
          <cell r="C189">
            <v>17802</v>
          </cell>
          <cell r="D189">
            <v>17802</v>
          </cell>
          <cell r="E189">
            <v>1483.5</v>
          </cell>
          <cell r="F189">
            <v>9.227249166975195</v>
          </cell>
        </row>
        <row r="190">
          <cell r="B190">
            <v>20</v>
          </cell>
          <cell r="C190">
            <v>18453</v>
          </cell>
          <cell r="D190">
            <v>18453</v>
          </cell>
          <cell r="E190">
            <v>1537.75</v>
          </cell>
          <cell r="F190">
            <v>9.5646797482413923</v>
          </cell>
        </row>
        <row r="191">
          <cell r="B191">
            <v>21</v>
          </cell>
          <cell r="C191">
            <v>19126</v>
          </cell>
          <cell r="D191">
            <v>19126</v>
          </cell>
          <cell r="E191">
            <v>1593.8333333333333</v>
          </cell>
          <cell r="F191">
            <v>9.9135135135135144</v>
          </cell>
        </row>
        <row r="192">
          <cell r="B192">
            <v>22</v>
          </cell>
          <cell r="C192">
            <v>19621</v>
          </cell>
          <cell r="D192">
            <v>19621</v>
          </cell>
          <cell r="E192">
            <v>1635.0833333333333</v>
          </cell>
          <cell r="F192">
            <v>10.170085153646797</v>
          </cell>
        </row>
        <row r="193">
          <cell r="B193">
            <v>23</v>
          </cell>
          <cell r="C193">
            <v>20198</v>
          </cell>
          <cell r="D193">
            <v>20198</v>
          </cell>
          <cell r="E193">
            <v>1683.1666666666667</v>
          </cell>
          <cell r="F193">
            <v>10.469159570529433</v>
          </cell>
        </row>
        <row r="194">
          <cell r="B194">
            <v>24</v>
          </cell>
          <cell r="C194">
            <v>20858</v>
          </cell>
          <cell r="D194">
            <v>20858</v>
          </cell>
          <cell r="E194">
            <v>1738.1666666666667</v>
          </cell>
          <cell r="F194">
            <v>10.811255090707146</v>
          </cell>
        </row>
        <row r="195">
          <cell r="B195">
            <v>25</v>
          </cell>
          <cell r="C195">
            <v>21519</v>
          </cell>
          <cell r="D195">
            <v>21519</v>
          </cell>
          <cell r="E195">
            <v>1793.25</v>
          </cell>
          <cell r="F195">
            <v>11.15386893743058</v>
          </cell>
        </row>
        <row r="196">
          <cell r="B196">
            <v>26</v>
          </cell>
          <cell r="C196">
            <v>22221</v>
          </cell>
          <cell r="D196">
            <v>22221</v>
          </cell>
          <cell r="E196">
            <v>1851.75</v>
          </cell>
          <cell r="F196">
            <v>11.517734172528693</v>
          </cell>
        </row>
        <row r="197">
          <cell r="B197">
            <v>27</v>
          </cell>
          <cell r="C197">
            <v>22958</v>
          </cell>
          <cell r="D197">
            <v>22958</v>
          </cell>
          <cell r="E197">
            <v>1913.1666666666667</v>
          </cell>
          <cell r="F197">
            <v>11.899740836727137</v>
          </cell>
        </row>
        <row r="198">
          <cell r="B198">
            <v>28</v>
          </cell>
          <cell r="C198">
            <v>23708</v>
          </cell>
          <cell r="D198">
            <v>23708</v>
          </cell>
          <cell r="E198">
            <v>1975.6666666666667</v>
          </cell>
          <cell r="F198">
            <v>12.288485746019994</v>
          </cell>
        </row>
        <row r="199">
          <cell r="B199">
            <v>29</v>
          </cell>
          <cell r="C199">
            <v>24646</v>
          </cell>
          <cell r="D199">
            <v>24646</v>
          </cell>
          <cell r="E199">
            <v>2053.8333333333335</v>
          </cell>
          <cell r="F199">
            <v>12.774676045908922</v>
          </cell>
        </row>
        <row r="200">
          <cell r="B200">
            <v>30</v>
          </cell>
          <cell r="C200">
            <v>25472</v>
          </cell>
          <cell r="D200">
            <v>25472</v>
          </cell>
          <cell r="E200">
            <v>2122.6666666666665</v>
          </cell>
          <cell r="F200">
            <v>13.202813772676786</v>
          </cell>
        </row>
        <row r="201">
          <cell r="B201">
            <v>31</v>
          </cell>
          <cell r="C201">
            <v>26276</v>
          </cell>
          <cell r="D201">
            <v>26276</v>
          </cell>
          <cell r="E201">
            <v>2189.6666666666665</v>
          </cell>
          <cell r="F201">
            <v>13.619548315438726</v>
          </cell>
        </row>
        <row r="202">
          <cell r="B202">
            <v>32</v>
          </cell>
          <cell r="C202">
            <v>27052</v>
          </cell>
          <cell r="D202">
            <v>27052</v>
          </cell>
          <cell r="E202">
            <v>2254.3333333333335</v>
          </cell>
          <cell r="F202">
            <v>14.021769714920399</v>
          </cell>
        </row>
        <row r="203">
          <cell r="B203">
            <v>33</v>
          </cell>
          <cell r="C203">
            <v>27849</v>
          </cell>
          <cell r="D203">
            <v>27849</v>
          </cell>
          <cell r="E203">
            <v>2320.75</v>
          </cell>
          <cell r="F203">
            <v>14.434875971862274</v>
          </cell>
        </row>
        <row r="204">
          <cell r="B204">
            <v>34</v>
          </cell>
          <cell r="C204">
            <v>28636</v>
          </cell>
          <cell r="D204">
            <v>28636</v>
          </cell>
          <cell r="E204">
            <v>2386.3333333333335</v>
          </cell>
          <cell r="F204">
            <v>14.842798963346906</v>
          </cell>
        </row>
        <row r="205">
          <cell r="B205">
            <v>35</v>
          </cell>
          <cell r="C205">
            <v>29236</v>
          </cell>
          <cell r="D205">
            <v>29236</v>
          </cell>
          <cell r="E205">
            <v>2436.3333333333335</v>
          </cell>
          <cell r="F205">
            <v>15.153794890781191</v>
          </cell>
        </row>
        <row r="206">
          <cell r="B206">
            <v>36</v>
          </cell>
          <cell r="C206">
            <v>30011</v>
          </cell>
          <cell r="D206">
            <v>30011</v>
          </cell>
          <cell r="E206">
            <v>2500.9166666666665</v>
          </cell>
          <cell r="F206">
            <v>15.555497963717142</v>
          </cell>
        </row>
        <row r="207">
          <cell r="B207">
            <v>37</v>
          </cell>
          <cell r="C207">
            <v>30851</v>
          </cell>
          <cell r="D207">
            <v>30851</v>
          </cell>
          <cell r="E207">
            <v>2570.9166666666665</v>
          </cell>
          <cell r="F207">
            <v>15.99089226212514</v>
          </cell>
        </row>
        <row r="208">
          <cell r="B208">
            <v>38</v>
          </cell>
          <cell r="C208">
            <v>31754</v>
          </cell>
          <cell r="D208">
            <v>31754</v>
          </cell>
          <cell r="E208">
            <v>2646.1666666666665</v>
          </cell>
          <cell r="F208">
            <v>16.458941132913736</v>
          </cell>
        </row>
        <row r="209">
          <cell r="B209">
            <v>39</v>
          </cell>
          <cell r="C209">
            <v>32800</v>
          </cell>
          <cell r="D209">
            <v>32800</v>
          </cell>
          <cell r="E209">
            <v>2733.3333333333335</v>
          </cell>
          <cell r="F209">
            <v>17.001110699740835</v>
          </cell>
        </row>
        <row r="210">
          <cell r="B210">
            <v>40</v>
          </cell>
          <cell r="C210">
            <v>33661</v>
          </cell>
          <cell r="D210">
            <v>33661</v>
          </cell>
          <cell r="E210">
            <v>2805.0833333333335</v>
          </cell>
          <cell r="F210">
            <v>17.447389855609035</v>
          </cell>
        </row>
        <row r="211">
          <cell r="B211">
            <v>41</v>
          </cell>
          <cell r="C211">
            <v>34549</v>
          </cell>
          <cell r="D211">
            <v>34549</v>
          </cell>
          <cell r="E211">
            <v>2879.0833333333335</v>
          </cell>
          <cell r="F211">
            <v>17.907663828211774</v>
          </cell>
        </row>
        <row r="212">
          <cell r="B212">
            <v>42</v>
          </cell>
          <cell r="C212">
            <v>35430</v>
          </cell>
          <cell r="D212">
            <v>35430</v>
          </cell>
          <cell r="E212">
            <v>2952.5</v>
          </cell>
          <cell r="F212">
            <v>18.364309514994446</v>
          </cell>
        </row>
        <row r="213">
          <cell r="B213">
            <v>43</v>
          </cell>
          <cell r="C213">
            <v>36313</v>
          </cell>
          <cell r="D213">
            <v>36313</v>
          </cell>
          <cell r="E213">
            <v>3026.0833333333335</v>
          </cell>
          <cell r="F213">
            <v>18.821991854868568</v>
          </cell>
        </row>
        <row r="214">
          <cell r="B214">
            <v>44</v>
          </cell>
          <cell r="C214">
            <v>37206</v>
          </cell>
          <cell r="D214">
            <v>37206</v>
          </cell>
          <cell r="E214">
            <v>3100.5</v>
          </cell>
          <cell r="F214">
            <v>19.284857460199927</v>
          </cell>
        </row>
        <row r="215">
          <cell r="B215">
            <v>45</v>
          </cell>
          <cell r="C215">
            <v>38042</v>
          </cell>
          <cell r="D215">
            <v>38042</v>
          </cell>
          <cell r="E215">
            <v>3170.1666666666665</v>
          </cell>
          <cell r="F215">
            <v>19.718178452425025</v>
          </cell>
        </row>
        <row r="216">
          <cell r="B216">
            <v>46</v>
          </cell>
          <cell r="C216">
            <v>38961</v>
          </cell>
          <cell r="D216">
            <v>38961</v>
          </cell>
          <cell r="E216">
            <v>3246.75</v>
          </cell>
          <cell r="F216">
            <v>20.194520547945206</v>
          </cell>
        </row>
        <row r="217">
          <cell r="B217">
            <v>47</v>
          </cell>
          <cell r="C217">
            <v>39855</v>
          </cell>
          <cell r="D217">
            <v>39855</v>
          </cell>
          <cell r="E217">
            <v>3321.25</v>
          </cell>
          <cell r="F217">
            <v>20.657904479822289</v>
          </cell>
        </row>
        <row r="218">
          <cell r="B218">
            <v>48</v>
          </cell>
          <cell r="C218">
            <v>40741</v>
          </cell>
          <cell r="D218">
            <v>40741</v>
          </cell>
          <cell r="E218">
            <v>3395.0833333333335</v>
          </cell>
          <cell r="F218">
            <v>21.117141799333581</v>
          </cell>
        </row>
        <row r="219">
          <cell r="B219">
            <v>49</v>
          </cell>
          <cell r="C219">
            <v>41616</v>
          </cell>
          <cell r="D219">
            <v>41616</v>
          </cell>
          <cell r="E219">
            <v>3468</v>
          </cell>
          <cell r="F219">
            <v>21.570677526841912</v>
          </cell>
        </row>
        <row r="220">
          <cell r="B220">
            <v>50</v>
          </cell>
          <cell r="C220">
            <v>42470</v>
          </cell>
          <cell r="D220">
            <v>42470</v>
          </cell>
          <cell r="E220">
            <v>3539.1666666666665</v>
          </cell>
          <cell r="F220">
            <v>22.013328396890039</v>
          </cell>
        </row>
        <row r="221">
          <cell r="B221">
            <v>51</v>
          </cell>
          <cell r="C221">
            <v>43357</v>
          </cell>
          <cell r="D221">
            <v>43357</v>
          </cell>
          <cell r="E221">
            <v>3613.0833333333335</v>
          </cell>
          <cell r="F221">
            <v>22.473084042947058</v>
          </cell>
        </row>
        <row r="222">
          <cell r="B222">
            <v>52</v>
          </cell>
          <cell r="C222">
            <v>44276</v>
          </cell>
          <cell r="D222">
            <v>44276</v>
          </cell>
          <cell r="E222">
            <v>3689.6666666666665</v>
          </cell>
          <cell r="F222">
            <v>22.949426138467231</v>
          </cell>
        </row>
        <row r="223">
          <cell r="B223">
            <v>53</v>
          </cell>
          <cell r="C223">
            <v>45160</v>
          </cell>
          <cell r="D223">
            <v>45160</v>
          </cell>
          <cell r="E223">
            <v>3763.3333333333335</v>
          </cell>
          <cell r="F223">
            <v>23.40762680488708</v>
          </cell>
        </row>
        <row r="224">
          <cell r="B224">
            <v>54</v>
          </cell>
          <cell r="C224">
            <v>46092</v>
          </cell>
          <cell r="D224">
            <v>46092</v>
          </cell>
          <cell r="E224">
            <v>3841</v>
          </cell>
          <cell r="F224">
            <v>23.890707145501665</v>
          </cell>
        </row>
        <row r="225">
          <cell r="B225">
            <v>55</v>
          </cell>
          <cell r="C225">
            <v>47023</v>
          </cell>
          <cell r="D225">
            <v>47023</v>
          </cell>
          <cell r="E225">
            <v>3918.5833333333335</v>
          </cell>
          <cell r="F225">
            <v>24.37326915957053</v>
          </cell>
        </row>
        <row r="226">
          <cell r="B226">
            <v>56</v>
          </cell>
          <cell r="C226">
            <v>47955</v>
          </cell>
          <cell r="D226">
            <v>47955</v>
          </cell>
          <cell r="E226">
            <v>3996.25</v>
          </cell>
          <cell r="F226">
            <v>24.856349500185118</v>
          </cell>
        </row>
        <row r="227">
          <cell r="B227">
            <v>57</v>
          </cell>
          <cell r="C227">
            <v>48902</v>
          </cell>
          <cell r="D227">
            <v>48902</v>
          </cell>
          <cell r="E227">
            <v>4075.1666666666665</v>
          </cell>
          <cell r="F227">
            <v>25.34720473898556</v>
          </cell>
        </row>
        <row r="228">
          <cell r="B228">
            <v>58</v>
          </cell>
          <cell r="C228">
            <v>49502</v>
          </cell>
          <cell r="D228">
            <v>49502</v>
          </cell>
          <cell r="E228">
            <v>4125.166666666667</v>
          </cell>
          <cell r="F228">
            <v>25.658200666419845</v>
          </cell>
        </row>
        <row r="229">
          <cell r="B229">
            <v>59</v>
          </cell>
          <cell r="C229">
            <v>50736</v>
          </cell>
          <cell r="D229">
            <v>50736</v>
          </cell>
          <cell r="E229">
            <v>4228</v>
          </cell>
          <cell r="F229">
            <v>26.297815623843018</v>
          </cell>
        </row>
        <row r="230">
          <cell r="B230">
            <v>60</v>
          </cell>
          <cell r="C230">
            <v>51968</v>
          </cell>
          <cell r="D230">
            <v>51968</v>
          </cell>
          <cell r="E230">
            <v>4330.666666666667</v>
          </cell>
          <cell r="F230">
            <v>26.936393928174752</v>
          </cell>
        </row>
        <row r="231">
          <cell r="B231">
            <v>61</v>
          </cell>
          <cell r="C231">
            <v>53199</v>
          </cell>
          <cell r="D231">
            <v>53199</v>
          </cell>
          <cell r="E231">
            <v>4433.25</v>
          </cell>
          <cell r="F231">
            <v>27.574453905960755</v>
          </cell>
        </row>
        <row r="232">
          <cell r="B232">
            <v>62</v>
          </cell>
          <cell r="C232">
            <v>54425</v>
          </cell>
          <cell r="D232">
            <v>54425</v>
          </cell>
          <cell r="E232">
            <v>4535.416666666667</v>
          </cell>
          <cell r="F232">
            <v>28.209922251018142</v>
          </cell>
        </row>
        <row r="233">
          <cell r="B233">
            <v>63</v>
          </cell>
          <cell r="C233">
            <v>55779</v>
          </cell>
          <cell r="D233">
            <v>55779</v>
          </cell>
          <cell r="E233">
            <v>4648.25</v>
          </cell>
          <cell r="F233">
            <v>28.911736393928173</v>
          </cell>
        </row>
        <row r="234">
          <cell r="B234">
            <v>64</v>
          </cell>
          <cell r="C234">
            <v>57136</v>
          </cell>
          <cell r="D234">
            <v>57136</v>
          </cell>
          <cell r="E234">
            <v>4761.333333333333</v>
          </cell>
          <cell r="F234">
            <v>29.615105516475381</v>
          </cell>
        </row>
        <row r="235">
          <cell r="B235">
            <v>65</v>
          </cell>
          <cell r="C235">
            <v>58487</v>
          </cell>
          <cell r="D235">
            <v>58487</v>
          </cell>
          <cell r="E235">
            <v>4873.916666666667</v>
          </cell>
          <cell r="F235">
            <v>30.315364679748242</v>
          </cell>
        </row>
        <row r="236">
          <cell r="B236">
            <v>66</v>
          </cell>
          <cell r="C236">
            <v>59842</v>
          </cell>
          <cell r="D236">
            <v>59842</v>
          </cell>
          <cell r="E236">
            <v>4986.833333333333</v>
          </cell>
          <cell r="F236">
            <v>31.017697149204</v>
          </cell>
        </row>
        <row r="237">
          <cell r="B237">
            <v>67</v>
          </cell>
          <cell r="C237">
            <v>61199</v>
          </cell>
          <cell r="D237">
            <v>61199</v>
          </cell>
          <cell r="E237">
            <v>5099.916666666667</v>
          </cell>
          <cell r="F237">
            <v>31.721066271751202</v>
          </cell>
        </row>
        <row r="238">
          <cell r="B238">
            <v>68</v>
          </cell>
          <cell r="C238">
            <v>62670</v>
          </cell>
          <cell r="D238">
            <v>62670</v>
          </cell>
          <cell r="E238">
            <v>5222.5</v>
          </cell>
          <cell r="F238">
            <v>32.48352462051092</v>
          </cell>
        </row>
        <row r="239">
          <cell r="B239">
            <v>69</v>
          </cell>
          <cell r="C239">
            <v>64150</v>
          </cell>
          <cell r="D239">
            <v>64150</v>
          </cell>
          <cell r="E239">
            <v>5345.833333333333</v>
          </cell>
          <cell r="F239">
            <v>33.25064790818216</v>
          </cell>
        </row>
        <row r="240">
          <cell r="B240">
            <v>70</v>
          </cell>
          <cell r="C240">
            <v>65624</v>
          </cell>
          <cell r="D240">
            <v>65624</v>
          </cell>
          <cell r="E240">
            <v>5468.666666666667</v>
          </cell>
          <cell r="F240">
            <v>34.014661236579045</v>
          </cell>
        </row>
        <row r="241">
          <cell r="B241">
            <v>71</v>
          </cell>
          <cell r="C241">
            <v>67105</v>
          </cell>
          <cell r="D241">
            <v>67105</v>
          </cell>
          <cell r="E241">
            <v>5592.083333333333</v>
          </cell>
          <cell r="F241">
            <v>34.782302850796</v>
          </cell>
        </row>
        <row r="242">
          <cell r="B242">
            <v>72</v>
          </cell>
          <cell r="C242">
            <v>68579</v>
          </cell>
          <cell r="D242">
            <v>68579</v>
          </cell>
          <cell r="E242">
            <v>5714.916666666667</v>
          </cell>
          <cell r="F242">
            <v>35.546316179192893</v>
          </cell>
        </row>
        <row r="243">
          <cell r="B243">
            <v>73</v>
          </cell>
          <cell r="C243">
            <v>70179</v>
          </cell>
          <cell r="D243">
            <v>70179</v>
          </cell>
          <cell r="E243">
            <v>5848.25</v>
          </cell>
          <cell r="F243">
            <v>36.375638652350986</v>
          </cell>
        </row>
        <row r="244">
          <cell r="B244">
            <v>74</v>
          </cell>
          <cell r="C244">
            <v>71776</v>
          </cell>
          <cell r="D244">
            <v>71776</v>
          </cell>
          <cell r="E244">
            <v>5981.333333333333</v>
          </cell>
          <cell r="F244">
            <v>37.203406145871902</v>
          </cell>
        </row>
        <row r="245">
          <cell r="B245">
            <v>75</v>
          </cell>
          <cell r="C245">
            <v>73379</v>
          </cell>
          <cell r="D245">
            <v>73379</v>
          </cell>
          <cell r="E245">
            <v>6114.916666666667</v>
          </cell>
          <cell r="F245">
            <v>38.034283598667159</v>
          </cell>
        </row>
        <row r="246">
          <cell r="B246">
            <v>76</v>
          </cell>
          <cell r="C246">
            <v>74979</v>
          </cell>
          <cell r="D246">
            <v>74979</v>
          </cell>
          <cell r="E246">
            <v>6248.25</v>
          </cell>
          <cell r="F246">
            <v>38.863606071825252</v>
          </cell>
        </row>
        <row r="247">
          <cell r="B247">
            <v>77</v>
          </cell>
          <cell r="C247">
            <v>76579</v>
          </cell>
          <cell r="D247">
            <v>76579</v>
          </cell>
          <cell r="E247">
            <v>6381.583333333333</v>
          </cell>
          <cell r="F247">
            <v>39.692928544983339</v>
          </cell>
        </row>
        <row r="248">
          <cell r="B248">
            <v>78</v>
          </cell>
          <cell r="C248">
            <v>78301</v>
          </cell>
          <cell r="D248">
            <v>78301</v>
          </cell>
          <cell r="E248">
            <v>6525.083333333333</v>
          </cell>
          <cell r="F248">
            <v>40.585486856719733</v>
          </cell>
        </row>
        <row r="249">
          <cell r="B249">
            <v>79</v>
          </cell>
          <cell r="C249">
            <v>80024</v>
          </cell>
          <cell r="D249">
            <v>80024</v>
          </cell>
          <cell r="E249">
            <v>6668.666666666667</v>
          </cell>
          <cell r="F249">
            <v>41.47856349500185</v>
          </cell>
        </row>
        <row r="250">
          <cell r="B250">
            <v>80</v>
          </cell>
          <cell r="C250">
            <v>81744</v>
          </cell>
          <cell r="D250">
            <v>81744</v>
          </cell>
          <cell r="E250">
            <v>6812</v>
          </cell>
          <cell r="F250">
            <v>42.370085153646798</v>
          </cell>
        </row>
        <row r="251">
          <cell r="B251">
            <v>81</v>
          </cell>
          <cell r="C251">
            <v>83467</v>
          </cell>
          <cell r="D251">
            <v>83467</v>
          </cell>
          <cell r="E251">
            <v>6955.583333333333</v>
          </cell>
          <cell r="F251">
            <v>43.263161791928916</v>
          </cell>
        </row>
        <row r="252">
          <cell r="B252">
            <v>82</v>
          </cell>
          <cell r="C252">
            <v>85193</v>
          </cell>
          <cell r="D252">
            <v>85193</v>
          </cell>
          <cell r="E252">
            <v>7099.416666666667</v>
          </cell>
          <cell r="F252">
            <v>44.157793409848203</v>
          </cell>
        </row>
        <row r="253">
          <cell r="B253">
            <v>83</v>
          </cell>
          <cell r="C253">
            <v>87038</v>
          </cell>
          <cell r="D253">
            <v>87038</v>
          </cell>
          <cell r="E253">
            <v>7253.166666666667</v>
          </cell>
          <cell r="F253">
            <v>45.114105886708629</v>
          </cell>
        </row>
        <row r="254">
          <cell r="B254">
            <v>84</v>
          </cell>
          <cell r="C254">
            <v>88884</v>
          </cell>
          <cell r="D254">
            <v>88884</v>
          </cell>
          <cell r="E254">
            <v>7407</v>
          </cell>
          <cell r="F254">
            <v>46.07093669011477</v>
          </cell>
        </row>
        <row r="255">
          <cell r="B255">
            <v>85</v>
          </cell>
          <cell r="C255">
            <v>90726</v>
          </cell>
          <cell r="D255">
            <v>90726</v>
          </cell>
          <cell r="E255">
            <v>7560.5</v>
          </cell>
          <cell r="F255">
            <v>47.025694187338026</v>
          </cell>
        </row>
        <row r="256">
          <cell r="B256">
            <v>86</v>
          </cell>
          <cell r="C256">
            <v>92575</v>
          </cell>
          <cell r="D256">
            <v>92575</v>
          </cell>
          <cell r="E256">
            <v>7714.583333333333</v>
          </cell>
          <cell r="F256">
            <v>47.984079970381337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X49"/>
  <sheetViews>
    <sheetView tabSelected="1" topLeftCell="A7" zoomScale="80" zoomScaleNormal="80" zoomScalePageLayoutView="80" workbookViewId="0">
      <selection activeCell="AI9" sqref="AI9"/>
    </sheetView>
  </sheetViews>
  <sheetFormatPr defaultColWidth="8.87890625" defaultRowHeight="18.350000000000001" x14ac:dyDescent="0.8"/>
  <cols>
    <col min="1" max="1" width="6.87890625" style="88" customWidth="1"/>
    <col min="2" max="2" width="26.1171875" style="88" bestFit="1" customWidth="1"/>
    <col min="3" max="3" width="6" style="88" customWidth="1"/>
    <col min="4" max="4" width="4.3515625" style="88" bestFit="1" customWidth="1"/>
    <col min="5" max="7" width="3" style="88" bestFit="1" customWidth="1"/>
    <col min="8" max="8" width="4.1171875" style="88" bestFit="1" customWidth="1"/>
    <col min="9" max="15" width="3" style="88" bestFit="1" customWidth="1"/>
    <col min="16" max="16" width="3" style="88" customWidth="1"/>
    <col min="17" max="32" width="3" style="88" hidden="1" customWidth="1"/>
    <col min="33" max="33" width="16.05859375" style="88" customWidth="1"/>
    <col min="34" max="34" width="9.9375" style="88" customWidth="1"/>
    <col min="35" max="35" width="10.87890625" style="88" bestFit="1" customWidth="1"/>
    <col min="36" max="36" width="14.41015625" style="88" bestFit="1" customWidth="1"/>
    <col min="37" max="37" width="20.3515625" style="88" customWidth="1"/>
    <col min="38" max="38" width="8.87890625" style="88" customWidth="1"/>
    <col min="39" max="39" width="10.52734375" style="88" bestFit="1" customWidth="1"/>
    <col min="40" max="40" width="8" style="88" bestFit="1" customWidth="1"/>
    <col min="41" max="41" width="9.87890625" style="88" bestFit="1" customWidth="1"/>
    <col min="42" max="42" width="3.64453125" style="88" customWidth="1"/>
    <col min="43" max="43" width="21.52734375" style="88" bestFit="1" customWidth="1"/>
    <col min="44" max="44" width="11" style="89" bestFit="1" customWidth="1"/>
    <col min="45" max="45" width="8.1171875" style="88" bestFit="1" customWidth="1"/>
    <col min="46" max="46" width="8.87890625" style="312" customWidth="1"/>
    <col min="47" max="47" width="27.87890625" style="88" bestFit="1" customWidth="1"/>
    <col min="48" max="16384" width="8.87890625" style="88"/>
  </cols>
  <sheetData>
    <row r="1" spans="1:50" ht="18.7" thickBot="1" x14ac:dyDescent="0.85"/>
    <row r="2" spans="1:50" ht="45" customHeight="1" x14ac:dyDescent="1.6">
      <c r="B2" s="386" t="s">
        <v>112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8" t="s">
        <v>107</v>
      </c>
      <c r="AR2" s="388"/>
      <c r="AS2" s="389"/>
      <c r="AU2" s="424" t="s">
        <v>110</v>
      </c>
    </row>
    <row r="3" spans="1:50" ht="33" customHeight="1" x14ac:dyDescent="1.4">
      <c r="B3" s="382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90" t="s">
        <v>111</v>
      </c>
      <c r="AR3" s="391"/>
      <c r="AS3" s="392"/>
      <c r="AU3" s="318"/>
    </row>
    <row r="4" spans="1:50" ht="15.85" customHeight="1" thickBot="1" x14ac:dyDescent="1.45">
      <c r="B4" s="384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93"/>
      <c r="AR4" s="393"/>
      <c r="AS4" s="394"/>
      <c r="AU4" s="318"/>
    </row>
    <row r="5" spans="1:50" ht="18.7" thickBot="1" x14ac:dyDescent="0.8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/>
      <c r="AI5" s="92"/>
      <c r="AJ5" s="93"/>
      <c r="AO5" s="89"/>
      <c r="AP5" s="89"/>
      <c r="AR5" s="94"/>
    </row>
    <row r="6" spans="1:50" ht="21.7" thickBot="1" x14ac:dyDescent="1">
      <c r="B6" s="378"/>
      <c r="C6" s="379"/>
      <c r="D6" s="379"/>
      <c r="E6" s="379"/>
      <c r="F6" s="379"/>
      <c r="G6" s="379"/>
      <c r="H6" s="379"/>
      <c r="I6" s="395" t="s">
        <v>71</v>
      </c>
      <c r="J6" s="395"/>
      <c r="K6" s="395"/>
      <c r="L6" s="395"/>
      <c r="M6" s="395"/>
      <c r="N6" s="395"/>
      <c r="O6" s="395"/>
      <c r="P6" s="395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67">
        <f>SL!V3</f>
        <v>0</v>
      </c>
      <c r="AH6" s="129" t="s">
        <v>51</v>
      </c>
      <c r="AI6" s="68">
        <v>25</v>
      </c>
      <c r="AJ6" s="95"/>
      <c r="AK6" s="85" t="s">
        <v>2</v>
      </c>
      <c r="AL6" s="260" t="e">
        <f>AH25/AG6</f>
        <v>#DIV/0!</v>
      </c>
      <c r="AM6" s="271"/>
      <c r="AN6" s="273"/>
      <c r="AO6" s="274"/>
      <c r="AQ6" s="427" t="s">
        <v>48</v>
      </c>
      <c r="AR6" s="428"/>
      <c r="AS6" s="429"/>
      <c r="AU6" s="318"/>
      <c r="AV6" s="351"/>
      <c r="AW6" s="351"/>
      <c r="AX6" s="351"/>
    </row>
    <row r="7" spans="1:50" x14ac:dyDescent="0.8">
      <c r="B7" s="396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 t="s">
        <v>88</v>
      </c>
      <c r="AH7" s="397"/>
      <c r="AI7" s="69">
        <f>AR27</f>
        <v>0</v>
      </c>
      <c r="AJ7" s="95"/>
      <c r="AK7" s="86" t="s">
        <v>38</v>
      </c>
      <c r="AL7" s="259" t="e">
        <f>SUM(AR7,AR10)/AG6</f>
        <v>#DIV/0!</v>
      </c>
      <c r="AM7" s="430" t="s">
        <v>80</v>
      </c>
      <c r="AN7" s="431"/>
      <c r="AO7" s="71" t="e">
        <f>AL7/AI6</f>
        <v>#DIV/0!</v>
      </c>
      <c r="AQ7" s="96" t="s">
        <v>3</v>
      </c>
      <c r="AR7" s="97"/>
      <c r="AS7" s="98" t="e">
        <f>AR7/AI7</f>
        <v>#DIV/0!</v>
      </c>
      <c r="AU7" s="351"/>
      <c r="AV7" s="318"/>
      <c r="AW7" s="318"/>
      <c r="AX7" s="318"/>
    </row>
    <row r="8" spans="1:50" ht="21" customHeight="1" thickBot="1" x14ac:dyDescent="0.85">
      <c r="B8" s="398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 t="s">
        <v>7</v>
      </c>
      <c r="AH8" s="399"/>
      <c r="AI8" s="70"/>
      <c r="AJ8" s="95"/>
      <c r="AK8" s="86" t="s">
        <v>5</v>
      </c>
      <c r="AL8" s="272" t="e">
        <f>AH25/AI6/AG6</f>
        <v>#DIV/0!</v>
      </c>
      <c r="AM8" s="432" t="s">
        <v>79</v>
      </c>
      <c r="AN8" s="433"/>
      <c r="AO8" s="257" t="e">
        <f>AO7/38</f>
        <v>#DIV/0!</v>
      </c>
      <c r="AQ8" s="99" t="s">
        <v>81</v>
      </c>
      <c r="AR8" s="100"/>
      <c r="AS8" s="101" t="e">
        <f>AR8/AI7</f>
        <v>#DIV/0!</v>
      </c>
      <c r="AU8" s="359"/>
      <c r="AV8" s="318"/>
      <c r="AW8" s="318"/>
      <c r="AX8" s="318"/>
    </row>
    <row r="9" spans="1:50" ht="21" customHeight="1" thickBot="1" x14ac:dyDescent="0.85">
      <c r="B9" s="400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 t="s">
        <v>113</v>
      </c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54">
        <f>AI7-AI8</f>
        <v>0</v>
      </c>
      <c r="AJ9" s="95"/>
      <c r="AK9" s="72"/>
      <c r="AL9" s="73" t="s">
        <v>8</v>
      </c>
      <c r="AM9" s="74"/>
      <c r="AN9" s="87"/>
      <c r="AO9" s="258"/>
      <c r="AQ9" s="99" t="s">
        <v>82</v>
      </c>
      <c r="AR9" s="100"/>
      <c r="AS9" s="101" t="e">
        <f>AR9/AI7</f>
        <v>#DIV/0!</v>
      </c>
      <c r="AU9" s="351"/>
      <c r="AV9" s="318"/>
      <c r="AW9" s="318"/>
      <c r="AX9" s="318"/>
    </row>
    <row r="10" spans="1:50" ht="21" customHeight="1" thickBot="1" x14ac:dyDescent="0.85">
      <c r="AJ10" s="102"/>
      <c r="AQ10" s="103" t="s">
        <v>6</v>
      </c>
      <c r="AR10" s="100"/>
      <c r="AS10" s="104" t="e">
        <f>AR10/AI7</f>
        <v>#DIV/0!</v>
      </c>
      <c r="AU10" s="351"/>
      <c r="AV10" s="318"/>
      <c r="AW10" s="318"/>
      <c r="AX10" s="318"/>
    </row>
    <row r="11" spans="1:50" ht="21" customHeight="1" thickBot="1" x14ac:dyDescent="0.85">
      <c r="A11" s="198"/>
      <c r="B11" s="159" t="s">
        <v>68</v>
      </c>
      <c r="C11" s="261"/>
      <c r="D11" s="262"/>
      <c r="E11" s="262"/>
      <c r="F11" s="415" t="s">
        <v>62</v>
      </c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02"/>
      <c r="AH11" s="404"/>
      <c r="AI11" s="406"/>
      <c r="AJ11" s="408"/>
      <c r="AK11" s="406"/>
      <c r="AL11" s="408"/>
      <c r="AM11" s="410"/>
      <c r="AN11" s="412"/>
      <c r="AO11" s="95"/>
      <c r="AP11" s="105"/>
      <c r="AQ11" s="106" t="s">
        <v>35</v>
      </c>
      <c r="AR11" s="107">
        <f>SUM(AR7:AR10)</f>
        <v>0</v>
      </c>
      <c r="AS11" s="108" t="e">
        <f>SUM(AS7:AS10)</f>
        <v>#DIV/0!</v>
      </c>
      <c r="AU11" s="351"/>
      <c r="AV11" s="318"/>
      <c r="AW11" s="318"/>
      <c r="AX11" s="318"/>
    </row>
    <row r="12" spans="1:50" ht="30.75" customHeight="1" thickBot="1" x14ac:dyDescent="0.85">
      <c r="B12" s="195" t="s">
        <v>69</v>
      </c>
      <c r="C12" s="352" t="s">
        <v>61</v>
      </c>
      <c r="D12" s="354" t="s">
        <v>61</v>
      </c>
      <c r="E12" s="199" t="s">
        <v>70</v>
      </c>
      <c r="F12" s="199" t="s">
        <v>70</v>
      </c>
      <c r="G12" s="200">
        <v>1</v>
      </c>
      <c r="H12" s="360" t="s">
        <v>115</v>
      </c>
      <c r="I12" s="360" t="s">
        <v>116</v>
      </c>
      <c r="J12" s="360" t="s">
        <v>117</v>
      </c>
      <c r="K12" s="360" t="s">
        <v>118</v>
      </c>
      <c r="L12" s="360" t="s">
        <v>119</v>
      </c>
      <c r="M12" s="360" t="s">
        <v>120</v>
      </c>
      <c r="N12" s="360" t="s">
        <v>121</v>
      </c>
      <c r="O12" s="360" t="s">
        <v>122</v>
      </c>
      <c r="P12" s="360" t="s">
        <v>122</v>
      </c>
      <c r="Q12" s="360">
        <v>3</v>
      </c>
      <c r="R12" s="360">
        <v>3</v>
      </c>
      <c r="S12" s="360">
        <v>3</v>
      </c>
      <c r="T12" s="360">
        <v>3</v>
      </c>
      <c r="U12" s="360">
        <v>4</v>
      </c>
      <c r="V12" s="360">
        <v>4</v>
      </c>
      <c r="W12" s="360">
        <v>4</v>
      </c>
      <c r="X12" s="360">
        <v>4</v>
      </c>
      <c r="Y12" s="360">
        <v>5</v>
      </c>
      <c r="Z12" s="360">
        <v>5</v>
      </c>
      <c r="AA12" s="360">
        <v>5</v>
      </c>
      <c r="AB12" s="360">
        <v>5</v>
      </c>
      <c r="AC12" s="360">
        <v>6</v>
      </c>
      <c r="AD12" s="360">
        <v>6</v>
      </c>
      <c r="AE12" s="360">
        <v>6</v>
      </c>
      <c r="AF12" s="360">
        <v>6</v>
      </c>
      <c r="AG12" s="372" t="s">
        <v>64</v>
      </c>
      <c r="AH12" s="373" t="s">
        <v>11</v>
      </c>
      <c r="AI12" s="374" t="s">
        <v>84</v>
      </c>
      <c r="AJ12" s="375" t="s">
        <v>85</v>
      </c>
      <c r="AK12" s="374" t="s">
        <v>86</v>
      </c>
      <c r="AL12" s="375" t="s">
        <v>87</v>
      </c>
      <c r="AM12" s="376" t="s">
        <v>15</v>
      </c>
      <c r="AN12" s="377" t="s">
        <v>16</v>
      </c>
      <c r="AQ12" s="263" t="s">
        <v>83</v>
      </c>
      <c r="AR12" s="266"/>
      <c r="AS12" s="268" t="e">
        <f>AR12/AI7</f>
        <v>#DIV/0!</v>
      </c>
    </row>
    <row r="13" spans="1:50" ht="21" customHeight="1" thickBot="1" x14ac:dyDescent="0.85">
      <c r="B13" s="194"/>
      <c r="C13" s="353" t="s">
        <v>108</v>
      </c>
      <c r="D13" s="355" t="s">
        <v>109</v>
      </c>
      <c r="E13" s="201" t="s">
        <v>76</v>
      </c>
      <c r="F13" s="201" t="s">
        <v>77</v>
      </c>
      <c r="G13" s="202" t="s">
        <v>76</v>
      </c>
      <c r="H13" s="202" t="s">
        <v>76</v>
      </c>
      <c r="I13" s="202" t="s">
        <v>76</v>
      </c>
      <c r="J13" s="202" t="s">
        <v>76</v>
      </c>
      <c r="K13" s="202" t="s">
        <v>76</v>
      </c>
      <c r="L13" s="202" t="s">
        <v>76</v>
      </c>
      <c r="M13" s="202" t="s">
        <v>76</v>
      </c>
      <c r="N13" s="202" t="s">
        <v>76</v>
      </c>
      <c r="O13" s="202" t="s">
        <v>76</v>
      </c>
      <c r="P13" s="202" t="s">
        <v>77</v>
      </c>
      <c r="Q13" s="202" t="s">
        <v>76</v>
      </c>
      <c r="R13" s="202" t="s">
        <v>77</v>
      </c>
      <c r="S13" s="202" t="s">
        <v>78</v>
      </c>
      <c r="T13" s="202" t="s">
        <v>95</v>
      </c>
      <c r="U13" s="202" t="s">
        <v>76</v>
      </c>
      <c r="V13" s="202" t="s">
        <v>77</v>
      </c>
      <c r="W13" s="202" t="s">
        <v>78</v>
      </c>
      <c r="X13" s="202" t="s">
        <v>95</v>
      </c>
      <c r="Y13" s="202" t="s">
        <v>76</v>
      </c>
      <c r="Z13" s="202" t="s">
        <v>77</v>
      </c>
      <c r="AA13" s="202" t="s">
        <v>78</v>
      </c>
      <c r="AB13" s="202" t="s">
        <v>95</v>
      </c>
      <c r="AC13" s="203" t="s">
        <v>76</v>
      </c>
      <c r="AD13" s="203" t="s">
        <v>77</v>
      </c>
      <c r="AE13" s="203" t="s">
        <v>78</v>
      </c>
      <c r="AF13" s="203" t="s">
        <v>95</v>
      </c>
      <c r="AG13" s="403"/>
      <c r="AH13" s="405"/>
      <c r="AI13" s="407"/>
      <c r="AJ13" s="409"/>
      <c r="AK13" s="407"/>
      <c r="AL13" s="409"/>
      <c r="AM13" s="411"/>
      <c r="AN13" s="413"/>
      <c r="AQ13" s="264" t="s">
        <v>94</v>
      </c>
      <c r="AR13" s="100"/>
      <c r="AS13" s="119" t="e">
        <f>AR13/AI7</f>
        <v>#DIV/0!</v>
      </c>
    </row>
    <row r="14" spans="1:50" ht="21" customHeight="1" thickBot="1" x14ac:dyDescent="0.85">
      <c r="B14" s="64" t="s">
        <v>61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7"/>
      <c r="AD14" s="197"/>
      <c r="AE14" s="197"/>
      <c r="AF14" s="197"/>
      <c r="AG14" s="285">
        <f>SUM(C14:AF14)</f>
        <v>0</v>
      </c>
      <c r="AH14" s="280">
        <f>CP!G70</f>
        <v>0</v>
      </c>
      <c r="AI14" s="45" t="e">
        <f t="shared" ref="AI14:AI24" si="0">AH14/$AL$6</f>
        <v>#DIV/0!</v>
      </c>
      <c r="AJ14" s="42" t="e">
        <f t="shared" ref="AJ14:AJ24" si="1">AI14*$AL$7</f>
        <v>#DIV/0!</v>
      </c>
      <c r="AK14" s="45">
        <f>SL!M83/27.5</f>
        <v>0</v>
      </c>
      <c r="AL14" s="288" t="e">
        <f>AR8/AK25*AK14</f>
        <v>#DIV/0!</v>
      </c>
      <c r="AM14" s="43" t="e">
        <f t="shared" ref="AM14:AM24" si="2">AJ14/AG14</f>
        <v>#DIV/0!</v>
      </c>
      <c r="AN14" s="44"/>
      <c r="AQ14" s="264" t="s">
        <v>96</v>
      </c>
      <c r="AR14" s="100"/>
      <c r="AS14" s="119" t="e">
        <f>AR14/AI7</f>
        <v>#DIV/0!</v>
      </c>
    </row>
    <row r="15" spans="1:50" ht="21" customHeight="1" thickBot="1" x14ac:dyDescent="0.85">
      <c r="B15" s="65" t="s">
        <v>70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4"/>
      <c r="AD15" s="154"/>
      <c r="AE15" s="154"/>
      <c r="AF15" s="154"/>
      <c r="AG15" s="286">
        <f>SUM(E15:AF15)</f>
        <v>0</v>
      </c>
      <c r="AH15" s="281">
        <f>CP!L70</f>
        <v>0</v>
      </c>
      <c r="AI15" s="45" t="e">
        <f t="shared" si="0"/>
        <v>#DIV/0!</v>
      </c>
      <c r="AJ15" s="48" t="e">
        <f t="shared" si="1"/>
        <v>#DIV/0!</v>
      </c>
      <c r="AK15" s="45">
        <f>SL!L83/27.5</f>
        <v>0</v>
      </c>
      <c r="AL15" s="288" t="e">
        <f>AR8/AK25*AK15</f>
        <v>#DIV/0!</v>
      </c>
      <c r="AM15" s="49" t="e">
        <f t="shared" si="2"/>
        <v>#DIV/0!</v>
      </c>
      <c r="AN15" s="50"/>
      <c r="AQ15" s="265" t="s">
        <v>97</v>
      </c>
      <c r="AR15" s="267"/>
      <c r="AS15" s="269" t="e">
        <f>AR15/AI7</f>
        <v>#DIV/0!</v>
      </c>
    </row>
    <row r="16" spans="1:50" ht="21" customHeight="1" thickBot="1" x14ac:dyDescent="0.85">
      <c r="B16" s="65" t="s">
        <v>63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4"/>
      <c r="AD16" s="154"/>
      <c r="AE16" s="154"/>
      <c r="AF16" s="154"/>
      <c r="AG16" s="286">
        <f t="shared" ref="AG16:AG24" si="3">SUM(F16:AF16)</f>
        <v>0</v>
      </c>
      <c r="AH16" s="281">
        <f>CP!Q70</f>
        <v>0</v>
      </c>
      <c r="AI16" s="45" t="e">
        <f t="shared" si="0"/>
        <v>#DIV/0!</v>
      </c>
      <c r="AJ16" s="48" t="e">
        <f t="shared" si="1"/>
        <v>#DIV/0!</v>
      </c>
      <c r="AK16" s="45">
        <f>SL!K83/27.5</f>
        <v>0</v>
      </c>
      <c r="AL16" s="288" t="e">
        <f>AR8/AK25*AK16</f>
        <v>#DIV/0!</v>
      </c>
      <c r="AM16" s="49" t="e">
        <f t="shared" si="2"/>
        <v>#DIV/0!</v>
      </c>
      <c r="AN16" s="50"/>
      <c r="AQ16" s="109" t="s">
        <v>9</v>
      </c>
      <c r="AR16" s="110">
        <f>SUM(AR11:AR15)</f>
        <v>0</v>
      </c>
      <c r="AS16" s="111" t="e">
        <f>SUM(AS11:AS15)</f>
        <v>#DIV/0!</v>
      </c>
    </row>
    <row r="17" spans="1:47" ht="21" customHeight="1" thickBot="1" x14ac:dyDescent="0.85">
      <c r="B17" s="66" t="s">
        <v>124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3"/>
      <c r="AD17" s="243"/>
      <c r="AE17" s="243"/>
      <c r="AF17" s="243"/>
      <c r="AG17" s="286">
        <f t="shared" si="3"/>
        <v>0</v>
      </c>
      <c r="AH17" s="282">
        <f>CP!V70</f>
        <v>0</v>
      </c>
      <c r="AI17" s="45" t="e">
        <f t="shared" si="0"/>
        <v>#DIV/0!</v>
      </c>
      <c r="AJ17" s="48" t="e">
        <f t="shared" si="1"/>
        <v>#DIV/0!</v>
      </c>
      <c r="AK17" s="45">
        <f>SL!J83/27.5</f>
        <v>0</v>
      </c>
      <c r="AL17" s="288" t="e">
        <f>AR8/AK25*AK17</f>
        <v>#DIV/0!</v>
      </c>
      <c r="AM17" s="49" t="e">
        <f t="shared" si="2"/>
        <v>#DIV/0!</v>
      </c>
      <c r="AN17" s="50"/>
      <c r="AQ17" s="364"/>
      <c r="AR17" s="365"/>
      <c r="AS17" s="366"/>
    </row>
    <row r="18" spans="1:47" ht="18.7" thickBot="1" x14ac:dyDescent="0.85">
      <c r="B18" s="66" t="s">
        <v>57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3"/>
      <c r="AD18" s="243"/>
      <c r="AE18" s="243"/>
      <c r="AF18" s="243"/>
      <c r="AG18" s="286">
        <f t="shared" si="3"/>
        <v>0</v>
      </c>
      <c r="AH18" s="282">
        <f>CP!AA70</f>
        <v>0</v>
      </c>
      <c r="AI18" s="61" t="e">
        <f t="shared" si="0"/>
        <v>#DIV/0!</v>
      </c>
      <c r="AJ18" s="248" t="e">
        <f t="shared" si="1"/>
        <v>#DIV/0!</v>
      </c>
      <c r="AK18" s="61">
        <f>SL!I83/27.5</f>
        <v>0</v>
      </c>
      <c r="AL18" s="288" t="e">
        <f>AR8/AK25*AK18</f>
        <v>#DIV/0!</v>
      </c>
      <c r="AM18" s="249" t="e">
        <f t="shared" si="2"/>
        <v>#DIV/0!</v>
      </c>
      <c r="AN18" s="50"/>
    </row>
    <row r="19" spans="1:47" ht="21.7" thickBot="1" x14ac:dyDescent="1">
      <c r="A19" s="453"/>
      <c r="B19" s="64" t="s">
        <v>53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5"/>
      <c r="AD19" s="245"/>
      <c r="AE19" s="245"/>
      <c r="AF19" s="245"/>
      <c r="AG19" s="286">
        <f t="shared" si="3"/>
        <v>0</v>
      </c>
      <c r="AH19" s="283">
        <f>CP!AF70</f>
        <v>0</v>
      </c>
      <c r="AI19" s="250" t="e">
        <f t="shared" si="0"/>
        <v>#DIV/0!</v>
      </c>
      <c r="AJ19" s="42" t="e">
        <f t="shared" si="1"/>
        <v>#DIV/0!</v>
      </c>
      <c r="AK19" s="250">
        <f>SL!H83/27.5</f>
        <v>0</v>
      </c>
      <c r="AL19" s="288" t="e">
        <f>AR8/AK25*AK19</f>
        <v>#DIV/0!</v>
      </c>
      <c r="AM19" s="43" t="e">
        <f t="shared" si="2"/>
        <v>#DIV/0!</v>
      </c>
      <c r="AN19" s="50"/>
      <c r="AQ19" s="427" t="s">
        <v>4</v>
      </c>
      <c r="AR19" s="428"/>
      <c r="AS19" s="429"/>
    </row>
    <row r="20" spans="1:47" ht="21.7" thickBot="1" x14ac:dyDescent="1">
      <c r="B20" s="367" t="s">
        <v>128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7"/>
      <c r="AD20" s="197"/>
      <c r="AE20" s="197"/>
      <c r="AF20" s="197"/>
      <c r="AG20" s="286">
        <f t="shared" si="3"/>
        <v>0</v>
      </c>
      <c r="AH20" s="368">
        <f>CP!AK70</f>
        <v>0</v>
      </c>
      <c r="AI20" s="250" t="e">
        <f t="shared" si="0"/>
        <v>#DIV/0!</v>
      </c>
      <c r="AJ20" s="42" t="e">
        <f t="shared" si="1"/>
        <v>#DIV/0!</v>
      </c>
      <c r="AK20" s="250">
        <f>SL!G83/27.5</f>
        <v>0</v>
      </c>
      <c r="AL20" s="288" t="e">
        <f>AR8/AK25*AK20</f>
        <v>#DIV/0!</v>
      </c>
      <c r="AM20" s="43" t="e">
        <f t="shared" si="2"/>
        <v>#DIV/0!</v>
      </c>
      <c r="AN20" s="50"/>
      <c r="AQ20" s="369"/>
      <c r="AR20" s="370"/>
      <c r="AS20" s="371"/>
    </row>
    <row r="21" spans="1:47" ht="18.7" thickBot="1" x14ac:dyDescent="0.85">
      <c r="B21" s="65" t="s">
        <v>54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5"/>
      <c r="V21" s="155"/>
      <c r="W21" s="155"/>
      <c r="X21" s="155"/>
      <c r="Y21" s="153"/>
      <c r="Z21" s="153"/>
      <c r="AA21" s="153"/>
      <c r="AB21" s="153"/>
      <c r="AC21" s="154"/>
      <c r="AD21" s="154"/>
      <c r="AE21" s="154"/>
      <c r="AF21" s="154"/>
      <c r="AG21" s="286">
        <f t="shared" si="3"/>
        <v>0</v>
      </c>
      <c r="AH21" s="281">
        <f>CP!AP70</f>
        <v>0</v>
      </c>
      <c r="AI21" s="45" t="e">
        <f t="shared" si="0"/>
        <v>#DIV/0!</v>
      </c>
      <c r="AJ21" s="48" t="e">
        <f t="shared" si="1"/>
        <v>#DIV/0!</v>
      </c>
      <c r="AK21" s="250">
        <f>SL!F83/27.5</f>
        <v>0</v>
      </c>
      <c r="AL21" s="288" t="e">
        <f>AR8/AK25*AK21</f>
        <v>#DIV/0!</v>
      </c>
      <c r="AM21" s="49" t="e">
        <f t="shared" si="2"/>
        <v>#DIV/0!</v>
      </c>
      <c r="AN21" s="50"/>
      <c r="AQ21" s="113" t="s">
        <v>49</v>
      </c>
      <c r="AR21" s="114"/>
      <c r="AS21" s="115" t="e">
        <f>AR21/AR27</f>
        <v>#DIV/0!</v>
      </c>
      <c r="AU21" s="112"/>
    </row>
    <row r="22" spans="1:47" ht="18.7" thickBot="1" x14ac:dyDescent="0.85">
      <c r="B22" s="65" t="s">
        <v>126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5"/>
      <c r="V22" s="155"/>
      <c r="W22" s="155"/>
      <c r="X22" s="155"/>
      <c r="Y22" s="153"/>
      <c r="Z22" s="153"/>
      <c r="AA22" s="153"/>
      <c r="AB22" s="153"/>
      <c r="AC22" s="154"/>
      <c r="AD22" s="154"/>
      <c r="AE22" s="154"/>
      <c r="AF22" s="154"/>
      <c r="AG22" s="286">
        <f t="shared" si="3"/>
        <v>0</v>
      </c>
      <c r="AH22" s="281">
        <f>CP!AU70</f>
        <v>0</v>
      </c>
      <c r="AI22" s="45" t="e">
        <f t="shared" si="0"/>
        <v>#DIV/0!</v>
      </c>
      <c r="AJ22" s="48" t="e">
        <f t="shared" si="1"/>
        <v>#DIV/0!</v>
      </c>
      <c r="AK22" s="250">
        <f>SL!E83/27.5</f>
        <v>0</v>
      </c>
      <c r="AL22" s="288" t="e">
        <f>AR8/AK25*AK22</f>
        <v>#DIV/0!</v>
      </c>
      <c r="AM22" s="49" t="e">
        <f t="shared" si="2"/>
        <v>#DIV/0!</v>
      </c>
      <c r="AN22" s="50"/>
      <c r="AQ22" s="116"/>
      <c r="AR22" s="117"/>
      <c r="AS22" s="101"/>
      <c r="AU22" s="112"/>
    </row>
    <row r="23" spans="1:47" ht="18.7" thickBot="1" x14ac:dyDescent="0.85">
      <c r="B23" s="65" t="s">
        <v>55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4"/>
      <c r="AD23" s="154"/>
      <c r="AE23" s="154"/>
      <c r="AF23" s="154"/>
      <c r="AG23" s="286">
        <f t="shared" si="3"/>
        <v>0</v>
      </c>
      <c r="AH23" s="281">
        <f>CP!AZ70</f>
        <v>0</v>
      </c>
      <c r="AI23" s="45" t="e">
        <f t="shared" si="0"/>
        <v>#DIV/0!</v>
      </c>
      <c r="AJ23" s="48" t="e">
        <f t="shared" si="1"/>
        <v>#DIV/0!</v>
      </c>
      <c r="AK23" s="45">
        <f>SL!D83/27.5</f>
        <v>0</v>
      </c>
      <c r="AL23" s="288" t="e">
        <f>AR8/AK25*AK23</f>
        <v>#DIV/0!</v>
      </c>
      <c r="AM23" s="49" t="e">
        <f t="shared" si="2"/>
        <v>#DIV/0!</v>
      </c>
      <c r="AN23" s="50"/>
      <c r="AQ23" s="116" t="s">
        <v>50</v>
      </c>
      <c r="AR23" s="117"/>
      <c r="AS23" s="101" t="e">
        <f>AR23/AR27</f>
        <v>#DIV/0!</v>
      </c>
      <c r="AU23" s="112"/>
    </row>
    <row r="24" spans="1:47" ht="18.7" thickBot="1" x14ac:dyDescent="0.85">
      <c r="B24" s="246" t="s">
        <v>56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7"/>
      <c r="AD24" s="157"/>
      <c r="AE24" s="157"/>
      <c r="AF24" s="157"/>
      <c r="AG24" s="287">
        <f t="shared" si="3"/>
        <v>0</v>
      </c>
      <c r="AH24" s="284">
        <f>CP!BE70</f>
        <v>0</v>
      </c>
      <c r="AI24" s="252" t="e">
        <f t="shared" si="0"/>
        <v>#DIV/0!</v>
      </c>
      <c r="AJ24" s="255" t="e">
        <f t="shared" si="1"/>
        <v>#DIV/0!</v>
      </c>
      <c r="AK24" s="252">
        <f>SL!C83/27.5</f>
        <v>0</v>
      </c>
      <c r="AL24" s="288" t="e">
        <f>AR8/AK25*AK24</f>
        <v>#DIV/0!</v>
      </c>
      <c r="AM24" s="256" t="e">
        <f t="shared" si="2"/>
        <v>#DIV/0!</v>
      </c>
      <c r="AN24" s="50"/>
      <c r="AQ24" s="118" t="s">
        <v>36</v>
      </c>
      <c r="AR24" s="117"/>
      <c r="AS24" s="101" t="e">
        <f>AR24/AR27</f>
        <v>#DIV/0!</v>
      </c>
    </row>
    <row r="25" spans="1:47" ht="18.7" thickBot="1" x14ac:dyDescent="0.85">
      <c r="B25" s="60" t="s">
        <v>1</v>
      </c>
      <c r="C25" s="63">
        <f t="shared" ref="C25:AF25" si="4">SUM(C14:C24)</f>
        <v>0</v>
      </c>
      <c r="D25" s="63">
        <f t="shared" si="4"/>
        <v>0</v>
      </c>
      <c r="E25" s="63">
        <f t="shared" si="4"/>
        <v>0</v>
      </c>
      <c r="F25" s="63">
        <f t="shared" si="4"/>
        <v>0</v>
      </c>
      <c r="G25" s="63">
        <f t="shared" si="4"/>
        <v>0</v>
      </c>
      <c r="H25" s="63">
        <f t="shared" si="4"/>
        <v>0</v>
      </c>
      <c r="I25" s="63">
        <f t="shared" si="4"/>
        <v>0</v>
      </c>
      <c r="J25" s="63">
        <f t="shared" si="4"/>
        <v>0</v>
      </c>
      <c r="K25" s="63">
        <f t="shared" si="4"/>
        <v>0</v>
      </c>
      <c r="L25" s="63">
        <f t="shared" si="4"/>
        <v>0</v>
      </c>
      <c r="M25" s="63">
        <f t="shared" si="4"/>
        <v>0</v>
      </c>
      <c r="N25" s="63">
        <f t="shared" si="4"/>
        <v>0</v>
      </c>
      <c r="O25" s="63">
        <f t="shared" si="4"/>
        <v>0</v>
      </c>
      <c r="P25" s="63">
        <f t="shared" si="4"/>
        <v>0</v>
      </c>
      <c r="Q25" s="63">
        <f t="shared" si="4"/>
        <v>0</v>
      </c>
      <c r="R25" s="63">
        <f t="shared" si="4"/>
        <v>0</v>
      </c>
      <c r="S25" s="63">
        <f t="shared" si="4"/>
        <v>0</v>
      </c>
      <c r="T25" s="63">
        <f t="shared" si="4"/>
        <v>0</v>
      </c>
      <c r="U25" s="63">
        <f t="shared" si="4"/>
        <v>0</v>
      </c>
      <c r="V25" s="63">
        <f t="shared" si="4"/>
        <v>0</v>
      </c>
      <c r="W25" s="63">
        <f t="shared" si="4"/>
        <v>0</v>
      </c>
      <c r="X25" s="63">
        <f t="shared" si="4"/>
        <v>0</v>
      </c>
      <c r="Y25" s="63">
        <f t="shared" si="4"/>
        <v>0</v>
      </c>
      <c r="Z25" s="63">
        <f t="shared" si="4"/>
        <v>0</v>
      </c>
      <c r="AA25" s="63">
        <f t="shared" si="4"/>
        <v>0</v>
      </c>
      <c r="AB25" s="63">
        <f t="shared" si="4"/>
        <v>0</v>
      </c>
      <c r="AC25" s="63">
        <f t="shared" si="4"/>
        <v>0</v>
      </c>
      <c r="AD25" s="63">
        <f t="shared" si="4"/>
        <v>0</v>
      </c>
      <c r="AE25" s="63">
        <f t="shared" si="4"/>
        <v>0</v>
      </c>
      <c r="AF25" s="63">
        <f t="shared" si="4"/>
        <v>0</v>
      </c>
      <c r="AG25" s="51">
        <f t="shared" ref="AG25:AL25" si="5">SUM(AG14:AG24)</f>
        <v>0</v>
      </c>
      <c r="AH25" s="52">
        <f t="shared" si="5"/>
        <v>0</v>
      </c>
      <c r="AI25" s="54" t="e">
        <f t="shared" si="5"/>
        <v>#DIV/0!</v>
      </c>
      <c r="AJ25" s="57" t="e">
        <f t="shared" si="5"/>
        <v>#DIV/0!</v>
      </c>
      <c r="AK25" s="54">
        <f t="shared" si="5"/>
        <v>0</v>
      </c>
      <c r="AL25" s="57" t="e">
        <f t="shared" si="5"/>
        <v>#DIV/0!</v>
      </c>
      <c r="AM25" s="58"/>
      <c r="AN25" s="39"/>
      <c r="AQ25" s="118" t="s">
        <v>37</v>
      </c>
      <c r="AR25" s="117"/>
      <c r="AS25" s="119" t="e">
        <f>AR25/AR27</f>
        <v>#DIV/0!</v>
      </c>
    </row>
    <row r="26" spans="1:47" ht="18.7" thickBot="1" x14ac:dyDescent="0.85">
      <c r="AQ26" s="118" t="s">
        <v>17</v>
      </c>
      <c r="AR26" s="117"/>
      <c r="AS26" s="119" t="e">
        <f>AR26/AR27</f>
        <v>#DIV/0!</v>
      </c>
    </row>
    <row r="27" spans="1:47" ht="18.7" thickBot="1" x14ac:dyDescent="0.85">
      <c r="AQ27" s="120" t="s">
        <v>18</v>
      </c>
      <c r="AR27" s="121">
        <f>SUM(AR21:AR26)</f>
        <v>0</v>
      </c>
      <c r="AS27" s="122" t="e">
        <f>SUM(AS21:AS26)</f>
        <v>#DIV/0!</v>
      </c>
    </row>
    <row r="28" spans="1:47" ht="18.7" thickBot="1" x14ac:dyDescent="0.85"/>
    <row r="29" spans="1:47" ht="18.7" thickBot="1" x14ac:dyDescent="0.8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N29" s="1"/>
      <c r="AO29" s="4"/>
      <c r="AP29" s="4"/>
      <c r="AQ29" s="123" t="s">
        <v>19</v>
      </c>
      <c r="AR29" s="110" t="s">
        <v>20</v>
      </c>
      <c r="AS29" s="124" t="s">
        <v>10</v>
      </c>
    </row>
    <row r="30" spans="1:47" x14ac:dyDescent="0.8">
      <c r="AQ30" s="125">
        <f>Budget!D6</f>
        <v>0</v>
      </c>
      <c r="AR30" s="126"/>
      <c r="AS30" s="127" t="str">
        <f>B14</f>
        <v>N</v>
      </c>
    </row>
    <row r="31" spans="1:47" x14ac:dyDescent="0.8">
      <c r="AQ31" s="125">
        <f>Budget!D7</f>
        <v>0</v>
      </c>
      <c r="AR31" s="126" t="e">
        <f>AQ31*AO7</f>
        <v>#DIV/0!</v>
      </c>
      <c r="AS31" s="127" t="str">
        <f>B15</f>
        <v>R</v>
      </c>
    </row>
    <row r="32" spans="1:47" x14ac:dyDescent="0.8">
      <c r="AQ32" s="125">
        <f>Budget!D8</f>
        <v>0</v>
      </c>
      <c r="AR32" s="126" t="e">
        <f>AQ32*AO7</f>
        <v>#DIV/0!</v>
      </c>
      <c r="AS32" s="127" t="str">
        <f>B16</f>
        <v xml:space="preserve"> Y1</v>
      </c>
      <c r="AT32" s="313"/>
    </row>
    <row r="33" spans="2:46" x14ac:dyDescent="0.8">
      <c r="AQ33" s="125">
        <f>Budget!D10</f>
        <v>0</v>
      </c>
      <c r="AR33" s="126" t="e">
        <f>AQ33*AO7</f>
        <v>#DIV/0!</v>
      </c>
      <c r="AS33" s="127" t="str">
        <f>B18</f>
        <v>Y2</v>
      </c>
      <c r="AT33" s="313"/>
    </row>
    <row r="34" spans="2:46" x14ac:dyDescent="0.8">
      <c r="AQ34" s="125">
        <f>Budget!D11</f>
        <v>0</v>
      </c>
      <c r="AR34" s="126" t="e">
        <f>AQ34*AO7</f>
        <v>#DIV/0!</v>
      </c>
      <c r="AS34" s="127" t="str">
        <f>B19</f>
        <v>Y3</v>
      </c>
      <c r="AT34" s="313"/>
    </row>
    <row r="35" spans="2:46" x14ac:dyDescent="0.8">
      <c r="AQ35" s="125">
        <f>Budget!D13</f>
        <v>0</v>
      </c>
      <c r="AR35" s="126" t="e">
        <f>AQ35*AO7</f>
        <v>#DIV/0!</v>
      </c>
      <c r="AS35" s="127" t="str">
        <f>B21</f>
        <v>Y4</v>
      </c>
      <c r="AT35" s="313"/>
    </row>
    <row r="36" spans="2:46" ht="18.7" thickBot="1" x14ac:dyDescent="0.85">
      <c r="AQ36" s="125">
        <f>Budget!D15</f>
        <v>0</v>
      </c>
      <c r="AR36" s="126" t="e">
        <f>AQ36*AO7</f>
        <v>#DIV/0!</v>
      </c>
      <c r="AS36" s="127" t="str">
        <f t="shared" ref="AS36:AS37" si="6">B23</f>
        <v>Y5</v>
      </c>
      <c r="AT36" s="313"/>
    </row>
    <row r="37" spans="2:46" ht="18.7" thickBot="1" x14ac:dyDescent="0.85">
      <c r="B37" s="289" t="s">
        <v>21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1"/>
      <c r="AH37" s="291"/>
      <c r="AI37" s="291"/>
      <c r="AJ37" s="291"/>
      <c r="AK37" s="291"/>
      <c r="AL37" s="291"/>
      <c r="AM37" s="291"/>
      <c r="AN37" s="291"/>
      <c r="AO37" s="292"/>
      <c r="AP37" s="275"/>
      <c r="AQ37" s="278">
        <f>Budget!D16</f>
        <v>0</v>
      </c>
      <c r="AR37" s="126" t="e">
        <f>AO7*AQ37</f>
        <v>#DIV/0!</v>
      </c>
      <c r="AS37" s="127" t="str">
        <f t="shared" si="6"/>
        <v>Y6</v>
      </c>
    </row>
    <row r="38" spans="2:46" ht="18.7" thickBot="1" x14ac:dyDescent="0.85">
      <c r="B38" s="293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5"/>
      <c r="AH38" s="295"/>
      <c r="AI38" s="295"/>
      <c r="AJ38" s="295"/>
      <c r="AK38" s="295"/>
      <c r="AL38" s="295"/>
      <c r="AM38" s="295"/>
      <c r="AN38" s="295"/>
      <c r="AO38" s="296"/>
      <c r="AP38" s="275"/>
      <c r="AQ38" s="279">
        <f>SUM(AQ30:AQ37)</f>
        <v>0</v>
      </c>
      <c r="AR38" s="128" t="e">
        <f>SUM(AR30:AR37)</f>
        <v>#DIV/0!</v>
      </c>
      <c r="AS38" s="124"/>
    </row>
    <row r="39" spans="2:46" ht="18.7" thickBot="1" x14ac:dyDescent="0.85"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9"/>
      <c r="AH39" s="299"/>
      <c r="AI39" s="299"/>
      <c r="AJ39" s="299"/>
      <c r="AK39" s="299"/>
      <c r="AL39" s="299"/>
      <c r="AM39" s="299"/>
      <c r="AN39" s="299"/>
      <c r="AO39" s="300"/>
      <c r="AP39" s="275"/>
    </row>
    <row r="40" spans="2:46" ht="21.7" thickBot="1" x14ac:dyDescent="1"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9"/>
      <c r="AH40" s="299"/>
      <c r="AI40" s="299"/>
      <c r="AJ40" s="299"/>
      <c r="AK40" s="299"/>
      <c r="AL40" s="299"/>
      <c r="AM40" s="299"/>
      <c r="AN40" s="299"/>
      <c r="AO40" s="300"/>
      <c r="AP40" s="275"/>
      <c r="AQ40" s="427" t="s">
        <v>89</v>
      </c>
      <c r="AR40" s="428"/>
      <c r="AS40" s="429"/>
    </row>
    <row r="41" spans="2:46" ht="21.35" x14ac:dyDescent="0.95">
      <c r="B41" s="297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2"/>
      <c r="AH41" s="302"/>
      <c r="AI41" s="302"/>
      <c r="AJ41" s="302"/>
      <c r="AK41" s="302"/>
      <c r="AL41" s="302"/>
      <c r="AM41" s="302"/>
      <c r="AN41" s="302"/>
      <c r="AO41" s="303"/>
      <c r="AP41" s="276"/>
      <c r="AQ41" s="270" t="s">
        <v>90</v>
      </c>
      <c r="AR41" s="117"/>
      <c r="AS41" s="104" t="e">
        <f>AR41/AI8</f>
        <v>#DIV/0!</v>
      </c>
      <c r="AT41" s="356"/>
    </row>
    <row r="42" spans="2:46" x14ac:dyDescent="0.8">
      <c r="B42" s="297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2"/>
      <c r="AH42" s="302"/>
      <c r="AI42" s="302"/>
      <c r="AJ42" s="302"/>
      <c r="AK42" s="302"/>
      <c r="AL42" s="302"/>
      <c r="AM42" s="302"/>
      <c r="AN42" s="302"/>
      <c r="AO42" s="303"/>
      <c r="AP42" s="276"/>
      <c r="AQ42" s="116" t="s">
        <v>91</v>
      </c>
      <c r="AR42" s="117"/>
      <c r="AS42" s="104" t="e">
        <f>AR42/AI8</f>
        <v>#DIV/0!</v>
      </c>
      <c r="AT42" s="357"/>
    </row>
    <row r="43" spans="2:46" x14ac:dyDescent="0.8">
      <c r="B43" s="297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4"/>
      <c r="AH43" s="304"/>
      <c r="AI43" s="304"/>
      <c r="AJ43" s="304"/>
      <c r="AK43" s="304"/>
      <c r="AL43" s="304"/>
      <c r="AM43" s="304"/>
      <c r="AN43" s="304"/>
      <c r="AO43" s="305"/>
      <c r="AP43" s="277"/>
      <c r="AQ43" s="118" t="s">
        <v>92</v>
      </c>
      <c r="AR43" s="117"/>
      <c r="AS43" s="104" t="e">
        <f>AR43/AI8</f>
        <v>#DIV/0!</v>
      </c>
      <c r="AT43" s="357"/>
    </row>
    <row r="44" spans="2:46" x14ac:dyDescent="0.8">
      <c r="B44" s="297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Q44" s="118" t="s">
        <v>93</v>
      </c>
      <c r="AR44" s="117"/>
      <c r="AS44" s="104" t="e">
        <f>AR44/AI8</f>
        <v>#DIV/0!</v>
      </c>
      <c r="AT44" s="357"/>
    </row>
    <row r="45" spans="2:46" ht="18.7" thickBot="1" x14ac:dyDescent="0.85">
      <c r="B45" s="297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7"/>
      <c r="AQ45" s="118" t="s">
        <v>114</v>
      </c>
      <c r="AR45" s="117"/>
      <c r="AS45" s="104" t="e">
        <f>AR45/AI8</f>
        <v>#DIV/0!</v>
      </c>
      <c r="AT45" s="357"/>
    </row>
    <row r="46" spans="2:46" ht="18.7" thickBot="1" x14ac:dyDescent="0.85">
      <c r="B46" s="297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7"/>
      <c r="AQ46" s="120" t="s">
        <v>18</v>
      </c>
      <c r="AR46" s="121">
        <f>SUM(AR41:AR45)</f>
        <v>0</v>
      </c>
      <c r="AS46" s="122"/>
      <c r="AT46" s="357"/>
    </row>
    <row r="47" spans="2:46" x14ac:dyDescent="0.8">
      <c r="B47" s="297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7"/>
      <c r="AT47" s="358"/>
    </row>
    <row r="48" spans="2:46" x14ac:dyDescent="0.8">
      <c r="B48" s="297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7"/>
    </row>
    <row r="49" spans="2:41" ht="18.7" thickBot="1" x14ac:dyDescent="0.85">
      <c r="B49" s="308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10"/>
    </row>
  </sheetData>
  <mergeCells count="5">
    <mergeCell ref="AQ19:AS19"/>
    <mergeCell ref="AQ40:AS40"/>
    <mergeCell ref="AM7:AN7"/>
    <mergeCell ref="AM8:AN8"/>
    <mergeCell ref="AQ6:AS6"/>
  </mergeCells>
  <phoneticPr fontId="20" type="noConversion"/>
  <conditionalFormatting sqref="AR30:AR37">
    <cfRule type="cellIs" dxfId="4" priority="1" stopIfTrue="1" operator="lessThan">
      <formula>0</formula>
    </cfRule>
  </conditionalFormatting>
  <pageMargins left="0.31496062992125984" right="0.31496062992125984" top="0.70866141732283472" bottom="0.6692913385826772" header="0.51181102362204722" footer="0.51181102362204722"/>
  <pageSetup paperSize="9" scale="44" orientation="landscape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M371"/>
  <sheetViews>
    <sheetView showGridLines="0" zoomScale="70" zoomScaleNormal="70" zoomScalePageLayoutView="75" workbookViewId="0">
      <pane xSplit="2" ySplit="4" topLeftCell="AW5" activePane="bottomRight" state="frozen"/>
      <selection pane="topRight" activeCell="C1" sqref="C1"/>
      <selection pane="bottomLeft" activeCell="A5" sqref="A5"/>
      <selection pane="bottomRight" activeCell="BK2" sqref="BK2:BM3"/>
    </sheetView>
  </sheetViews>
  <sheetFormatPr defaultColWidth="8.87890625" defaultRowHeight="15" x14ac:dyDescent="0.65"/>
  <cols>
    <col min="1" max="1" width="17.64453125" style="20" customWidth="1"/>
    <col min="2" max="2" width="10.87890625" style="14" customWidth="1"/>
    <col min="3" max="4" width="6.3515625" style="20" customWidth="1"/>
    <col min="5" max="5" width="2.87890625" style="20" bestFit="1" customWidth="1"/>
    <col min="6" max="6" width="5.64453125" style="20" customWidth="1"/>
    <col min="7" max="7" width="5.52734375" style="20" customWidth="1"/>
    <col min="8" max="9" width="5" style="20" customWidth="1"/>
    <col min="10" max="10" width="2.87890625" style="20" bestFit="1" customWidth="1"/>
    <col min="11" max="11" width="5" style="20" customWidth="1"/>
    <col min="12" max="12" width="5.52734375" style="20" customWidth="1"/>
    <col min="13" max="14" width="5" style="20" customWidth="1"/>
    <col min="15" max="15" width="2.87890625" style="20" bestFit="1" customWidth="1"/>
    <col min="16" max="16" width="5" style="20" customWidth="1"/>
    <col min="17" max="22" width="5.52734375" style="20" customWidth="1"/>
    <col min="23" max="23" width="7.64453125" style="20" customWidth="1"/>
    <col min="24" max="24" width="5" style="20" customWidth="1"/>
    <col min="25" max="25" width="2.87890625" style="20" bestFit="1" customWidth="1"/>
    <col min="26" max="26" width="5" style="20" customWidth="1"/>
    <col min="27" max="27" width="5.52734375" style="20" customWidth="1"/>
    <col min="28" max="29" width="6.3515625" style="20" customWidth="1"/>
    <col min="30" max="30" width="2.87890625" style="20" bestFit="1" customWidth="1"/>
    <col min="31" max="31" width="5.64453125" style="20" customWidth="1"/>
    <col min="32" max="37" width="5.52734375" style="20" customWidth="1"/>
    <col min="38" max="39" width="6.3515625" style="20" customWidth="1"/>
    <col min="40" max="40" width="2.87890625" style="20" bestFit="1" customWidth="1"/>
    <col min="41" max="41" width="5.64453125" style="20" customWidth="1"/>
    <col min="42" max="47" width="5.52734375" style="20" customWidth="1"/>
    <col min="48" max="49" width="6.3515625" style="20" customWidth="1"/>
    <col min="50" max="50" width="2.87890625" style="20" bestFit="1" customWidth="1"/>
    <col min="51" max="51" width="5.64453125" style="20" customWidth="1"/>
    <col min="52" max="52" width="5.52734375" style="20" customWidth="1"/>
    <col min="53" max="53" width="7.52734375" style="20" customWidth="1"/>
    <col min="54" max="54" width="5" style="20" customWidth="1"/>
    <col min="55" max="55" width="2.87890625" style="20" bestFit="1" customWidth="1"/>
    <col min="56" max="56" width="5.1171875" style="20" customWidth="1"/>
    <col min="57" max="57" width="5.52734375" style="20" customWidth="1"/>
    <col min="58" max="58" width="13.64453125" style="38" bestFit="1" customWidth="1"/>
    <col min="59" max="59" width="9" style="38" customWidth="1"/>
    <col min="60" max="16384" width="8.87890625" style="20"/>
  </cols>
  <sheetData>
    <row r="1" spans="1:65" ht="24" thickBot="1" x14ac:dyDescent="1.05">
      <c r="A1" s="173" t="s">
        <v>102</v>
      </c>
      <c r="BF1" s="13"/>
      <c r="BG1" s="13"/>
    </row>
    <row r="2" spans="1:65" s="169" customFormat="1" ht="21.75" customHeight="1" x14ac:dyDescent="0.65">
      <c r="A2" s="192" t="s">
        <v>75</v>
      </c>
      <c r="B2" s="174"/>
      <c r="C2" s="163" t="s">
        <v>52</v>
      </c>
      <c r="D2" s="164"/>
      <c r="E2" s="164"/>
      <c r="F2" s="164"/>
      <c r="G2" s="232">
        <f>SDA!AG14</f>
        <v>0</v>
      </c>
      <c r="H2" s="164" t="s">
        <v>45</v>
      </c>
      <c r="I2" s="164"/>
      <c r="J2" s="164"/>
      <c r="K2" s="164"/>
      <c r="L2" s="233">
        <f>SDA!AG15</f>
        <v>0</v>
      </c>
      <c r="M2" s="163" t="s">
        <v>44</v>
      </c>
      <c r="N2" s="164"/>
      <c r="O2" s="164"/>
      <c r="P2" s="164"/>
      <c r="Q2" s="232">
        <f>SDA!AG16</f>
        <v>0</v>
      </c>
      <c r="R2" s="434" t="s">
        <v>123</v>
      </c>
      <c r="S2" s="435"/>
      <c r="T2" s="233"/>
      <c r="U2" s="233"/>
      <c r="V2" s="233"/>
      <c r="W2" s="164" t="s">
        <v>43</v>
      </c>
      <c r="X2" s="164"/>
      <c r="Y2" s="164"/>
      <c r="Z2" s="164"/>
      <c r="AA2" s="233">
        <f>SDA!AG18</f>
        <v>0</v>
      </c>
      <c r="AB2" s="163" t="s">
        <v>42</v>
      </c>
      <c r="AC2" s="164"/>
      <c r="AD2" s="164"/>
      <c r="AE2" s="164"/>
      <c r="AF2" s="232">
        <f>SDA!AG19</f>
        <v>0</v>
      </c>
      <c r="AG2" s="436" t="s">
        <v>125</v>
      </c>
      <c r="AH2" s="437"/>
      <c r="AI2" s="233"/>
      <c r="AJ2" s="233"/>
      <c r="AK2" s="233"/>
      <c r="AL2" s="164" t="s">
        <v>41</v>
      </c>
      <c r="AM2" s="164"/>
      <c r="AN2" s="164"/>
      <c r="AO2" s="164"/>
      <c r="AP2" s="233">
        <f>SDA!AG21</f>
        <v>0</v>
      </c>
      <c r="AQ2" s="437" t="s">
        <v>127</v>
      </c>
      <c r="AR2" s="437"/>
      <c r="AS2" s="233"/>
      <c r="AT2" s="233"/>
      <c r="AU2" s="233"/>
      <c r="AV2" s="163" t="s">
        <v>40</v>
      </c>
      <c r="AW2" s="164"/>
      <c r="AX2" s="164"/>
      <c r="AY2" s="164"/>
      <c r="AZ2" s="232">
        <f>SDA!AG23</f>
        <v>0</v>
      </c>
      <c r="BA2" s="164" t="s">
        <v>39</v>
      </c>
      <c r="BB2" s="164"/>
      <c r="BC2" s="164"/>
      <c r="BD2" s="164"/>
      <c r="BE2" s="233">
        <f>SDA!AG24</f>
        <v>0</v>
      </c>
      <c r="BF2" s="165" t="s">
        <v>104</v>
      </c>
      <c r="BG2" s="166"/>
      <c r="BH2" s="167" t="s">
        <v>73</v>
      </c>
      <c r="BI2" s="168">
        <f>G2+Q2+AA2+AF2+AP2+AZ2+BE2+L2</f>
        <v>0</v>
      </c>
      <c r="BK2" s="425" t="s">
        <v>105</v>
      </c>
      <c r="BL2" s="425"/>
      <c r="BM2" s="425"/>
    </row>
    <row r="3" spans="1:65" s="169" customFormat="1" ht="21.75" customHeight="1" x14ac:dyDescent="0.65">
      <c r="A3" s="179" t="s">
        <v>74</v>
      </c>
      <c r="B3" s="176"/>
      <c r="C3" s="180"/>
      <c r="D3" s="175"/>
      <c r="E3" s="175"/>
      <c r="F3" s="175"/>
      <c r="G3" s="181"/>
      <c r="H3" s="175"/>
      <c r="I3" s="175"/>
      <c r="J3" s="175"/>
      <c r="K3" s="175"/>
      <c r="L3" s="175"/>
      <c r="M3" s="180"/>
      <c r="N3" s="175"/>
      <c r="O3" s="175"/>
      <c r="P3" s="175"/>
      <c r="Q3" s="181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80"/>
      <c r="AC3" s="175"/>
      <c r="AD3" s="175"/>
      <c r="AE3" s="175"/>
      <c r="AF3" s="181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80"/>
      <c r="AW3" s="175"/>
      <c r="AX3" s="175"/>
      <c r="AY3" s="175"/>
      <c r="AZ3" s="181"/>
      <c r="BA3" s="175"/>
      <c r="BB3" s="175"/>
      <c r="BC3" s="175"/>
      <c r="BD3" s="175"/>
      <c r="BE3" s="175"/>
      <c r="BF3" s="185"/>
      <c r="BG3" s="186"/>
      <c r="BH3" s="177"/>
      <c r="BI3" s="189"/>
      <c r="BK3" s="425" t="s">
        <v>106</v>
      </c>
      <c r="BL3" s="425"/>
      <c r="BM3" s="425"/>
    </row>
    <row r="4" spans="1:65" s="169" customFormat="1" ht="21.75" customHeight="1" thickBot="1" x14ac:dyDescent="0.45">
      <c r="A4" s="178"/>
      <c r="B4" s="193"/>
      <c r="C4" s="182"/>
      <c r="D4" s="183"/>
      <c r="E4" s="183"/>
      <c r="F4" s="183"/>
      <c r="G4" s="184"/>
      <c r="H4" s="183"/>
      <c r="I4" s="183"/>
      <c r="J4" s="183"/>
      <c r="K4" s="183"/>
      <c r="L4" s="183"/>
      <c r="M4" s="182"/>
      <c r="N4" s="183"/>
      <c r="O4" s="183"/>
      <c r="P4" s="183"/>
      <c r="Q4" s="184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2"/>
      <c r="AC4" s="183"/>
      <c r="AD4" s="183"/>
      <c r="AE4" s="183"/>
      <c r="AF4" s="184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2"/>
      <c r="AW4" s="183"/>
      <c r="AX4" s="183"/>
      <c r="AY4" s="183"/>
      <c r="AZ4" s="184"/>
      <c r="BA4" s="183"/>
      <c r="BB4" s="183"/>
      <c r="BC4" s="183"/>
      <c r="BD4" s="183"/>
      <c r="BE4" s="183"/>
      <c r="BF4" s="187"/>
      <c r="BG4" s="188"/>
      <c r="BH4" s="190"/>
      <c r="BI4" s="191"/>
    </row>
    <row r="5" spans="1:65" ht="15.35" thickBot="1" x14ac:dyDescent="0.7">
      <c r="A5" s="21" t="s">
        <v>52</v>
      </c>
      <c r="B5" s="162"/>
      <c r="C5" s="214" t="s">
        <v>65</v>
      </c>
      <c r="D5" s="152">
        <v>1</v>
      </c>
      <c r="E5" s="212" t="s">
        <v>23</v>
      </c>
      <c r="F5" s="348"/>
      <c r="G5" s="230">
        <f>D5*F5</f>
        <v>0</v>
      </c>
      <c r="H5" s="212"/>
      <c r="I5" s="212"/>
      <c r="J5" s="212"/>
      <c r="K5" s="212"/>
      <c r="L5" s="213"/>
      <c r="M5" s="214"/>
      <c r="N5" s="212"/>
      <c r="O5" s="212"/>
      <c r="P5" s="212"/>
      <c r="Q5" s="213"/>
      <c r="R5" s="212"/>
      <c r="S5" s="212"/>
      <c r="T5" s="212"/>
      <c r="U5" s="212"/>
      <c r="V5" s="212"/>
      <c r="W5" s="22"/>
      <c r="X5" s="23"/>
      <c r="Y5" s="23"/>
      <c r="Z5" s="23"/>
      <c r="AA5" s="24"/>
      <c r="AB5" s="22"/>
      <c r="AC5" s="23"/>
      <c r="AD5" s="23"/>
      <c r="AE5" s="23"/>
      <c r="AF5" s="24"/>
      <c r="AG5" s="23"/>
      <c r="AH5" s="23"/>
      <c r="AI5" s="23"/>
      <c r="AJ5" s="23"/>
      <c r="AK5" s="23"/>
      <c r="AL5" s="22"/>
      <c r="AM5" s="23"/>
      <c r="AN5" s="23"/>
      <c r="AO5" s="23"/>
      <c r="AP5" s="24"/>
      <c r="AQ5" s="23"/>
      <c r="AR5" s="23"/>
      <c r="AS5" s="23"/>
      <c r="AT5" s="23"/>
      <c r="AU5" s="23"/>
      <c r="AV5" s="22"/>
      <c r="AW5" s="23"/>
      <c r="AX5" s="23"/>
      <c r="AY5" s="23"/>
      <c r="AZ5" s="24"/>
      <c r="BA5" s="22"/>
      <c r="BB5" s="23"/>
      <c r="BC5" s="23"/>
      <c r="BD5" s="23"/>
      <c r="BE5" s="23"/>
      <c r="BF5" s="26"/>
      <c r="BG5" s="136"/>
      <c r="BH5" s="442" t="s">
        <v>46</v>
      </c>
      <c r="BI5" s="443"/>
    </row>
    <row r="6" spans="1:65" x14ac:dyDescent="0.65">
      <c r="A6" s="27"/>
      <c r="B6" s="161"/>
      <c r="C6" s="214" t="s">
        <v>66</v>
      </c>
      <c r="D6" s="152">
        <v>1</v>
      </c>
      <c r="E6" s="212" t="s">
        <v>23</v>
      </c>
      <c r="F6" s="349"/>
      <c r="G6" s="230">
        <f>D6*F6</f>
        <v>0</v>
      </c>
      <c r="H6" s="212"/>
      <c r="I6" s="212"/>
      <c r="J6" s="212"/>
      <c r="K6" s="212"/>
      <c r="L6" s="213"/>
      <c r="M6" s="214"/>
      <c r="N6" s="212"/>
      <c r="O6" s="212"/>
      <c r="P6" s="212"/>
      <c r="Q6" s="213"/>
      <c r="R6" s="212"/>
      <c r="S6" s="212"/>
      <c r="T6" s="212"/>
      <c r="U6" s="212"/>
      <c r="V6" s="212"/>
      <c r="W6" s="132"/>
      <c r="X6" s="32"/>
      <c r="Y6" s="32"/>
      <c r="Z6" s="32"/>
      <c r="AA6" s="131"/>
      <c r="AB6" s="132"/>
      <c r="AC6" s="32"/>
      <c r="AD6" s="32"/>
      <c r="AE6" s="32"/>
      <c r="AF6" s="131"/>
      <c r="AG6" s="32"/>
      <c r="AH6" s="32"/>
      <c r="AI6" s="32"/>
      <c r="AJ6" s="32"/>
      <c r="AK6" s="32"/>
      <c r="AL6" s="132"/>
      <c r="AM6" s="32"/>
      <c r="AN6" s="32"/>
      <c r="AO6" s="32"/>
      <c r="AP6" s="131"/>
      <c r="AQ6" s="32"/>
      <c r="AR6" s="32"/>
      <c r="AS6" s="32"/>
      <c r="AT6" s="32"/>
      <c r="AU6" s="32"/>
      <c r="AV6" s="132"/>
      <c r="AW6" s="32"/>
      <c r="AX6" s="32"/>
      <c r="AY6" s="32"/>
      <c r="AZ6" s="131"/>
      <c r="BA6" s="132"/>
      <c r="BB6" s="32"/>
      <c r="BC6" s="32"/>
      <c r="BD6" s="32"/>
      <c r="BE6" s="32"/>
      <c r="BF6" s="26"/>
      <c r="BG6" s="136"/>
      <c r="BH6" s="133"/>
      <c r="BI6" s="28"/>
      <c r="BL6" s="29"/>
    </row>
    <row r="7" spans="1:65" x14ac:dyDescent="0.65">
      <c r="A7" s="27"/>
      <c r="B7" s="161"/>
      <c r="C7" s="214" t="s">
        <v>103</v>
      </c>
      <c r="D7" s="152">
        <v>1</v>
      </c>
      <c r="E7" s="212" t="s">
        <v>23</v>
      </c>
      <c r="F7" s="349"/>
      <c r="G7" s="230">
        <f>D7*F7</f>
        <v>0</v>
      </c>
      <c r="H7" s="212"/>
      <c r="I7" s="212"/>
      <c r="J7" s="212"/>
      <c r="K7" s="212"/>
      <c r="L7" s="213"/>
      <c r="M7" s="214"/>
      <c r="N7" s="212"/>
      <c r="O7" s="212"/>
      <c r="P7" s="212"/>
      <c r="Q7" s="213"/>
      <c r="R7" s="212"/>
      <c r="S7" s="212"/>
      <c r="T7" s="212"/>
      <c r="U7" s="212"/>
      <c r="V7" s="212"/>
      <c r="W7" s="132"/>
      <c r="X7" s="32"/>
      <c r="Y7" s="32"/>
      <c r="Z7" s="32"/>
      <c r="AA7" s="131"/>
      <c r="AB7" s="132"/>
      <c r="AC7" s="32"/>
      <c r="AD7" s="32"/>
      <c r="AE7" s="32"/>
      <c r="AF7" s="131"/>
      <c r="AG7" s="32"/>
      <c r="AH7" s="32"/>
      <c r="AI7" s="32"/>
      <c r="AJ7" s="32"/>
      <c r="AK7" s="32"/>
      <c r="AL7" s="132"/>
      <c r="AM7" s="32"/>
      <c r="AN7" s="32"/>
      <c r="AO7" s="32"/>
      <c r="AP7" s="131"/>
      <c r="AQ7" s="32"/>
      <c r="AR7" s="32"/>
      <c r="AS7" s="32"/>
      <c r="AT7" s="32"/>
      <c r="AU7" s="32"/>
      <c r="AV7" s="132"/>
      <c r="AW7" s="32"/>
      <c r="AX7" s="32"/>
      <c r="AY7" s="32"/>
      <c r="AZ7" s="131"/>
      <c r="BA7" s="132"/>
      <c r="BB7" s="32"/>
      <c r="BC7" s="32"/>
      <c r="BD7" s="32"/>
      <c r="BE7" s="32"/>
      <c r="BF7" s="26"/>
      <c r="BG7" s="136"/>
      <c r="BH7" s="133"/>
      <c r="BI7" s="28"/>
      <c r="BL7" s="29"/>
    </row>
    <row r="8" spans="1:65" x14ac:dyDescent="0.65">
      <c r="A8" s="30"/>
      <c r="B8" s="160"/>
      <c r="C8" s="418" t="s">
        <v>22</v>
      </c>
      <c r="D8" s="419"/>
      <c r="E8" s="419"/>
      <c r="F8" s="229"/>
      <c r="G8" s="231">
        <f>SUM(G5:G7)</f>
        <v>0</v>
      </c>
      <c r="H8" s="216"/>
      <c r="I8" s="216"/>
      <c r="J8" s="216"/>
      <c r="K8" s="216"/>
      <c r="L8" s="217"/>
      <c r="M8" s="215"/>
      <c r="N8" s="216"/>
      <c r="O8" s="216"/>
      <c r="P8" s="216"/>
      <c r="Q8" s="217"/>
      <c r="R8" s="216"/>
      <c r="S8" s="216"/>
      <c r="T8" s="216"/>
      <c r="U8" s="216"/>
      <c r="V8" s="216"/>
      <c r="W8" s="146"/>
      <c r="X8" s="147"/>
      <c r="Y8" s="147"/>
      <c r="Z8" s="147"/>
      <c r="AA8" s="148"/>
      <c r="AB8" s="146"/>
      <c r="AC8" s="147"/>
      <c r="AD8" s="147"/>
      <c r="AE8" s="147"/>
      <c r="AF8" s="148"/>
      <c r="AG8" s="147"/>
      <c r="AH8" s="147"/>
      <c r="AI8" s="147"/>
      <c r="AJ8" s="147"/>
      <c r="AK8" s="147"/>
      <c r="AL8" s="146"/>
      <c r="AM8" s="147"/>
      <c r="AN8" s="147"/>
      <c r="AO8" s="147"/>
      <c r="AP8" s="148"/>
      <c r="AQ8" s="147"/>
      <c r="AR8" s="147"/>
      <c r="AS8" s="147"/>
      <c r="AT8" s="147"/>
      <c r="AU8" s="147"/>
      <c r="AV8" s="146"/>
      <c r="AW8" s="147"/>
      <c r="AX8" s="147"/>
      <c r="AY8" s="147"/>
      <c r="AZ8" s="148"/>
      <c r="BA8" s="146"/>
      <c r="BB8" s="147"/>
      <c r="BC8" s="147"/>
      <c r="BD8" s="147"/>
      <c r="BE8" s="147"/>
      <c r="BF8" s="130" t="s">
        <v>52</v>
      </c>
      <c r="BG8" s="137"/>
      <c r="BH8" s="134" t="s">
        <v>1</v>
      </c>
      <c r="BI8" s="239">
        <f>SUM(C8:BE8)</f>
        <v>0</v>
      </c>
    </row>
    <row r="9" spans="1:65" x14ac:dyDescent="0.65">
      <c r="A9" s="21" t="s">
        <v>45</v>
      </c>
      <c r="B9" s="162"/>
      <c r="C9" s="214"/>
      <c r="D9" s="212"/>
      <c r="E9" s="212"/>
      <c r="F9" s="212"/>
      <c r="G9" s="213"/>
      <c r="H9" s="214" t="s">
        <v>76</v>
      </c>
      <c r="I9" s="152">
        <v>1</v>
      </c>
      <c r="J9" s="212" t="s">
        <v>23</v>
      </c>
      <c r="K9" s="348"/>
      <c r="L9" s="230">
        <f>IF(H9="","",I9*K9)</f>
        <v>0</v>
      </c>
      <c r="M9" s="214"/>
      <c r="N9" s="212"/>
      <c r="O9" s="212"/>
      <c r="P9" s="212"/>
      <c r="Q9" s="213"/>
      <c r="R9" s="212"/>
      <c r="S9" s="212"/>
      <c r="T9" s="212"/>
      <c r="U9" s="212"/>
      <c r="V9" s="212"/>
      <c r="W9" s="22"/>
      <c r="X9" s="23"/>
      <c r="Y9" s="141"/>
      <c r="Z9" s="141"/>
      <c r="AA9" s="145"/>
      <c r="AB9" s="140"/>
      <c r="AC9" s="141"/>
      <c r="AD9" s="141"/>
      <c r="AE9" s="141"/>
      <c r="AF9" s="145"/>
      <c r="AG9" s="141"/>
      <c r="AH9" s="141"/>
      <c r="AI9" s="141"/>
      <c r="AJ9" s="141"/>
      <c r="AK9" s="141"/>
      <c r="AL9" s="140"/>
      <c r="AM9" s="141"/>
      <c r="AN9" s="141"/>
      <c r="AO9" s="141"/>
      <c r="AP9" s="145"/>
      <c r="AQ9" s="141"/>
      <c r="AR9" s="141"/>
      <c r="AS9" s="141"/>
      <c r="AT9" s="141"/>
      <c r="AU9" s="141"/>
      <c r="AV9" s="140"/>
      <c r="AW9" s="141"/>
      <c r="AX9" s="141"/>
      <c r="AY9" s="141"/>
      <c r="AZ9" s="145"/>
      <c r="BA9" s="140"/>
      <c r="BB9" s="141"/>
      <c r="BC9" s="141"/>
      <c r="BD9" s="141"/>
      <c r="BE9" s="141"/>
      <c r="BF9" s="142"/>
      <c r="BG9" s="143"/>
      <c r="BH9" s="144"/>
      <c r="BI9" s="240"/>
    </row>
    <row r="10" spans="1:65" x14ac:dyDescent="0.65">
      <c r="A10" s="21"/>
      <c r="B10" s="162"/>
      <c r="C10" s="214"/>
      <c r="D10" s="212"/>
      <c r="E10" s="212"/>
      <c r="F10" s="212"/>
      <c r="G10" s="213"/>
      <c r="H10" s="214" t="s">
        <v>77</v>
      </c>
      <c r="I10" s="152">
        <v>1</v>
      </c>
      <c r="J10" s="212" t="s">
        <v>23</v>
      </c>
      <c r="K10" s="348"/>
      <c r="L10" s="230">
        <f t="shared" ref="L10:L13" si="0">IF(H10="","",I10*K10)</f>
        <v>0</v>
      </c>
      <c r="M10" s="214"/>
      <c r="N10" s="212"/>
      <c r="O10" s="212"/>
      <c r="P10" s="212"/>
      <c r="Q10" s="213"/>
      <c r="R10" s="212"/>
      <c r="S10" s="212"/>
      <c r="T10" s="212"/>
      <c r="U10" s="212"/>
      <c r="V10" s="212"/>
      <c r="W10" s="22"/>
      <c r="X10" s="23"/>
      <c r="Y10" s="23"/>
      <c r="Z10" s="23"/>
      <c r="AA10" s="24"/>
      <c r="AB10" s="22"/>
      <c r="AC10" s="23"/>
      <c r="AD10" s="23"/>
      <c r="AE10" s="23"/>
      <c r="AF10" s="24"/>
      <c r="AG10" s="23"/>
      <c r="AH10" s="23"/>
      <c r="AI10" s="23"/>
      <c r="AJ10" s="23"/>
      <c r="AK10" s="23"/>
      <c r="AL10" s="22"/>
      <c r="AM10" s="23"/>
      <c r="AN10" s="23"/>
      <c r="AO10" s="23"/>
      <c r="AP10" s="24"/>
      <c r="AQ10" s="23"/>
      <c r="AR10" s="23"/>
      <c r="AS10" s="23"/>
      <c r="AT10" s="23"/>
      <c r="AU10" s="23"/>
      <c r="AV10" s="22"/>
      <c r="AW10" s="23"/>
      <c r="AX10" s="23"/>
      <c r="AY10" s="23"/>
      <c r="AZ10" s="24"/>
      <c r="BA10" s="22"/>
      <c r="BB10" s="23"/>
      <c r="BC10" s="23"/>
      <c r="BD10" s="23"/>
      <c r="BE10" s="23"/>
      <c r="BF10" s="26"/>
      <c r="BG10" s="136"/>
      <c r="BH10" s="133"/>
      <c r="BI10" s="241"/>
    </row>
    <row r="11" spans="1:65" x14ac:dyDescent="0.65">
      <c r="A11" s="27"/>
      <c r="B11" s="161"/>
      <c r="C11" s="214"/>
      <c r="D11" s="212"/>
      <c r="E11" s="212"/>
      <c r="F11" s="212"/>
      <c r="G11" s="213"/>
      <c r="H11" s="214"/>
      <c r="I11" s="152"/>
      <c r="J11" s="212"/>
      <c r="K11" s="348"/>
      <c r="L11" s="230"/>
      <c r="M11" s="214"/>
      <c r="N11" s="212"/>
      <c r="O11" s="212"/>
      <c r="P11" s="212"/>
      <c r="Q11" s="213"/>
      <c r="R11" s="212"/>
      <c r="S11" s="212"/>
      <c r="T11" s="212"/>
      <c r="U11" s="212"/>
      <c r="V11" s="212"/>
      <c r="W11" s="132"/>
      <c r="X11" s="32"/>
      <c r="Y11" s="32"/>
      <c r="Z11" s="32"/>
      <c r="AA11" s="131"/>
      <c r="AB11" s="132"/>
      <c r="AC11" s="32"/>
      <c r="AD11" s="32"/>
      <c r="AE11" s="32"/>
      <c r="AF11" s="131"/>
      <c r="AG11" s="32"/>
      <c r="AH11" s="32"/>
      <c r="AI11" s="32"/>
      <c r="AJ11" s="32"/>
      <c r="AK11" s="32"/>
      <c r="AL11" s="132"/>
      <c r="AM11" s="32"/>
      <c r="AN11" s="32"/>
      <c r="AO11" s="32"/>
      <c r="AP11" s="131"/>
      <c r="AQ11" s="32"/>
      <c r="AR11" s="32"/>
      <c r="AS11" s="32"/>
      <c r="AT11" s="32"/>
      <c r="AU11" s="32"/>
      <c r="AV11" s="132"/>
      <c r="AW11" s="32"/>
      <c r="AX11" s="32"/>
      <c r="AY11" s="32"/>
      <c r="AZ11" s="131"/>
      <c r="BA11" s="132"/>
      <c r="BB11" s="32"/>
      <c r="BC11" s="32"/>
      <c r="BD11" s="32"/>
      <c r="BE11" s="32"/>
      <c r="BF11" s="26"/>
      <c r="BG11" s="136"/>
      <c r="BH11" s="133"/>
      <c r="BI11" s="241"/>
    </row>
    <row r="12" spans="1:65" x14ac:dyDescent="0.65">
      <c r="A12" s="27"/>
      <c r="B12" s="161"/>
      <c r="C12" s="214"/>
      <c r="D12" s="212"/>
      <c r="E12" s="212"/>
      <c r="F12" s="212"/>
      <c r="G12" s="213"/>
      <c r="H12" s="212"/>
      <c r="I12" s="152"/>
      <c r="J12" s="212"/>
      <c r="K12" s="348"/>
      <c r="L12" s="230"/>
      <c r="M12" s="214"/>
      <c r="N12" s="212"/>
      <c r="O12" s="212"/>
      <c r="P12" s="212"/>
      <c r="Q12" s="213"/>
      <c r="R12" s="212"/>
      <c r="S12" s="212"/>
      <c r="T12" s="212"/>
      <c r="U12" s="212"/>
      <c r="V12" s="212"/>
      <c r="W12" s="132"/>
      <c r="X12" s="32"/>
      <c r="Y12" s="32"/>
      <c r="Z12" s="32"/>
      <c r="AA12" s="131"/>
      <c r="AB12" s="132"/>
      <c r="AC12" s="32"/>
      <c r="AD12" s="32"/>
      <c r="AE12" s="32"/>
      <c r="AF12" s="131"/>
      <c r="AG12" s="32"/>
      <c r="AH12" s="32"/>
      <c r="AI12" s="32"/>
      <c r="AJ12" s="32"/>
      <c r="AK12" s="32"/>
      <c r="AL12" s="132"/>
      <c r="AM12" s="32"/>
      <c r="AN12" s="32"/>
      <c r="AO12" s="32"/>
      <c r="AP12" s="131"/>
      <c r="AQ12" s="32"/>
      <c r="AR12" s="32"/>
      <c r="AS12" s="32"/>
      <c r="AT12" s="32"/>
      <c r="AU12" s="32"/>
      <c r="AV12" s="132"/>
      <c r="AW12" s="32"/>
      <c r="AX12" s="32"/>
      <c r="AY12" s="32"/>
      <c r="AZ12" s="131"/>
      <c r="BA12" s="132"/>
      <c r="BB12" s="32"/>
      <c r="BC12" s="32"/>
      <c r="BD12" s="32"/>
      <c r="BE12" s="32"/>
      <c r="BF12" s="26"/>
      <c r="BG12" s="136"/>
      <c r="BH12" s="133"/>
      <c r="BI12" s="241"/>
    </row>
    <row r="13" spans="1:65" x14ac:dyDescent="0.65">
      <c r="A13" s="27"/>
      <c r="B13" s="161"/>
      <c r="C13" s="214"/>
      <c r="D13" s="212"/>
      <c r="E13" s="212"/>
      <c r="F13" s="212"/>
      <c r="G13" s="213"/>
      <c r="H13" s="212" t="s">
        <v>103</v>
      </c>
      <c r="I13" s="152">
        <v>1</v>
      </c>
      <c r="J13" s="212" t="s">
        <v>23</v>
      </c>
      <c r="K13" s="348"/>
      <c r="L13" s="230">
        <f t="shared" si="0"/>
        <v>0</v>
      </c>
      <c r="M13" s="214"/>
      <c r="N13" s="212"/>
      <c r="O13" s="212"/>
      <c r="P13" s="212"/>
      <c r="Q13" s="213"/>
      <c r="R13" s="212"/>
      <c r="S13" s="212"/>
      <c r="T13" s="212"/>
      <c r="U13" s="212"/>
      <c r="V13" s="212"/>
      <c r="W13" s="132"/>
      <c r="X13" s="32"/>
      <c r="Y13" s="32"/>
      <c r="Z13" s="32"/>
      <c r="AA13" s="131"/>
      <c r="AB13" s="132"/>
      <c r="AC13" s="32"/>
      <c r="AD13" s="32"/>
      <c r="AE13" s="32"/>
      <c r="AF13" s="131"/>
      <c r="AG13" s="32"/>
      <c r="AH13" s="32"/>
      <c r="AI13" s="32"/>
      <c r="AJ13" s="32"/>
      <c r="AK13" s="32"/>
      <c r="AL13" s="132"/>
      <c r="AM13" s="32"/>
      <c r="AN13" s="32"/>
      <c r="AO13" s="32"/>
      <c r="AP13" s="131"/>
      <c r="AQ13" s="32"/>
      <c r="AR13" s="32"/>
      <c r="AS13" s="32"/>
      <c r="AT13" s="32"/>
      <c r="AU13" s="32"/>
      <c r="AV13" s="132"/>
      <c r="AW13" s="32"/>
      <c r="AX13" s="32"/>
      <c r="AY13" s="32"/>
      <c r="AZ13" s="131"/>
      <c r="BA13" s="132"/>
      <c r="BB13" s="32"/>
      <c r="BC13" s="32"/>
      <c r="BD13" s="32"/>
      <c r="BE13" s="32"/>
      <c r="BF13" s="26"/>
      <c r="BG13" s="136"/>
      <c r="BH13" s="133"/>
      <c r="BI13" s="241"/>
    </row>
    <row r="14" spans="1:65" x14ac:dyDescent="0.65">
      <c r="A14" s="30"/>
      <c r="B14" s="160"/>
      <c r="C14" s="215"/>
      <c r="D14" s="216"/>
      <c r="E14" s="216"/>
      <c r="F14" s="216"/>
      <c r="G14" s="217"/>
      <c r="H14" s="418" t="s">
        <v>22</v>
      </c>
      <c r="I14" s="419"/>
      <c r="J14" s="419"/>
      <c r="K14" s="229"/>
      <c r="L14" s="231">
        <f>SUM(L9:L13)</f>
        <v>0</v>
      </c>
      <c r="M14" s="215"/>
      <c r="N14" s="216"/>
      <c r="O14" s="216"/>
      <c r="P14" s="216"/>
      <c r="Q14" s="217"/>
      <c r="R14" s="216"/>
      <c r="S14" s="216"/>
      <c r="T14" s="216"/>
      <c r="U14" s="216"/>
      <c r="V14" s="216"/>
      <c r="W14" s="146"/>
      <c r="X14" s="147"/>
      <c r="Y14" s="147"/>
      <c r="Z14" s="147"/>
      <c r="AA14" s="148"/>
      <c r="AB14" s="146"/>
      <c r="AC14" s="147"/>
      <c r="AD14" s="147"/>
      <c r="AE14" s="147"/>
      <c r="AF14" s="148"/>
      <c r="AG14" s="147"/>
      <c r="AH14" s="147"/>
      <c r="AI14" s="147"/>
      <c r="AJ14" s="147"/>
      <c r="AK14" s="147"/>
      <c r="AL14" s="146"/>
      <c r="AM14" s="147"/>
      <c r="AN14" s="147"/>
      <c r="AO14" s="147"/>
      <c r="AP14" s="148"/>
      <c r="AQ14" s="147"/>
      <c r="AR14" s="147"/>
      <c r="AS14" s="147"/>
      <c r="AT14" s="147"/>
      <c r="AU14" s="147"/>
      <c r="AV14" s="146"/>
      <c r="AW14" s="147"/>
      <c r="AX14" s="147"/>
      <c r="AY14" s="147"/>
      <c r="AZ14" s="148"/>
      <c r="BA14" s="146"/>
      <c r="BB14" s="147"/>
      <c r="BC14" s="147"/>
      <c r="BD14" s="147"/>
      <c r="BE14" s="147"/>
      <c r="BF14" s="130" t="s">
        <v>45</v>
      </c>
      <c r="BG14" s="137"/>
      <c r="BH14" s="134" t="s">
        <v>1</v>
      </c>
      <c r="BI14" s="239">
        <f>SUM(C14:BE14)</f>
        <v>0</v>
      </c>
    </row>
    <row r="15" spans="1:65" x14ac:dyDescent="0.65">
      <c r="A15" s="21" t="s">
        <v>58</v>
      </c>
      <c r="B15" s="162"/>
      <c r="C15" s="214"/>
      <c r="D15" s="212"/>
      <c r="E15" s="212"/>
      <c r="F15" s="212"/>
      <c r="G15" s="213"/>
      <c r="H15" s="361"/>
      <c r="I15" s="361"/>
      <c r="J15" s="361"/>
      <c r="K15" s="152"/>
      <c r="L15" s="230"/>
      <c r="M15" s="214" t="s">
        <v>76</v>
      </c>
      <c r="N15" s="152">
        <v>1</v>
      </c>
      <c r="O15" s="212" t="s">
        <v>23</v>
      </c>
      <c r="P15" s="348"/>
      <c r="Q15" s="230">
        <f>IF(M15="","",N15*P15)</f>
        <v>0</v>
      </c>
      <c r="R15" s="152"/>
      <c r="S15" s="152"/>
      <c r="T15" s="152"/>
      <c r="U15" s="152"/>
      <c r="V15" s="152"/>
      <c r="W15" s="22"/>
      <c r="X15" s="23"/>
      <c r="Y15" s="23"/>
      <c r="Z15" s="23"/>
      <c r="AA15" s="24"/>
      <c r="AB15" s="22"/>
      <c r="AC15" s="23"/>
      <c r="AD15" s="23"/>
      <c r="AE15" s="23"/>
      <c r="AF15" s="24"/>
      <c r="AG15" s="23"/>
      <c r="AH15" s="23"/>
      <c r="AI15" s="23"/>
      <c r="AJ15" s="23"/>
      <c r="AK15" s="23"/>
      <c r="AL15" s="22"/>
      <c r="AM15" s="23"/>
      <c r="AN15" s="23"/>
      <c r="AO15" s="23"/>
      <c r="AP15" s="24"/>
      <c r="AQ15" s="23"/>
      <c r="AR15" s="23"/>
      <c r="AS15" s="23"/>
      <c r="AT15" s="23"/>
      <c r="AU15" s="23"/>
      <c r="AV15" s="22"/>
      <c r="AW15" s="23"/>
      <c r="AX15" s="23"/>
      <c r="AY15" s="23"/>
      <c r="AZ15" s="24"/>
      <c r="BA15" s="22"/>
      <c r="BB15" s="23"/>
      <c r="BC15" s="23"/>
      <c r="BD15" s="23"/>
      <c r="BE15" s="23"/>
      <c r="BF15" s="26"/>
      <c r="BG15" s="136"/>
      <c r="BH15" s="133"/>
      <c r="BI15" s="241"/>
    </row>
    <row r="16" spans="1:65" x14ac:dyDescent="0.65">
      <c r="A16" s="21"/>
      <c r="B16" s="162"/>
      <c r="C16" s="214"/>
      <c r="D16" s="212"/>
      <c r="E16" s="212"/>
      <c r="F16" s="212"/>
      <c r="G16" s="213"/>
      <c r="H16" s="361"/>
      <c r="I16" s="361"/>
      <c r="J16" s="361"/>
      <c r="K16" s="152"/>
      <c r="L16" s="230"/>
      <c r="M16" s="214"/>
      <c r="N16" s="152"/>
      <c r="O16" s="212"/>
      <c r="P16" s="348"/>
      <c r="Q16" s="230"/>
      <c r="R16" s="152"/>
      <c r="S16" s="152"/>
      <c r="T16" s="152"/>
      <c r="U16" s="152"/>
      <c r="V16" s="152"/>
      <c r="W16" s="22"/>
      <c r="X16" s="23"/>
      <c r="Y16" s="23"/>
      <c r="Z16" s="23"/>
      <c r="AA16" s="24"/>
      <c r="AB16" s="22"/>
      <c r="AC16" s="23"/>
      <c r="AD16" s="23"/>
      <c r="AE16" s="23"/>
      <c r="AF16" s="24"/>
      <c r="AG16" s="23"/>
      <c r="AH16" s="23"/>
      <c r="AI16" s="23"/>
      <c r="AJ16" s="23"/>
      <c r="AK16" s="23"/>
      <c r="AL16" s="22"/>
      <c r="AM16" s="23"/>
      <c r="AN16" s="23"/>
      <c r="AO16" s="23"/>
      <c r="AP16" s="24"/>
      <c r="AQ16" s="23"/>
      <c r="AR16" s="23"/>
      <c r="AS16" s="23"/>
      <c r="AT16" s="23"/>
      <c r="AU16" s="23"/>
      <c r="AV16" s="22"/>
      <c r="AW16" s="23"/>
      <c r="AX16" s="23"/>
      <c r="AY16" s="23"/>
      <c r="AZ16" s="24"/>
      <c r="BA16" s="22"/>
      <c r="BB16" s="23"/>
      <c r="BC16" s="23"/>
      <c r="BD16" s="23"/>
      <c r="BE16" s="23"/>
      <c r="BF16" s="26"/>
      <c r="BG16" s="136"/>
      <c r="BH16" s="133"/>
      <c r="BI16" s="241"/>
    </row>
    <row r="17" spans="1:61" x14ac:dyDescent="0.65">
      <c r="A17" s="21"/>
      <c r="B17" s="162"/>
      <c r="C17" s="214"/>
      <c r="D17" s="212"/>
      <c r="E17" s="212"/>
      <c r="F17" s="212"/>
      <c r="G17" s="213"/>
      <c r="H17" s="361"/>
      <c r="I17" s="361"/>
      <c r="J17" s="361"/>
      <c r="K17" s="152"/>
      <c r="L17" s="230"/>
      <c r="M17" s="214"/>
      <c r="N17" s="152"/>
      <c r="O17" s="212"/>
      <c r="P17" s="348"/>
      <c r="Q17" s="230"/>
      <c r="R17" s="152"/>
      <c r="S17" s="152"/>
      <c r="T17" s="152"/>
      <c r="U17" s="152"/>
      <c r="V17" s="152"/>
      <c r="W17" s="22"/>
      <c r="X17" s="23"/>
      <c r="Y17" s="23"/>
      <c r="Z17" s="23"/>
      <c r="AA17" s="24"/>
      <c r="AB17" s="22"/>
      <c r="AC17" s="23"/>
      <c r="AD17" s="23"/>
      <c r="AE17" s="23"/>
      <c r="AF17" s="24"/>
      <c r="AG17" s="23"/>
      <c r="AH17" s="23"/>
      <c r="AI17" s="23"/>
      <c r="AJ17" s="23"/>
      <c r="AK17" s="23"/>
      <c r="AL17" s="22"/>
      <c r="AM17" s="23"/>
      <c r="AN17" s="23"/>
      <c r="AO17" s="23"/>
      <c r="AP17" s="24"/>
      <c r="AQ17" s="23"/>
      <c r="AR17" s="23"/>
      <c r="AS17" s="23"/>
      <c r="AT17" s="23"/>
      <c r="AU17" s="23"/>
      <c r="AV17" s="22"/>
      <c r="AW17" s="23"/>
      <c r="AX17" s="23"/>
      <c r="AY17" s="23"/>
      <c r="AZ17" s="24"/>
      <c r="BA17" s="22"/>
      <c r="BB17" s="23"/>
      <c r="BC17" s="23"/>
      <c r="BD17" s="23"/>
      <c r="BE17" s="23"/>
      <c r="BF17" s="26"/>
      <c r="BG17" s="136"/>
      <c r="BH17" s="133"/>
      <c r="BI17" s="241"/>
    </row>
    <row r="18" spans="1:61" x14ac:dyDescent="0.65">
      <c r="A18" s="21"/>
      <c r="B18" s="162"/>
      <c r="C18" s="214"/>
      <c r="D18" s="212"/>
      <c r="E18" s="212"/>
      <c r="F18" s="212"/>
      <c r="G18" s="213"/>
      <c r="H18" s="361"/>
      <c r="I18" s="361"/>
      <c r="J18" s="361"/>
      <c r="K18" s="152"/>
      <c r="L18" s="230"/>
      <c r="M18" s="214"/>
      <c r="N18" s="152"/>
      <c r="O18" s="212"/>
      <c r="P18" s="348"/>
      <c r="Q18" s="230"/>
      <c r="R18" s="152"/>
      <c r="S18" s="152"/>
      <c r="T18" s="152"/>
      <c r="U18" s="152"/>
      <c r="V18" s="152"/>
      <c r="W18" s="22"/>
      <c r="X18" s="23"/>
      <c r="Y18" s="23"/>
      <c r="Z18" s="23"/>
      <c r="AA18" s="24"/>
      <c r="AB18" s="22"/>
      <c r="AC18" s="23"/>
      <c r="AD18" s="23"/>
      <c r="AE18" s="23"/>
      <c r="AF18" s="24"/>
      <c r="AG18" s="23"/>
      <c r="AH18" s="23"/>
      <c r="AI18" s="23"/>
      <c r="AJ18" s="23"/>
      <c r="AK18" s="23"/>
      <c r="AL18" s="22"/>
      <c r="AM18" s="23"/>
      <c r="AN18" s="23"/>
      <c r="AO18" s="23"/>
      <c r="AP18" s="24"/>
      <c r="AQ18" s="23"/>
      <c r="AR18" s="23"/>
      <c r="AS18" s="23"/>
      <c r="AT18" s="23"/>
      <c r="AU18" s="23"/>
      <c r="AV18" s="22"/>
      <c r="AW18" s="23"/>
      <c r="AX18" s="23"/>
      <c r="AY18" s="23"/>
      <c r="AZ18" s="24"/>
      <c r="BA18" s="22"/>
      <c r="BB18" s="23"/>
      <c r="BC18" s="23"/>
      <c r="BD18" s="23"/>
      <c r="BE18" s="23"/>
      <c r="BF18" s="26"/>
      <c r="BG18" s="136"/>
      <c r="BH18" s="133"/>
      <c r="BI18" s="241"/>
    </row>
    <row r="19" spans="1:61" x14ac:dyDescent="0.65">
      <c r="A19" s="21"/>
      <c r="B19" s="162"/>
      <c r="C19" s="214"/>
      <c r="D19" s="212"/>
      <c r="E19" s="212"/>
      <c r="F19" s="212"/>
      <c r="G19" s="213"/>
      <c r="H19" s="361"/>
      <c r="I19" s="361"/>
      <c r="J19" s="361"/>
      <c r="K19" s="152"/>
      <c r="L19" s="230"/>
      <c r="M19" s="214" t="s">
        <v>103</v>
      </c>
      <c r="N19" s="152">
        <v>1</v>
      </c>
      <c r="O19" s="212" t="s">
        <v>23</v>
      </c>
      <c r="P19" s="348"/>
      <c r="Q19" s="230">
        <f t="shared" ref="Q19" si="1">IF(M19="","",N19*P19)</f>
        <v>0</v>
      </c>
      <c r="R19" s="152"/>
      <c r="S19" s="152"/>
      <c r="T19" s="152"/>
      <c r="U19" s="152"/>
      <c r="V19" s="152"/>
      <c r="W19" s="22"/>
      <c r="X19" s="23"/>
      <c r="Y19" s="23"/>
      <c r="Z19" s="23"/>
      <c r="AA19" s="24"/>
      <c r="AB19" s="22"/>
      <c r="AC19" s="23"/>
      <c r="AD19" s="23"/>
      <c r="AE19" s="23"/>
      <c r="AF19" s="24"/>
      <c r="AG19" s="23"/>
      <c r="AH19" s="23"/>
      <c r="AI19" s="23"/>
      <c r="AJ19" s="23"/>
      <c r="AK19" s="23"/>
      <c r="AL19" s="22"/>
      <c r="AM19" s="23"/>
      <c r="AN19" s="23"/>
      <c r="AO19" s="23"/>
      <c r="AP19" s="24"/>
      <c r="AQ19" s="23"/>
      <c r="AR19" s="23"/>
      <c r="AS19" s="23"/>
      <c r="AT19" s="23"/>
      <c r="AU19" s="23"/>
      <c r="AV19" s="22"/>
      <c r="AW19" s="23"/>
      <c r="AX19" s="23"/>
      <c r="AY19" s="23"/>
      <c r="AZ19" s="24"/>
      <c r="BA19" s="22"/>
      <c r="BB19" s="23"/>
      <c r="BC19" s="23"/>
      <c r="BD19" s="23"/>
      <c r="BE19" s="23"/>
      <c r="BF19" s="26"/>
      <c r="BG19" s="136"/>
      <c r="BH19" s="133"/>
      <c r="BI19" s="241"/>
    </row>
    <row r="20" spans="1:61" x14ac:dyDescent="0.65">
      <c r="A20" s="21"/>
      <c r="B20" s="162"/>
      <c r="C20" s="214"/>
      <c r="D20" s="212"/>
      <c r="E20" s="212"/>
      <c r="F20" s="212"/>
      <c r="G20" s="213"/>
      <c r="H20" s="361"/>
      <c r="I20" s="361"/>
      <c r="J20" s="361"/>
      <c r="K20" s="152"/>
      <c r="L20" s="230"/>
      <c r="M20" s="418" t="s">
        <v>22</v>
      </c>
      <c r="N20" s="419"/>
      <c r="O20" s="419"/>
      <c r="P20" s="229"/>
      <c r="Q20" s="231">
        <f>SUM(Q15:Q19)</f>
        <v>0</v>
      </c>
      <c r="R20" s="152"/>
      <c r="S20" s="152"/>
      <c r="T20" s="152"/>
      <c r="U20" s="152"/>
      <c r="V20" s="152"/>
      <c r="W20" s="22"/>
      <c r="X20" s="23"/>
      <c r="Y20" s="23"/>
      <c r="Z20" s="23"/>
      <c r="AA20" s="24"/>
      <c r="AB20" s="22"/>
      <c r="AC20" s="23"/>
      <c r="AD20" s="23"/>
      <c r="AE20" s="23"/>
      <c r="AF20" s="24"/>
      <c r="AG20" s="23"/>
      <c r="AH20" s="23"/>
      <c r="AI20" s="23"/>
      <c r="AJ20" s="23"/>
      <c r="AK20" s="23"/>
      <c r="AL20" s="22"/>
      <c r="AM20" s="23"/>
      <c r="AN20" s="23"/>
      <c r="AO20" s="23"/>
      <c r="AP20" s="24"/>
      <c r="AQ20" s="23"/>
      <c r="AR20" s="23"/>
      <c r="AS20" s="23"/>
      <c r="AT20" s="23"/>
      <c r="AU20" s="23"/>
      <c r="AV20" s="22"/>
      <c r="AW20" s="23"/>
      <c r="AX20" s="23"/>
      <c r="AY20" s="23"/>
      <c r="AZ20" s="24"/>
      <c r="BA20" s="22"/>
      <c r="BB20" s="23"/>
      <c r="BC20" s="23"/>
      <c r="BD20" s="23"/>
      <c r="BE20" s="23"/>
      <c r="BF20" s="26"/>
      <c r="BG20" s="136"/>
      <c r="BH20" s="133"/>
      <c r="BI20" s="241">
        <f>SUM(M20:Q20)</f>
        <v>0</v>
      </c>
    </row>
    <row r="21" spans="1:61" x14ac:dyDescent="0.65">
      <c r="A21" s="21" t="s">
        <v>124</v>
      </c>
      <c r="B21" s="162"/>
      <c r="C21" s="218"/>
      <c r="D21" s="219"/>
      <c r="E21" s="219"/>
      <c r="F21" s="219"/>
      <c r="G21" s="220"/>
      <c r="H21" s="219"/>
      <c r="I21" s="219"/>
      <c r="J21" s="219"/>
      <c r="K21" s="219"/>
      <c r="L21" s="220"/>
      <c r="R21" s="214" t="s">
        <v>76</v>
      </c>
      <c r="S21" s="152">
        <v>1</v>
      </c>
      <c r="T21" s="212" t="s">
        <v>23</v>
      </c>
      <c r="U21" s="348"/>
      <c r="V21" s="230">
        <f>IF(R21="","",S21*U21)</f>
        <v>0</v>
      </c>
      <c r="W21" s="214"/>
      <c r="X21" s="152"/>
      <c r="Y21" s="212"/>
      <c r="Z21" s="152"/>
      <c r="AA21" s="230"/>
      <c r="AB21" s="140"/>
      <c r="AC21" s="141"/>
      <c r="AD21" s="141"/>
      <c r="AE21" s="141"/>
      <c r="AF21" s="145"/>
      <c r="AG21" s="141"/>
      <c r="AH21" s="141"/>
      <c r="AI21" s="141"/>
      <c r="AJ21" s="141"/>
      <c r="AK21" s="141"/>
      <c r="AL21" s="140"/>
      <c r="AM21" s="141"/>
      <c r="AN21" s="141"/>
      <c r="AO21" s="141"/>
      <c r="AP21" s="145"/>
      <c r="AQ21" s="141"/>
      <c r="AR21" s="141"/>
      <c r="AS21" s="141"/>
      <c r="AT21" s="141"/>
      <c r="AU21" s="141"/>
      <c r="AV21" s="140"/>
      <c r="AW21" s="141"/>
      <c r="AX21" s="141"/>
      <c r="AY21" s="141"/>
      <c r="AZ21" s="145"/>
      <c r="BA21" s="140"/>
      <c r="BB21" s="141"/>
      <c r="BC21" s="141"/>
      <c r="BD21" s="141"/>
      <c r="BE21" s="141"/>
      <c r="BF21" s="142"/>
      <c r="BG21" s="143"/>
      <c r="BH21" s="144"/>
      <c r="BI21" s="240"/>
    </row>
    <row r="22" spans="1:61" x14ac:dyDescent="0.65">
      <c r="A22" s="21"/>
      <c r="B22" s="162"/>
      <c r="C22" s="214"/>
      <c r="D22" s="212"/>
      <c r="E22" s="212"/>
      <c r="F22" s="212"/>
      <c r="G22" s="213"/>
      <c r="H22" s="212"/>
      <c r="I22" s="212"/>
      <c r="J22" s="212"/>
      <c r="K22" s="212"/>
      <c r="L22" s="213"/>
      <c r="R22" s="214"/>
      <c r="S22" s="152"/>
      <c r="T22" s="212"/>
      <c r="U22" s="348"/>
      <c r="V22" s="230"/>
      <c r="W22" s="214"/>
      <c r="X22" s="152"/>
      <c r="Y22" s="212"/>
      <c r="Z22" s="152"/>
      <c r="AA22" s="230"/>
      <c r="AB22" s="22"/>
      <c r="AC22" s="23"/>
      <c r="AD22" s="23"/>
      <c r="AE22" s="23"/>
      <c r="AF22" s="24"/>
      <c r="AG22" s="23"/>
      <c r="AH22" s="23"/>
      <c r="AI22" s="23"/>
      <c r="AJ22" s="23"/>
      <c r="AK22" s="23"/>
      <c r="AL22" s="22"/>
      <c r="AM22" s="23"/>
      <c r="AN22" s="23"/>
      <c r="AO22" s="23"/>
      <c r="AP22" s="24"/>
      <c r="AQ22" s="23"/>
      <c r="AR22" s="23"/>
      <c r="AS22" s="23"/>
      <c r="AT22" s="23"/>
      <c r="AU22" s="23"/>
      <c r="AV22" s="22"/>
      <c r="AW22" s="23"/>
      <c r="AX22" s="23"/>
      <c r="AY22" s="23"/>
      <c r="AZ22" s="24"/>
      <c r="BA22" s="22"/>
      <c r="BB22" s="23"/>
      <c r="BC22" s="23"/>
      <c r="BD22" s="23"/>
      <c r="BE22" s="23"/>
      <c r="BF22" s="26"/>
      <c r="BG22" s="136"/>
      <c r="BH22" s="133"/>
      <c r="BI22" s="241"/>
    </row>
    <row r="23" spans="1:61" x14ac:dyDescent="0.65">
      <c r="A23" s="27"/>
      <c r="B23" s="161"/>
      <c r="C23" s="214"/>
      <c r="D23" s="212"/>
      <c r="E23" s="212"/>
      <c r="F23" s="212"/>
      <c r="G23" s="213"/>
      <c r="H23" s="212"/>
      <c r="I23" s="212"/>
      <c r="J23" s="212"/>
      <c r="K23" s="212"/>
      <c r="L23" s="213"/>
      <c r="R23" s="214"/>
      <c r="S23" s="152"/>
      <c r="T23" s="212"/>
      <c r="U23" s="348"/>
      <c r="V23" s="230"/>
      <c r="W23" s="214"/>
      <c r="X23" s="152"/>
      <c r="Y23" s="212"/>
      <c r="Z23" s="152"/>
      <c r="AA23" s="230"/>
      <c r="AB23" s="132"/>
      <c r="AC23" s="32"/>
      <c r="AD23" s="32"/>
      <c r="AE23" s="32"/>
      <c r="AF23" s="131"/>
      <c r="AG23" s="32"/>
      <c r="AH23" s="32"/>
      <c r="AI23" s="32"/>
      <c r="AJ23" s="32"/>
      <c r="AK23" s="32"/>
      <c r="AL23" s="132"/>
      <c r="AM23" s="32"/>
      <c r="AN23" s="32"/>
      <c r="AO23" s="32"/>
      <c r="AP23" s="131"/>
      <c r="AQ23" s="32"/>
      <c r="AR23" s="32"/>
      <c r="AS23" s="32"/>
      <c r="AT23" s="32"/>
      <c r="AU23" s="32"/>
      <c r="AV23" s="132"/>
      <c r="AW23" s="32"/>
      <c r="AX23" s="32"/>
      <c r="AY23" s="32"/>
      <c r="AZ23" s="131"/>
      <c r="BA23" s="132"/>
      <c r="BB23" s="32"/>
      <c r="BC23" s="32"/>
      <c r="BD23" s="32"/>
      <c r="BE23" s="32"/>
      <c r="BF23" s="26"/>
      <c r="BG23" s="136"/>
      <c r="BH23" s="133"/>
      <c r="BI23" s="241"/>
    </row>
    <row r="24" spans="1:61" x14ac:dyDescent="0.65">
      <c r="A24" s="27"/>
      <c r="B24" s="161"/>
      <c r="C24" s="214"/>
      <c r="D24" s="212"/>
      <c r="E24" s="212"/>
      <c r="F24" s="212"/>
      <c r="G24" s="213"/>
      <c r="H24" s="212"/>
      <c r="I24" s="212"/>
      <c r="J24" s="212"/>
      <c r="K24" s="212"/>
      <c r="L24" s="213"/>
      <c r="R24" s="214"/>
      <c r="S24" s="152"/>
      <c r="T24" s="212"/>
      <c r="U24" s="348"/>
      <c r="V24" s="230"/>
      <c r="W24" s="214"/>
      <c r="X24" s="152"/>
      <c r="Y24" s="212"/>
      <c r="Z24" s="152"/>
      <c r="AA24" s="230"/>
      <c r="AB24" s="132"/>
      <c r="AC24" s="32"/>
      <c r="AD24" s="32"/>
      <c r="AE24" s="32"/>
      <c r="AF24" s="131"/>
      <c r="AG24" s="32"/>
      <c r="AH24" s="32"/>
      <c r="AI24" s="32"/>
      <c r="AJ24" s="32"/>
      <c r="AK24" s="32"/>
      <c r="AL24" s="132"/>
      <c r="AM24" s="32"/>
      <c r="AN24" s="32"/>
      <c r="AO24" s="32"/>
      <c r="AP24" s="131"/>
      <c r="AQ24" s="32"/>
      <c r="AR24" s="32"/>
      <c r="AS24" s="32"/>
      <c r="AT24" s="32"/>
      <c r="AU24" s="32"/>
      <c r="AV24" s="132"/>
      <c r="AW24" s="32"/>
      <c r="AX24" s="32"/>
      <c r="AY24" s="32"/>
      <c r="AZ24" s="131"/>
      <c r="BA24" s="132"/>
      <c r="BB24" s="32"/>
      <c r="BC24" s="32"/>
      <c r="BD24" s="32"/>
      <c r="BE24" s="32"/>
      <c r="BF24" s="26"/>
      <c r="BG24" s="136"/>
      <c r="BH24" s="133"/>
      <c r="BI24" s="241"/>
    </row>
    <row r="25" spans="1:61" x14ac:dyDescent="0.65">
      <c r="A25" s="27"/>
      <c r="B25" s="161"/>
      <c r="C25" s="214"/>
      <c r="D25" s="212"/>
      <c r="E25" s="212"/>
      <c r="F25" s="212"/>
      <c r="G25" s="213"/>
      <c r="H25" s="212"/>
      <c r="I25" s="212"/>
      <c r="J25" s="212"/>
      <c r="K25" s="212"/>
      <c r="L25" s="213"/>
      <c r="R25" s="214" t="s">
        <v>103</v>
      </c>
      <c r="S25" s="152">
        <v>1</v>
      </c>
      <c r="T25" s="212" t="s">
        <v>23</v>
      </c>
      <c r="U25" s="348"/>
      <c r="V25" s="230">
        <f t="shared" ref="V25" si="2">IF(R25="","",S25*U25)</f>
        <v>0</v>
      </c>
      <c r="W25" s="214"/>
      <c r="X25" s="152"/>
      <c r="Y25" s="32"/>
      <c r="Z25" s="152"/>
      <c r="AA25" s="230"/>
      <c r="AB25" s="132"/>
      <c r="AC25" s="32"/>
      <c r="AD25" s="32"/>
      <c r="AE25" s="32"/>
      <c r="AF25" s="131"/>
      <c r="AG25" s="32"/>
      <c r="AH25" s="32"/>
      <c r="AI25" s="32"/>
      <c r="AJ25" s="32"/>
      <c r="AK25" s="32"/>
      <c r="AL25" s="132"/>
      <c r="AM25" s="32"/>
      <c r="AN25" s="32"/>
      <c r="AO25" s="32"/>
      <c r="AP25" s="131"/>
      <c r="AQ25" s="32"/>
      <c r="AR25" s="32"/>
      <c r="AS25" s="32"/>
      <c r="AT25" s="32"/>
      <c r="AU25" s="32"/>
      <c r="AV25" s="132"/>
      <c r="AW25" s="32"/>
      <c r="AX25" s="32"/>
      <c r="AY25" s="32"/>
      <c r="AZ25" s="131"/>
      <c r="BA25" s="132"/>
      <c r="BB25" s="32"/>
      <c r="BC25" s="32"/>
      <c r="BD25" s="32"/>
      <c r="BE25" s="32"/>
      <c r="BF25" s="26"/>
      <c r="BG25" s="136"/>
      <c r="BH25" s="133"/>
      <c r="BI25" s="241"/>
    </row>
    <row r="26" spans="1:61" x14ac:dyDescent="0.65">
      <c r="A26" s="30"/>
      <c r="B26" s="160"/>
      <c r="C26" s="215"/>
      <c r="D26" s="216"/>
      <c r="E26" s="216"/>
      <c r="F26" s="216"/>
      <c r="G26" s="217"/>
      <c r="H26" s="216"/>
      <c r="I26" s="216"/>
      <c r="J26" s="216"/>
      <c r="K26" s="216"/>
      <c r="L26" s="217"/>
      <c r="R26" s="418" t="s">
        <v>22</v>
      </c>
      <c r="S26" s="419"/>
      <c r="T26" s="419"/>
      <c r="U26" s="229"/>
      <c r="V26" s="231">
        <f>SUM(V21:V25)</f>
        <v>0</v>
      </c>
      <c r="W26" s="440"/>
      <c r="X26" s="441"/>
      <c r="Y26" s="441"/>
      <c r="Z26" s="229"/>
      <c r="AA26" s="231"/>
      <c r="AB26" s="146"/>
      <c r="AC26" s="147"/>
      <c r="AD26" s="147"/>
      <c r="AE26" s="147"/>
      <c r="AF26" s="148"/>
      <c r="AG26" s="147"/>
      <c r="AH26" s="147"/>
      <c r="AI26" s="147"/>
      <c r="AJ26" s="147"/>
      <c r="AK26" s="147"/>
      <c r="AL26" s="146"/>
      <c r="AM26" s="147"/>
      <c r="AN26" s="147"/>
      <c r="AO26" s="147"/>
      <c r="AP26" s="148"/>
      <c r="AQ26" s="147"/>
      <c r="AR26" s="147"/>
      <c r="AS26" s="147"/>
      <c r="AT26" s="147"/>
      <c r="AU26" s="147"/>
      <c r="AV26" s="146"/>
      <c r="AW26" s="147"/>
      <c r="AX26" s="147"/>
      <c r="AY26" s="147"/>
      <c r="AZ26" s="148"/>
      <c r="BA26" s="146"/>
      <c r="BB26" s="147"/>
      <c r="BC26" s="147"/>
      <c r="BD26" s="147"/>
      <c r="BE26" s="147"/>
      <c r="BF26" s="130" t="s">
        <v>58</v>
      </c>
      <c r="BG26" s="137"/>
      <c r="BH26" s="134" t="s">
        <v>1</v>
      </c>
      <c r="BI26" s="239">
        <f>SUM(C26:BE26)</f>
        <v>0</v>
      </c>
    </row>
    <row r="27" spans="1:61" x14ac:dyDescent="0.65">
      <c r="A27" s="21" t="s">
        <v>57</v>
      </c>
      <c r="B27" s="162"/>
      <c r="C27" s="140"/>
      <c r="D27" s="141"/>
      <c r="E27" s="141"/>
      <c r="F27" s="141"/>
      <c r="G27" s="145"/>
      <c r="H27" s="141"/>
      <c r="I27" s="141"/>
      <c r="J27" s="141"/>
      <c r="K27" s="141"/>
      <c r="L27" s="145"/>
      <c r="M27" s="140"/>
      <c r="N27" s="141"/>
      <c r="O27" s="141"/>
      <c r="P27" s="141"/>
      <c r="Q27" s="145"/>
      <c r="R27" s="23"/>
      <c r="S27" s="23"/>
      <c r="T27" s="23"/>
      <c r="U27" s="23"/>
      <c r="V27" s="23"/>
      <c r="W27" s="214" t="s">
        <v>76</v>
      </c>
      <c r="X27" s="152">
        <v>1</v>
      </c>
      <c r="Y27" s="212" t="s">
        <v>23</v>
      </c>
      <c r="Z27" s="348"/>
      <c r="AA27" s="230">
        <f>IF(W27="","",X27*Z27)</f>
        <v>0</v>
      </c>
      <c r="AB27" s="140"/>
      <c r="AC27" s="141"/>
      <c r="AD27" s="141"/>
      <c r="AE27" s="141"/>
      <c r="AF27" s="145"/>
      <c r="AG27" s="141"/>
      <c r="AH27" s="141"/>
      <c r="AI27" s="141"/>
      <c r="AJ27" s="141"/>
      <c r="AK27" s="141"/>
      <c r="AL27" s="140"/>
      <c r="AM27" s="141"/>
      <c r="AN27" s="141"/>
      <c r="AO27" s="141"/>
      <c r="AP27" s="145"/>
      <c r="AQ27" s="141"/>
      <c r="AR27" s="141"/>
      <c r="AS27" s="141"/>
      <c r="AT27" s="141"/>
      <c r="AU27" s="141"/>
      <c r="AV27" s="140"/>
      <c r="AW27" s="141"/>
      <c r="AX27" s="141"/>
      <c r="AY27" s="141"/>
      <c r="AZ27" s="145"/>
      <c r="BA27" s="140"/>
      <c r="BB27" s="141"/>
      <c r="BC27" s="141"/>
      <c r="BD27" s="141"/>
      <c r="BE27" s="141"/>
      <c r="BF27" s="142"/>
      <c r="BG27" s="143"/>
      <c r="BH27" s="144"/>
      <c r="BI27" s="240"/>
    </row>
    <row r="28" spans="1:61" x14ac:dyDescent="0.65">
      <c r="A28" s="21"/>
      <c r="B28" s="162"/>
      <c r="C28" s="22"/>
      <c r="D28" s="23"/>
      <c r="E28" s="23"/>
      <c r="F28" s="23"/>
      <c r="G28" s="24"/>
      <c r="H28" s="23"/>
      <c r="I28" s="23"/>
      <c r="J28" s="23"/>
      <c r="K28" s="23"/>
      <c r="L28" s="24"/>
      <c r="M28" s="22"/>
      <c r="N28" s="23"/>
      <c r="O28" s="23"/>
      <c r="P28" s="23"/>
      <c r="Q28" s="24"/>
      <c r="R28" s="23"/>
      <c r="S28" s="23"/>
      <c r="T28" s="23"/>
      <c r="U28" s="23"/>
      <c r="V28" s="23"/>
      <c r="W28" s="214"/>
      <c r="X28" s="152"/>
      <c r="Y28" s="212"/>
      <c r="Z28" s="348"/>
      <c r="AA28" s="230"/>
      <c r="AB28" s="22"/>
      <c r="AC28" s="23"/>
      <c r="AD28" s="23"/>
      <c r="AE28" s="23"/>
      <c r="AF28" s="24"/>
      <c r="AG28" s="23"/>
      <c r="AH28" s="23"/>
      <c r="AI28" s="23"/>
      <c r="AJ28" s="23"/>
      <c r="AK28" s="23"/>
      <c r="AL28" s="22"/>
      <c r="AM28" s="23"/>
      <c r="AN28" s="23"/>
      <c r="AO28" s="23"/>
      <c r="AP28" s="24"/>
      <c r="AQ28" s="23"/>
      <c r="AR28" s="23"/>
      <c r="AS28" s="23"/>
      <c r="AT28" s="23"/>
      <c r="AU28" s="23"/>
      <c r="AV28" s="22"/>
      <c r="AW28" s="23"/>
      <c r="AX28" s="23"/>
      <c r="AY28" s="23"/>
      <c r="AZ28" s="24"/>
      <c r="BA28" s="22"/>
      <c r="BB28" s="23"/>
      <c r="BC28" s="23"/>
      <c r="BD28" s="23"/>
      <c r="BE28" s="23"/>
      <c r="BF28" s="26"/>
      <c r="BG28" s="136"/>
      <c r="BH28" s="133"/>
      <c r="BI28" s="241"/>
    </row>
    <row r="29" spans="1:61" x14ac:dyDescent="0.65">
      <c r="A29" s="21"/>
      <c r="B29" s="162"/>
      <c r="C29" s="22"/>
      <c r="D29" s="23"/>
      <c r="E29" s="23"/>
      <c r="F29" s="23"/>
      <c r="G29" s="24"/>
      <c r="H29" s="23"/>
      <c r="I29" s="23"/>
      <c r="J29" s="23"/>
      <c r="K29" s="23"/>
      <c r="L29" s="24"/>
      <c r="M29" s="22"/>
      <c r="N29" s="23"/>
      <c r="O29" s="23"/>
      <c r="P29" s="23"/>
      <c r="Q29" s="24"/>
      <c r="R29" s="23"/>
      <c r="S29" s="23"/>
      <c r="T29" s="23"/>
      <c r="U29" s="23"/>
      <c r="V29" s="23"/>
      <c r="W29" s="214"/>
      <c r="X29" s="152"/>
      <c r="Y29" s="212"/>
      <c r="Z29" s="348"/>
      <c r="AA29" s="230"/>
      <c r="AB29" s="22"/>
      <c r="AC29" s="23"/>
      <c r="AD29" s="23"/>
      <c r="AE29" s="23"/>
      <c r="AF29" s="24"/>
      <c r="AG29" s="23"/>
      <c r="AH29" s="23"/>
      <c r="AI29" s="23"/>
      <c r="AJ29" s="23"/>
      <c r="AK29" s="23"/>
      <c r="AL29" s="22"/>
      <c r="AM29" s="23"/>
      <c r="AN29" s="23"/>
      <c r="AO29" s="23"/>
      <c r="AP29" s="24"/>
      <c r="AQ29" s="23"/>
      <c r="AR29" s="23"/>
      <c r="AS29" s="23"/>
      <c r="AT29" s="23"/>
      <c r="AU29" s="23"/>
      <c r="AV29" s="22"/>
      <c r="AW29" s="23"/>
      <c r="AX29" s="23"/>
      <c r="AY29" s="23"/>
      <c r="AZ29" s="24"/>
      <c r="BA29" s="22"/>
      <c r="BB29" s="23"/>
      <c r="BC29" s="23"/>
      <c r="BD29" s="23"/>
      <c r="BE29" s="23"/>
      <c r="BF29" s="26"/>
      <c r="BG29" s="136"/>
      <c r="BH29" s="133"/>
      <c r="BI29" s="241"/>
    </row>
    <row r="30" spans="1:61" x14ac:dyDescent="0.65">
      <c r="A30" s="21"/>
      <c r="B30" s="162"/>
      <c r="C30" s="22"/>
      <c r="D30" s="23"/>
      <c r="E30" s="23"/>
      <c r="F30" s="23"/>
      <c r="G30" s="24"/>
      <c r="H30" s="23"/>
      <c r="I30" s="23"/>
      <c r="J30" s="23"/>
      <c r="K30" s="23"/>
      <c r="L30" s="24"/>
      <c r="M30" s="22"/>
      <c r="N30" s="23"/>
      <c r="O30" s="23"/>
      <c r="P30" s="23"/>
      <c r="Q30" s="24"/>
      <c r="R30" s="23"/>
      <c r="S30" s="23"/>
      <c r="T30" s="23"/>
      <c r="U30" s="23"/>
      <c r="V30" s="23"/>
      <c r="W30" s="214"/>
      <c r="X30" s="152"/>
      <c r="Y30" s="212"/>
      <c r="Z30" s="348"/>
      <c r="AA30" s="230"/>
      <c r="AB30" s="22"/>
      <c r="AC30" s="23"/>
      <c r="AD30" s="23"/>
      <c r="AE30" s="23"/>
      <c r="AF30" s="24"/>
      <c r="AG30" s="23"/>
      <c r="AH30" s="23"/>
      <c r="AI30" s="23"/>
      <c r="AJ30" s="23"/>
      <c r="AK30" s="23"/>
      <c r="AL30" s="22"/>
      <c r="AM30" s="23"/>
      <c r="AN30" s="23"/>
      <c r="AO30" s="23"/>
      <c r="AP30" s="24"/>
      <c r="AQ30" s="23"/>
      <c r="AR30" s="23"/>
      <c r="AS30" s="23"/>
      <c r="AT30" s="23"/>
      <c r="AU30" s="23"/>
      <c r="AV30" s="22"/>
      <c r="AW30" s="23"/>
      <c r="AX30" s="23"/>
      <c r="AY30" s="23"/>
      <c r="AZ30" s="24"/>
      <c r="BA30" s="22"/>
      <c r="BB30" s="23"/>
      <c r="BC30" s="23"/>
      <c r="BD30" s="23"/>
      <c r="BE30" s="23"/>
      <c r="BF30" s="26"/>
      <c r="BG30" s="136"/>
      <c r="BH30" s="133"/>
      <c r="BI30" s="241"/>
    </row>
    <row r="31" spans="1:61" x14ac:dyDescent="0.65">
      <c r="A31" s="27"/>
      <c r="B31" s="161"/>
      <c r="C31" s="132"/>
      <c r="D31" s="32"/>
      <c r="E31" s="32"/>
      <c r="F31" s="32"/>
      <c r="G31" s="131"/>
      <c r="H31" s="32"/>
      <c r="I31" s="32"/>
      <c r="J31" s="32"/>
      <c r="K31" s="32"/>
      <c r="L31" s="131"/>
      <c r="M31" s="132"/>
      <c r="N31" s="32"/>
      <c r="O31" s="32"/>
      <c r="P31" s="32"/>
      <c r="Q31" s="131"/>
      <c r="R31" s="32"/>
      <c r="S31" s="32"/>
      <c r="T31" s="32"/>
      <c r="U31" s="32"/>
      <c r="V31" s="32"/>
      <c r="W31" s="214" t="s">
        <v>103</v>
      </c>
      <c r="X31" s="152">
        <v>1</v>
      </c>
      <c r="Y31" s="32" t="s">
        <v>23</v>
      </c>
      <c r="Z31" s="348"/>
      <c r="AA31" s="230">
        <f>X31*Z31</f>
        <v>0</v>
      </c>
      <c r="AB31" s="132"/>
      <c r="AC31" s="32"/>
      <c r="AD31" s="32"/>
      <c r="AE31" s="32"/>
      <c r="AF31" s="131"/>
      <c r="AG31" s="32"/>
      <c r="AH31" s="32"/>
      <c r="AI31" s="32"/>
      <c r="AJ31" s="32"/>
      <c r="AK31" s="32"/>
      <c r="AL31" s="132"/>
      <c r="AM31" s="32"/>
      <c r="AN31" s="32"/>
      <c r="AO31" s="32"/>
      <c r="AP31" s="131"/>
      <c r="AQ31" s="32"/>
      <c r="AR31" s="32"/>
      <c r="AS31" s="32"/>
      <c r="AT31" s="32"/>
      <c r="AU31" s="32"/>
      <c r="AV31" s="132"/>
      <c r="AW31" s="32"/>
      <c r="AX31" s="32"/>
      <c r="AY31" s="32"/>
      <c r="AZ31" s="131"/>
      <c r="BA31" s="132"/>
      <c r="BB31" s="32"/>
      <c r="BC31" s="32"/>
      <c r="BD31" s="32"/>
      <c r="BE31" s="32"/>
      <c r="BF31" s="26"/>
      <c r="BG31" s="136"/>
      <c r="BH31" s="133"/>
      <c r="BI31" s="241"/>
    </row>
    <row r="32" spans="1:61" x14ac:dyDescent="0.65">
      <c r="A32" s="30"/>
      <c r="B32" s="160"/>
      <c r="C32" s="146"/>
      <c r="D32" s="147"/>
      <c r="E32" s="147"/>
      <c r="F32" s="147"/>
      <c r="G32" s="148"/>
      <c r="H32" s="147"/>
      <c r="I32" s="147"/>
      <c r="J32" s="147"/>
      <c r="K32" s="147"/>
      <c r="L32" s="148"/>
      <c r="M32" s="146"/>
      <c r="N32" s="147"/>
      <c r="O32" s="147"/>
      <c r="P32" s="147"/>
      <c r="Q32" s="148"/>
      <c r="R32" s="147"/>
      <c r="S32" s="147"/>
      <c r="T32" s="147"/>
      <c r="U32" s="147"/>
      <c r="V32" s="147"/>
      <c r="W32" s="416" t="s">
        <v>22</v>
      </c>
      <c r="X32" s="417"/>
      <c r="Y32" s="417"/>
      <c r="Z32" s="229"/>
      <c r="AA32" s="231">
        <f>SUM(AA27:AA31)</f>
        <v>0</v>
      </c>
      <c r="AB32" s="146"/>
      <c r="AC32" s="147"/>
      <c r="AD32" s="147"/>
      <c r="AE32" s="147"/>
      <c r="AF32" s="148"/>
      <c r="AG32" s="147"/>
      <c r="AH32" s="147"/>
      <c r="AI32" s="147"/>
      <c r="AJ32" s="147"/>
      <c r="AK32" s="147"/>
      <c r="AL32" s="146"/>
      <c r="AM32" s="147"/>
      <c r="AN32" s="147"/>
      <c r="AO32" s="147"/>
      <c r="AP32" s="148"/>
      <c r="AQ32" s="147"/>
      <c r="AR32" s="147"/>
      <c r="AS32" s="147"/>
      <c r="AT32" s="147"/>
      <c r="AU32" s="147"/>
      <c r="AV32" s="146"/>
      <c r="AW32" s="147"/>
      <c r="AX32" s="147"/>
      <c r="AY32" s="147"/>
      <c r="AZ32" s="148"/>
      <c r="BA32" s="146"/>
      <c r="BB32" s="147"/>
      <c r="BC32" s="147"/>
      <c r="BD32" s="147"/>
      <c r="BE32" s="147"/>
      <c r="BF32" s="130" t="s">
        <v>57</v>
      </c>
      <c r="BG32" s="137"/>
      <c r="BH32" s="134" t="s">
        <v>1</v>
      </c>
      <c r="BI32" s="239">
        <f>SUM(C32:BE32)</f>
        <v>0</v>
      </c>
    </row>
    <row r="33" spans="1:61" x14ac:dyDescent="0.65">
      <c r="A33" s="21" t="s">
        <v>53</v>
      </c>
      <c r="B33" s="162"/>
      <c r="C33" s="22"/>
      <c r="D33" s="141"/>
      <c r="E33" s="141"/>
      <c r="F33" s="141"/>
      <c r="G33" s="145"/>
      <c r="H33" s="141"/>
      <c r="I33" s="141"/>
      <c r="J33" s="141"/>
      <c r="K33" s="141"/>
      <c r="L33" s="145"/>
      <c r="M33" s="140"/>
      <c r="N33" s="141"/>
      <c r="O33" s="141"/>
      <c r="P33" s="141"/>
      <c r="Q33" s="145"/>
      <c r="R33" s="141"/>
      <c r="S33" s="141"/>
      <c r="T33" s="141"/>
      <c r="U33" s="141"/>
      <c r="V33" s="141"/>
      <c r="W33" s="140"/>
      <c r="X33" s="141"/>
      <c r="Y33" s="141"/>
      <c r="Z33" s="141"/>
      <c r="AA33" s="145"/>
      <c r="AB33" s="214" t="s">
        <v>76</v>
      </c>
      <c r="AC33" s="152">
        <v>1</v>
      </c>
      <c r="AD33" s="212" t="s">
        <v>23</v>
      </c>
      <c r="AE33" s="348"/>
      <c r="AF33" s="230">
        <f>IF(AB33="","",AC33*AE33)</f>
        <v>0</v>
      </c>
      <c r="AG33" s="152"/>
      <c r="AH33" s="152"/>
      <c r="AI33" s="152"/>
      <c r="AJ33" s="152"/>
      <c r="AK33" s="152"/>
      <c r="AL33" s="140"/>
      <c r="AM33" s="141"/>
      <c r="AN33" s="141"/>
      <c r="AO33" s="141"/>
      <c r="AP33" s="145"/>
      <c r="AQ33" s="141"/>
      <c r="AR33" s="141"/>
      <c r="AS33" s="141"/>
      <c r="AT33" s="141"/>
      <c r="AU33" s="141"/>
      <c r="AV33" s="140"/>
      <c r="AW33" s="141"/>
      <c r="AX33" s="141"/>
      <c r="AY33" s="141"/>
      <c r="AZ33" s="145"/>
      <c r="BA33" s="140"/>
      <c r="BB33" s="141"/>
      <c r="BC33" s="141"/>
      <c r="BD33" s="141"/>
      <c r="BE33" s="141"/>
      <c r="BF33" s="142"/>
      <c r="BG33" s="143"/>
      <c r="BH33" s="144"/>
      <c r="BI33" s="240"/>
    </row>
    <row r="34" spans="1:61" x14ac:dyDescent="0.65">
      <c r="A34" s="21"/>
      <c r="B34" s="162"/>
      <c r="C34" s="22"/>
      <c r="D34" s="23"/>
      <c r="E34" s="23"/>
      <c r="F34" s="23"/>
      <c r="G34" s="24"/>
      <c r="H34" s="23"/>
      <c r="I34" s="23"/>
      <c r="J34" s="23"/>
      <c r="K34" s="23"/>
      <c r="L34" s="24"/>
      <c r="M34" s="22"/>
      <c r="N34" s="23"/>
      <c r="O34" s="23"/>
      <c r="P34" s="23"/>
      <c r="Q34" s="24"/>
      <c r="R34" s="23"/>
      <c r="S34" s="23"/>
      <c r="T34" s="23"/>
      <c r="U34" s="23"/>
      <c r="V34" s="23"/>
      <c r="W34" s="22"/>
      <c r="X34" s="23"/>
      <c r="Y34" s="23"/>
      <c r="Z34" s="23"/>
      <c r="AA34" s="24"/>
      <c r="AB34" s="214"/>
      <c r="AC34" s="152"/>
      <c r="AD34" s="212"/>
      <c r="AE34" s="348"/>
      <c r="AF34" s="230"/>
      <c r="AG34" s="152"/>
      <c r="AH34" s="152"/>
      <c r="AI34" s="152"/>
      <c r="AJ34" s="152"/>
      <c r="AK34" s="152"/>
      <c r="AL34" s="22"/>
      <c r="AM34" s="23"/>
      <c r="AN34" s="23"/>
      <c r="AO34" s="23"/>
      <c r="AP34" s="24"/>
      <c r="AQ34" s="23"/>
      <c r="AR34" s="23"/>
      <c r="AS34" s="23"/>
      <c r="AT34" s="23"/>
      <c r="AU34" s="23"/>
      <c r="AV34" s="22"/>
      <c r="AW34" s="23"/>
      <c r="AX34" s="23"/>
      <c r="AY34" s="23"/>
      <c r="AZ34" s="24"/>
      <c r="BA34" s="22"/>
      <c r="BB34" s="23"/>
      <c r="BC34" s="23"/>
      <c r="BD34" s="23"/>
      <c r="BE34" s="23"/>
      <c r="BF34" s="26"/>
      <c r="BG34" s="136"/>
      <c r="BH34" s="133"/>
      <c r="BI34" s="241"/>
    </row>
    <row r="35" spans="1:61" x14ac:dyDescent="0.65">
      <c r="A35" s="21"/>
      <c r="B35" s="162"/>
      <c r="C35" s="22"/>
      <c r="D35" s="23"/>
      <c r="E35" s="23"/>
      <c r="F35" s="23"/>
      <c r="G35" s="24"/>
      <c r="H35" s="23"/>
      <c r="I35" s="23"/>
      <c r="J35" s="23"/>
      <c r="K35" s="23"/>
      <c r="L35" s="24"/>
      <c r="M35" s="22"/>
      <c r="N35" s="23"/>
      <c r="O35" s="23"/>
      <c r="P35" s="23"/>
      <c r="Q35" s="24"/>
      <c r="R35" s="23"/>
      <c r="S35" s="23"/>
      <c r="T35" s="23"/>
      <c r="U35" s="23"/>
      <c r="V35" s="23"/>
      <c r="W35" s="22"/>
      <c r="X35" s="23"/>
      <c r="Y35" s="23"/>
      <c r="Z35" s="23"/>
      <c r="AA35" s="24"/>
      <c r="AB35" s="214"/>
      <c r="AC35" s="152"/>
      <c r="AD35" s="212"/>
      <c r="AE35" s="348"/>
      <c r="AF35" s="230"/>
      <c r="AG35" s="152"/>
      <c r="AH35" s="152"/>
      <c r="AI35" s="152"/>
      <c r="AJ35" s="152"/>
      <c r="AK35" s="152"/>
      <c r="AL35" s="22"/>
      <c r="AM35" s="23"/>
      <c r="AN35" s="23"/>
      <c r="AO35" s="23"/>
      <c r="AP35" s="24"/>
      <c r="AQ35" s="23"/>
      <c r="AR35" s="23"/>
      <c r="AS35" s="23"/>
      <c r="AT35" s="23"/>
      <c r="AU35" s="23"/>
      <c r="AV35" s="22"/>
      <c r="AW35" s="23"/>
      <c r="AX35" s="23"/>
      <c r="AY35" s="23"/>
      <c r="AZ35" s="24"/>
      <c r="BA35" s="22"/>
      <c r="BB35" s="23"/>
      <c r="BC35" s="23"/>
      <c r="BD35" s="23"/>
      <c r="BE35" s="23"/>
      <c r="BF35" s="26"/>
      <c r="BG35" s="136"/>
      <c r="BH35" s="133"/>
      <c r="BI35" s="241"/>
    </row>
    <row r="36" spans="1:61" x14ac:dyDescent="0.65">
      <c r="A36" s="21"/>
      <c r="B36" s="162"/>
      <c r="C36" s="22"/>
      <c r="D36" s="23"/>
      <c r="E36" s="23"/>
      <c r="F36" s="23"/>
      <c r="G36" s="24"/>
      <c r="H36" s="23"/>
      <c r="I36" s="23"/>
      <c r="J36" s="23"/>
      <c r="K36" s="23"/>
      <c r="L36" s="24"/>
      <c r="M36" s="22"/>
      <c r="N36" s="23"/>
      <c r="O36" s="23"/>
      <c r="P36" s="23"/>
      <c r="Q36" s="24"/>
      <c r="R36" s="23"/>
      <c r="S36" s="23"/>
      <c r="T36" s="23"/>
      <c r="U36" s="23"/>
      <c r="V36" s="23"/>
      <c r="W36" s="22"/>
      <c r="X36" s="23"/>
      <c r="Y36" s="23"/>
      <c r="Z36" s="23"/>
      <c r="AA36" s="24"/>
      <c r="AB36" s="214"/>
      <c r="AC36" s="152"/>
      <c r="AD36" s="212"/>
      <c r="AE36" s="348"/>
      <c r="AF36" s="230"/>
      <c r="AG36" s="152"/>
      <c r="AH36" s="152"/>
      <c r="AI36" s="152"/>
      <c r="AJ36" s="152"/>
      <c r="AK36" s="152"/>
      <c r="AL36" s="22"/>
      <c r="AM36" s="23"/>
      <c r="AN36" s="23"/>
      <c r="AO36" s="23"/>
      <c r="AP36" s="24"/>
      <c r="AQ36" s="23"/>
      <c r="AR36" s="23"/>
      <c r="AS36" s="23"/>
      <c r="AT36" s="23"/>
      <c r="AU36" s="23"/>
      <c r="AV36" s="22"/>
      <c r="AW36" s="23"/>
      <c r="AX36" s="23"/>
      <c r="AY36" s="23"/>
      <c r="AZ36" s="24"/>
      <c r="BA36" s="22"/>
      <c r="BB36" s="23"/>
      <c r="BC36" s="23"/>
      <c r="BD36" s="23"/>
      <c r="BE36" s="23"/>
      <c r="BF36" s="26"/>
      <c r="BG36" s="136"/>
      <c r="BH36" s="133"/>
      <c r="BI36" s="241"/>
    </row>
    <row r="37" spans="1:61" x14ac:dyDescent="0.65">
      <c r="A37" s="21"/>
      <c r="B37" s="162"/>
      <c r="C37" s="22"/>
      <c r="D37" s="23"/>
      <c r="E37" s="23"/>
      <c r="F37" s="23"/>
      <c r="G37" s="24"/>
      <c r="H37" s="23"/>
      <c r="I37" s="23"/>
      <c r="J37" s="23"/>
      <c r="K37" s="23"/>
      <c r="L37" s="24"/>
      <c r="M37" s="22"/>
      <c r="N37" s="23"/>
      <c r="O37" s="23"/>
      <c r="P37" s="23"/>
      <c r="Q37" s="24"/>
      <c r="R37" s="23"/>
      <c r="S37" s="23"/>
      <c r="T37" s="23"/>
      <c r="U37" s="23"/>
      <c r="V37" s="23"/>
      <c r="W37" s="22"/>
      <c r="X37" s="23"/>
      <c r="Y37" s="23"/>
      <c r="Z37" s="23"/>
      <c r="AA37" s="24"/>
      <c r="AB37" s="214" t="s">
        <v>103</v>
      </c>
      <c r="AC37" s="152">
        <v>1</v>
      </c>
      <c r="AD37" s="212" t="s">
        <v>23</v>
      </c>
      <c r="AE37" s="348"/>
      <c r="AF37" s="230">
        <f t="shared" ref="AF37" si="3">IF(AB37="","",AC37*AE37)</f>
        <v>0</v>
      </c>
      <c r="AG37" s="152"/>
      <c r="AH37" s="152"/>
      <c r="AI37" s="152"/>
      <c r="AJ37" s="152"/>
      <c r="AK37" s="152"/>
      <c r="AL37" s="22"/>
      <c r="AM37" s="23"/>
      <c r="AN37" s="23"/>
      <c r="AO37" s="23"/>
      <c r="AP37" s="24"/>
      <c r="AQ37" s="23"/>
      <c r="AR37" s="23"/>
      <c r="AS37" s="23"/>
      <c r="AT37" s="23"/>
      <c r="AU37" s="23"/>
      <c r="AV37" s="22"/>
      <c r="AW37" s="23"/>
      <c r="AX37" s="23"/>
      <c r="AY37" s="23"/>
      <c r="AZ37" s="24"/>
      <c r="BA37" s="22"/>
      <c r="BB37" s="23"/>
      <c r="BC37" s="23"/>
      <c r="BD37" s="23"/>
      <c r="BE37" s="23"/>
      <c r="BF37" s="26"/>
      <c r="BG37" s="136"/>
      <c r="BH37" s="133"/>
      <c r="BI37" s="241"/>
    </row>
    <row r="38" spans="1:61" x14ac:dyDescent="0.65">
      <c r="A38" s="30"/>
      <c r="B38" s="160"/>
      <c r="C38" s="146"/>
      <c r="D38" s="147"/>
      <c r="E38" s="147"/>
      <c r="F38" s="147"/>
      <c r="G38" s="148"/>
      <c r="H38" s="147"/>
      <c r="I38" s="147"/>
      <c r="J38" s="147"/>
      <c r="K38" s="147"/>
      <c r="L38" s="148"/>
      <c r="M38" s="146"/>
      <c r="N38" s="147"/>
      <c r="O38" s="147"/>
      <c r="P38" s="147"/>
      <c r="Q38" s="148"/>
      <c r="R38" s="147"/>
      <c r="S38" s="147"/>
      <c r="T38" s="147"/>
      <c r="U38" s="147"/>
      <c r="V38" s="147"/>
      <c r="W38" s="146"/>
      <c r="X38" s="147"/>
      <c r="Y38" s="147"/>
      <c r="Z38" s="147"/>
      <c r="AA38" s="148"/>
      <c r="AB38" s="380" t="s">
        <v>22</v>
      </c>
      <c r="AC38" s="381"/>
      <c r="AD38" s="381"/>
      <c r="AE38" s="229"/>
      <c r="AF38" s="231">
        <f>SUM(AF33:AF37)</f>
        <v>0</v>
      </c>
      <c r="AG38" s="229"/>
      <c r="AH38" s="229"/>
      <c r="AI38" s="229"/>
      <c r="AJ38" s="229"/>
      <c r="AK38" s="229"/>
      <c r="AL38" s="146"/>
      <c r="AM38" s="147"/>
      <c r="AN38" s="147"/>
      <c r="AO38" s="147"/>
      <c r="AP38" s="148"/>
      <c r="AQ38" s="147"/>
      <c r="AR38" s="147"/>
      <c r="AS38" s="147"/>
      <c r="AT38" s="147"/>
      <c r="AU38" s="147"/>
      <c r="AV38" s="146"/>
      <c r="AW38" s="147"/>
      <c r="AX38" s="147"/>
      <c r="AY38" s="147"/>
      <c r="AZ38" s="148"/>
      <c r="BA38" s="146"/>
      <c r="BB38" s="147"/>
      <c r="BC38" s="147"/>
      <c r="BD38" s="147"/>
      <c r="BE38" s="147"/>
      <c r="BF38" s="130" t="s">
        <v>53</v>
      </c>
      <c r="BG38" s="137"/>
      <c r="BH38" s="134" t="s">
        <v>1</v>
      </c>
      <c r="BI38" s="239">
        <f>SUM(C38:BE38)</f>
        <v>0</v>
      </c>
    </row>
    <row r="39" spans="1:61" x14ac:dyDescent="0.65">
      <c r="A39" s="21" t="s">
        <v>128</v>
      </c>
      <c r="B39" s="162"/>
      <c r="C39" s="22"/>
      <c r="D39" s="23"/>
      <c r="E39" s="23"/>
      <c r="F39" s="23"/>
      <c r="G39" s="24"/>
      <c r="H39" s="23"/>
      <c r="I39" s="23"/>
      <c r="J39" s="23"/>
      <c r="K39" s="23"/>
      <c r="L39" s="24"/>
      <c r="M39" s="22"/>
      <c r="N39" s="23"/>
      <c r="O39" s="23"/>
      <c r="P39" s="23"/>
      <c r="Q39" s="24"/>
      <c r="R39" s="23"/>
      <c r="S39" s="23"/>
      <c r="T39" s="23"/>
      <c r="U39" s="23"/>
      <c r="V39" s="23"/>
      <c r="W39" s="22"/>
      <c r="X39" s="23"/>
      <c r="Y39" s="23"/>
      <c r="Z39" s="23"/>
      <c r="AA39" s="24"/>
      <c r="AG39" s="214" t="s">
        <v>76</v>
      </c>
      <c r="AH39" s="152">
        <v>1</v>
      </c>
      <c r="AI39" s="212" t="s">
        <v>23</v>
      </c>
      <c r="AJ39" s="348"/>
      <c r="AK39" s="230">
        <f>IF(AG39="","",AH39*AJ39)</f>
        <v>0</v>
      </c>
      <c r="AL39" s="214"/>
      <c r="AM39" s="152"/>
      <c r="AN39" s="212"/>
      <c r="AO39" s="152"/>
      <c r="AP39" s="230"/>
      <c r="AQ39" s="152"/>
      <c r="AR39" s="152"/>
      <c r="AS39" s="152"/>
      <c r="AT39" s="152"/>
      <c r="AU39" s="152"/>
      <c r="AV39" s="22"/>
      <c r="AW39" s="23"/>
      <c r="AX39" s="23"/>
      <c r="AY39" s="23"/>
      <c r="AZ39" s="24"/>
      <c r="BA39" s="22"/>
      <c r="BB39" s="23"/>
      <c r="BC39" s="23"/>
      <c r="BD39" s="23"/>
      <c r="BE39" s="23"/>
      <c r="BF39" s="26"/>
      <c r="BG39" s="136"/>
      <c r="BH39" s="133"/>
      <c r="BI39" s="241"/>
    </row>
    <row r="40" spans="1:61" x14ac:dyDescent="0.65">
      <c r="A40" s="21"/>
      <c r="B40" s="162"/>
      <c r="C40" s="22"/>
      <c r="D40" s="23"/>
      <c r="E40" s="23"/>
      <c r="F40" s="23"/>
      <c r="G40" s="24"/>
      <c r="H40" s="23"/>
      <c r="I40" s="23"/>
      <c r="J40" s="23"/>
      <c r="K40" s="23"/>
      <c r="L40" s="24"/>
      <c r="M40" s="22"/>
      <c r="N40" s="23"/>
      <c r="O40" s="23"/>
      <c r="P40" s="23"/>
      <c r="Q40" s="24"/>
      <c r="R40" s="23"/>
      <c r="S40" s="23"/>
      <c r="T40" s="23"/>
      <c r="U40" s="23"/>
      <c r="V40" s="23"/>
      <c r="W40" s="22"/>
      <c r="X40" s="23"/>
      <c r="Y40" s="23"/>
      <c r="Z40" s="23"/>
      <c r="AA40" s="24"/>
      <c r="AG40" s="214"/>
      <c r="AH40" s="152"/>
      <c r="AI40" s="212"/>
      <c r="AJ40" s="348"/>
      <c r="AK40" s="230"/>
      <c r="AL40" s="214"/>
      <c r="AM40" s="152"/>
      <c r="AN40" s="212"/>
      <c r="AO40" s="152"/>
      <c r="AP40" s="230"/>
      <c r="AQ40" s="152"/>
      <c r="AR40" s="152"/>
      <c r="AS40" s="152"/>
      <c r="AT40" s="152"/>
      <c r="AU40" s="152"/>
      <c r="AV40" s="22"/>
      <c r="AW40" s="23"/>
      <c r="AX40" s="23"/>
      <c r="AY40" s="23"/>
      <c r="AZ40" s="24"/>
      <c r="BA40" s="22"/>
      <c r="BB40" s="23"/>
      <c r="BC40" s="23"/>
      <c r="BD40" s="23"/>
      <c r="BE40" s="23"/>
      <c r="BF40" s="26"/>
      <c r="BG40" s="136"/>
      <c r="BH40" s="133"/>
      <c r="BI40" s="241"/>
    </row>
    <row r="41" spans="1:61" x14ac:dyDescent="0.65">
      <c r="A41" s="21"/>
      <c r="B41" s="162"/>
      <c r="C41" s="22"/>
      <c r="D41" s="23"/>
      <c r="E41" s="23"/>
      <c r="F41" s="23"/>
      <c r="G41" s="24"/>
      <c r="H41" s="23"/>
      <c r="I41" s="23"/>
      <c r="J41" s="23"/>
      <c r="K41" s="23"/>
      <c r="L41" s="24"/>
      <c r="M41" s="22"/>
      <c r="N41" s="23"/>
      <c r="O41" s="23"/>
      <c r="P41" s="23"/>
      <c r="Q41" s="24"/>
      <c r="R41" s="23"/>
      <c r="S41" s="23"/>
      <c r="T41" s="23"/>
      <c r="U41" s="23"/>
      <c r="V41" s="23"/>
      <c r="W41" s="22"/>
      <c r="X41" s="23"/>
      <c r="Y41" s="23"/>
      <c r="Z41" s="23"/>
      <c r="AA41" s="24"/>
      <c r="AG41" s="214"/>
      <c r="AH41" s="152"/>
      <c r="AI41" s="212"/>
      <c r="AJ41" s="348"/>
      <c r="AK41" s="230"/>
      <c r="AL41" s="214"/>
      <c r="AM41" s="152"/>
      <c r="AN41" s="212"/>
      <c r="AO41" s="152"/>
      <c r="AP41" s="230"/>
      <c r="AQ41" s="152"/>
      <c r="AR41" s="152"/>
      <c r="AS41" s="152"/>
      <c r="AT41" s="152"/>
      <c r="AU41" s="152"/>
      <c r="AV41" s="22"/>
      <c r="AW41" s="23"/>
      <c r="AX41" s="23"/>
      <c r="AY41" s="23"/>
      <c r="AZ41" s="24"/>
      <c r="BA41" s="22"/>
      <c r="BB41" s="23"/>
      <c r="BC41" s="23"/>
      <c r="BD41" s="23"/>
      <c r="BE41" s="23"/>
      <c r="BF41" s="26"/>
      <c r="BG41" s="136"/>
      <c r="BH41" s="133"/>
      <c r="BI41" s="241"/>
    </row>
    <row r="42" spans="1:61" x14ac:dyDescent="0.65">
      <c r="A42" s="21"/>
      <c r="B42" s="162"/>
      <c r="C42" s="22"/>
      <c r="D42" s="23"/>
      <c r="E42" s="23"/>
      <c r="F42" s="23"/>
      <c r="G42" s="24"/>
      <c r="H42" s="23"/>
      <c r="I42" s="23"/>
      <c r="J42" s="23"/>
      <c r="K42" s="23"/>
      <c r="L42" s="24"/>
      <c r="M42" s="22"/>
      <c r="N42" s="23"/>
      <c r="O42" s="23"/>
      <c r="P42" s="23"/>
      <c r="Q42" s="24"/>
      <c r="R42" s="23"/>
      <c r="S42" s="23"/>
      <c r="T42" s="23"/>
      <c r="U42" s="23"/>
      <c r="V42" s="23"/>
      <c r="W42" s="22"/>
      <c r="X42" s="23"/>
      <c r="Y42" s="23"/>
      <c r="Z42" s="23"/>
      <c r="AA42" s="24"/>
      <c r="AG42" s="214"/>
      <c r="AH42" s="152"/>
      <c r="AI42" s="212"/>
      <c r="AJ42" s="348"/>
      <c r="AK42" s="230"/>
      <c r="AL42" s="214"/>
      <c r="AM42" s="152"/>
      <c r="AN42" s="212"/>
      <c r="AO42" s="152"/>
      <c r="AP42" s="230"/>
      <c r="AQ42" s="152"/>
      <c r="AR42" s="152"/>
      <c r="AS42" s="152"/>
      <c r="AT42" s="152"/>
      <c r="AU42" s="152"/>
      <c r="AV42" s="22"/>
      <c r="AW42" s="23"/>
      <c r="AX42" s="23"/>
      <c r="AY42" s="23"/>
      <c r="AZ42" s="24"/>
      <c r="BA42" s="22"/>
      <c r="BB42" s="23"/>
      <c r="BC42" s="23"/>
      <c r="BD42" s="23"/>
      <c r="BE42" s="23"/>
      <c r="BF42" s="26"/>
      <c r="BG42" s="136"/>
      <c r="BH42" s="133"/>
      <c r="BI42" s="241"/>
    </row>
    <row r="43" spans="1:61" x14ac:dyDescent="0.65">
      <c r="A43" s="21"/>
      <c r="B43" s="162"/>
      <c r="C43" s="22"/>
      <c r="D43" s="23"/>
      <c r="E43" s="23"/>
      <c r="F43" s="23"/>
      <c r="G43" s="24"/>
      <c r="H43" s="23"/>
      <c r="I43" s="23"/>
      <c r="J43" s="23"/>
      <c r="K43" s="23"/>
      <c r="L43" s="24"/>
      <c r="M43" s="22"/>
      <c r="N43" s="23"/>
      <c r="O43" s="23"/>
      <c r="P43" s="23"/>
      <c r="Q43" s="24"/>
      <c r="R43" s="23"/>
      <c r="S43" s="23"/>
      <c r="T43" s="23"/>
      <c r="U43" s="23"/>
      <c r="V43" s="23"/>
      <c r="W43" s="22"/>
      <c r="X43" s="23"/>
      <c r="Y43" s="23"/>
      <c r="Z43" s="23"/>
      <c r="AA43" s="24"/>
      <c r="AG43" s="214" t="s">
        <v>103</v>
      </c>
      <c r="AH43" s="152">
        <v>1</v>
      </c>
      <c r="AI43" s="212" t="s">
        <v>23</v>
      </c>
      <c r="AJ43" s="348"/>
      <c r="AK43" s="230">
        <f t="shared" ref="AK43" si="4">IF(AG43="","",AH43*AJ43)</f>
        <v>0</v>
      </c>
      <c r="AL43" s="214"/>
      <c r="AM43" s="152"/>
      <c r="AN43" s="212"/>
      <c r="AO43" s="152"/>
      <c r="AP43" s="230"/>
      <c r="AQ43" s="152"/>
      <c r="AR43" s="152"/>
      <c r="AS43" s="152"/>
      <c r="AT43" s="152"/>
      <c r="AU43" s="152"/>
      <c r="AV43" s="22"/>
      <c r="AW43" s="23"/>
      <c r="AX43" s="23"/>
      <c r="AY43" s="23"/>
      <c r="AZ43" s="24"/>
      <c r="BA43" s="22"/>
      <c r="BB43" s="23"/>
      <c r="BC43" s="23"/>
      <c r="BD43" s="23"/>
      <c r="BE43" s="23"/>
      <c r="BF43" s="26"/>
      <c r="BG43" s="136"/>
      <c r="BH43" s="133"/>
      <c r="BI43" s="241"/>
    </row>
    <row r="44" spans="1:61" x14ac:dyDescent="0.65">
      <c r="A44" s="21"/>
      <c r="B44" s="162"/>
      <c r="C44" s="22"/>
      <c r="D44" s="23"/>
      <c r="E44" s="23"/>
      <c r="F44" s="23"/>
      <c r="G44" s="24"/>
      <c r="H44" s="23"/>
      <c r="I44" s="23"/>
      <c r="J44" s="23"/>
      <c r="K44" s="23"/>
      <c r="L44" s="24"/>
      <c r="M44" s="22"/>
      <c r="N44" s="23"/>
      <c r="O44" s="23"/>
      <c r="P44" s="23"/>
      <c r="Q44" s="24"/>
      <c r="R44" s="23"/>
      <c r="S44" s="23"/>
      <c r="T44" s="23"/>
      <c r="U44" s="23"/>
      <c r="V44" s="23"/>
      <c r="W44" s="22"/>
      <c r="X44" s="23"/>
      <c r="Y44" s="23"/>
      <c r="Z44" s="23"/>
      <c r="AA44" s="24"/>
      <c r="AG44" s="418" t="s">
        <v>22</v>
      </c>
      <c r="AH44" s="419"/>
      <c r="AI44" s="419"/>
      <c r="AJ44" s="229"/>
      <c r="AK44" s="231">
        <f>SUM(AK39:AK43)</f>
        <v>0</v>
      </c>
      <c r="AL44" s="438"/>
      <c r="AM44" s="439"/>
      <c r="AN44" s="439"/>
      <c r="AO44" s="229"/>
      <c r="AP44" s="231"/>
      <c r="AQ44" s="152"/>
      <c r="AR44" s="152"/>
      <c r="AS44" s="152"/>
      <c r="AT44" s="152"/>
      <c r="AU44" s="152"/>
      <c r="AV44" s="22"/>
      <c r="AW44" s="23"/>
      <c r="AX44" s="23"/>
      <c r="AY44" s="23"/>
      <c r="AZ44" s="24"/>
      <c r="BA44" s="22"/>
      <c r="BB44" s="23"/>
      <c r="BC44" s="23"/>
      <c r="BD44" s="23"/>
      <c r="BE44" s="23"/>
      <c r="BF44" s="26"/>
      <c r="BG44" s="136"/>
      <c r="BH44" s="133"/>
      <c r="BI44" s="241">
        <f>SUM(AG44:AP44)</f>
        <v>0</v>
      </c>
    </row>
    <row r="45" spans="1:61" x14ac:dyDescent="0.65">
      <c r="A45" s="21" t="s">
        <v>54</v>
      </c>
      <c r="B45" s="162"/>
      <c r="C45" s="22"/>
      <c r="D45" s="141"/>
      <c r="E45" s="141"/>
      <c r="F45" s="141"/>
      <c r="G45" s="145"/>
      <c r="H45" s="141"/>
      <c r="I45" s="141"/>
      <c r="J45" s="141"/>
      <c r="K45" s="141"/>
      <c r="L45" s="145"/>
      <c r="M45" s="140"/>
      <c r="N45" s="141"/>
      <c r="O45" s="141"/>
      <c r="P45" s="141"/>
      <c r="Q45" s="145"/>
      <c r="R45" s="141"/>
      <c r="S45" s="141"/>
      <c r="T45" s="141"/>
      <c r="U45" s="141"/>
      <c r="V45" s="141"/>
      <c r="W45" s="140"/>
      <c r="X45" s="141"/>
      <c r="Y45" s="141"/>
      <c r="Z45" s="141"/>
      <c r="AA45" s="145"/>
      <c r="AB45" s="140"/>
      <c r="AC45" s="141"/>
      <c r="AD45" s="141"/>
      <c r="AE45" s="141"/>
      <c r="AF45" s="145"/>
      <c r="AG45" s="23"/>
      <c r="AH45" s="23"/>
      <c r="AI45" s="23"/>
      <c r="AJ45" s="23"/>
      <c r="AK45" s="23"/>
      <c r="AL45" s="214" t="s">
        <v>76</v>
      </c>
      <c r="AM45" s="152">
        <v>1</v>
      </c>
      <c r="AN45" s="212" t="s">
        <v>23</v>
      </c>
      <c r="AO45" s="348"/>
      <c r="AP45" s="230">
        <f>IF(AL45="","",AM45*AO45)</f>
        <v>0</v>
      </c>
      <c r="AQ45" s="152"/>
      <c r="AR45" s="152"/>
      <c r="AS45" s="152"/>
      <c r="AT45" s="152"/>
      <c r="AU45" s="152"/>
      <c r="AV45" s="140"/>
      <c r="AW45" s="141"/>
      <c r="AX45" s="141"/>
      <c r="AY45" s="141"/>
      <c r="AZ45" s="145"/>
      <c r="BA45" s="140"/>
      <c r="BB45" s="141"/>
      <c r="BC45" s="141"/>
      <c r="BD45" s="141"/>
      <c r="BE45" s="141"/>
      <c r="BF45" s="142"/>
      <c r="BG45" s="143"/>
      <c r="BH45" s="144"/>
      <c r="BI45" s="240"/>
    </row>
    <row r="46" spans="1:61" x14ac:dyDescent="0.65">
      <c r="A46" s="21"/>
      <c r="B46" s="162"/>
      <c r="C46" s="22"/>
      <c r="D46" s="23"/>
      <c r="E46" s="23"/>
      <c r="F46" s="23"/>
      <c r="G46" s="24"/>
      <c r="H46" s="23"/>
      <c r="I46" s="23"/>
      <c r="J46" s="23"/>
      <c r="K46" s="23"/>
      <c r="L46" s="24"/>
      <c r="M46" s="22"/>
      <c r="N46" s="23"/>
      <c r="O46" s="23"/>
      <c r="P46" s="23"/>
      <c r="Q46" s="24"/>
      <c r="R46" s="23"/>
      <c r="S46" s="23"/>
      <c r="T46" s="23"/>
      <c r="U46" s="23"/>
      <c r="V46" s="23"/>
      <c r="W46" s="22"/>
      <c r="X46" s="23"/>
      <c r="Y46" s="23"/>
      <c r="Z46" s="23"/>
      <c r="AA46" s="24"/>
      <c r="AB46" s="22"/>
      <c r="AC46" s="23"/>
      <c r="AD46" s="23"/>
      <c r="AE46" s="23"/>
      <c r="AF46" s="24"/>
      <c r="AG46" s="23"/>
      <c r="AH46" s="23"/>
      <c r="AI46" s="23"/>
      <c r="AJ46" s="23"/>
      <c r="AK46" s="23"/>
      <c r="AL46" s="214"/>
      <c r="AM46" s="152"/>
      <c r="AN46" s="212"/>
      <c r="AO46" s="348"/>
      <c r="AP46" s="230"/>
      <c r="AQ46" s="152"/>
      <c r="AR46" s="152"/>
      <c r="AS46" s="152"/>
      <c r="AT46" s="152"/>
      <c r="AU46" s="152"/>
      <c r="AV46" s="22"/>
      <c r="AW46" s="23"/>
      <c r="AX46" s="23"/>
      <c r="AY46" s="23"/>
      <c r="AZ46" s="24"/>
      <c r="BA46" s="22"/>
      <c r="BB46" s="23"/>
      <c r="BC46" s="23"/>
      <c r="BD46" s="23"/>
      <c r="BE46" s="23"/>
      <c r="BF46" s="26"/>
      <c r="BG46" s="136"/>
      <c r="BH46" s="133"/>
      <c r="BI46" s="241"/>
    </row>
    <row r="47" spans="1:61" x14ac:dyDescent="0.65">
      <c r="A47" s="21"/>
      <c r="B47" s="162"/>
      <c r="C47" s="22"/>
      <c r="D47" s="23"/>
      <c r="E47" s="23"/>
      <c r="F47" s="23"/>
      <c r="G47" s="24"/>
      <c r="H47" s="23"/>
      <c r="I47" s="23"/>
      <c r="J47" s="23"/>
      <c r="K47" s="23"/>
      <c r="L47" s="24"/>
      <c r="M47" s="22"/>
      <c r="N47" s="23"/>
      <c r="O47" s="23"/>
      <c r="P47" s="23"/>
      <c r="Q47" s="24"/>
      <c r="R47" s="23"/>
      <c r="S47" s="23"/>
      <c r="T47" s="23"/>
      <c r="U47" s="23"/>
      <c r="V47" s="23"/>
      <c r="W47" s="22"/>
      <c r="X47" s="23"/>
      <c r="Y47" s="23"/>
      <c r="Z47" s="23"/>
      <c r="AA47" s="24"/>
      <c r="AB47" s="22"/>
      <c r="AC47" s="23"/>
      <c r="AD47" s="23"/>
      <c r="AE47" s="23"/>
      <c r="AF47" s="24"/>
      <c r="AG47" s="23"/>
      <c r="AH47" s="23"/>
      <c r="AI47" s="23"/>
      <c r="AJ47" s="23"/>
      <c r="AK47" s="23"/>
      <c r="AL47" s="214"/>
      <c r="AM47" s="152"/>
      <c r="AN47" s="212"/>
      <c r="AO47" s="348"/>
      <c r="AP47" s="230"/>
      <c r="AQ47" s="152"/>
      <c r="AR47" s="152"/>
      <c r="AS47" s="152"/>
      <c r="AT47" s="152"/>
      <c r="AU47" s="152"/>
      <c r="AV47" s="22"/>
      <c r="AW47" s="23"/>
      <c r="AX47" s="23"/>
      <c r="AY47" s="23"/>
      <c r="AZ47" s="24"/>
      <c r="BA47" s="22"/>
      <c r="BB47" s="23"/>
      <c r="BC47" s="23"/>
      <c r="BD47" s="23"/>
      <c r="BE47" s="23"/>
      <c r="BF47" s="26"/>
      <c r="BG47" s="136"/>
      <c r="BH47" s="133"/>
      <c r="BI47" s="241"/>
    </row>
    <row r="48" spans="1:61" x14ac:dyDescent="0.65">
      <c r="A48" s="21"/>
      <c r="B48" s="162"/>
      <c r="C48" s="22"/>
      <c r="D48" s="23"/>
      <c r="E48" s="23"/>
      <c r="F48" s="23"/>
      <c r="G48" s="24"/>
      <c r="H48" s="23"/>
      <c r="I48" s="23"/>
      <c r="J48" s="23"/>
      <c r="K48" s="23"/>
      <c r="L48" s="24"/>
      <c r="M48" s="22"/>
      <c r="N48" s="23"/>
      <c r="O48" s="23"/>
      <c r="P48" s="23"/>
      <c r="Q48" s="24"/>
      <c r="R48" s="23"/>
      <c r="S48" s="23"/>
      <c r="T48" s="23"/>
      <c r="U48" s="23"/>
      <c r="V48" s="23"/>
      <c r="W48" s="22"/>
      <c r="X48" s="23"/>
      <c r="Y48" s="23"/>
      <c r="Z48" s="23"/>
      <c r="AA48" s="24"/>
      <c r="AB48" s="22"/>
      <c r="AC48" s="23"/>
      <c r="AD48" s="23"/>
      <c r="AE48" s="23"/>
      <c r="AF48" s="24"/>
      <c r="AG48" s="23"/>
      <c r="AH48" s="23"/>
      <c r="AI48" s="23"/>
      <c r="AJ48" s="23"/>
      <c r="AK48" s="23"/>
      <c r="AL48" s="214"/>
      <c r="AM48" s="152"/>
      <c r="AN48" s="212"/>
      <c r="AO48" s="348"/>
      <c r="AP48" s="230"/>
      <c r="AQ48" s="152"/>
      <c r="AR48" s="152"/>
      <c r="AS48" s="152"/>
      <c r="AT48" s="152"/>
      <c r="AU48" s="152"/>
      <c r="AV48" s="22"/>
      <c r="AW48" s="23"/>
      <c r="AX48" s="23"/>
      <c r="AY48" s="23"/>
      <c r="AZ48" s="24"/>
      <c r="BA48" s="22"/>
      <c r="BB48" s="23"/>
      <c r="BC48" s="23"/>
      <c r="BD48" s="23"/>
      <c r="BE48" s="23"/>
      <c r="BF48" s="26"/>
      <c r="BG48" s="136"/>
      <c r="BH48" s="133"/>
      <c r="BI48" s="241"/>
    </row>
    <row r="49" spans="1:61" x14ac:dyDescent="0.65">
      <c r="A49" s="27"/>
      <c r="B49" s="161"/>
      <c r="C49" s="132"/>
      <c r="D49" s="32"/>
      <c r="E49" s="32"/>
      <c r="F49" s="32"/>
      <c r="G49" s="131"/>
      <c r="H49" s="32"/>
      <c r="I49" s="32"/>
      <c r="J49" s="32"/>
      <c r="K49" s="32"/>
      <c r="L49" s="131"/>
      <c r="M49" s="132"/>
      <c r="N49" s="32"/>
      <c r="O49" s="32"/>
      <c r="P49" s="32"/>
      <c r="Q49" s="131"/>
      <c r="R49" s="32"/>
      <c r="S49" s="32"/>
      <c r="T49" s="32"/>
      <c r="U49" s="32"/>
      <c r="V49" s="32"/>
      <c r="W49" s="132"/>
      <c r="X49" s="32"/>
      <c r="Y49" s="32"/>
      <c r="Z49" s="32"/>
      <c r="AA49" s="131"/>
      <c r="AB49" s="132"/>
      <c r="AC49" s="32"/>
      <c r="AD49" s="32"/>
      <c r="AE49" s="32"/>
      <c r="AF49" s="131"/>
      <c r="AG49" s="32"/>
      <c r="AH49" s="32"/>
      <c r="AI49" s="32"/>
      <c r="AJ49" s="32"/>
      <c r="AK49" s="32"/>
      <c r="AL49" s="214" t="s">
        <v>103</v>
      </c>
      <c r="AM49" s="152">
        <v>1</v>
      </c>
      <c r="AN49" s="212" t="s">
        <v>23</v>
      </c>
      <c r="AO49" s="348"/>
      <c r="AP49" s="230">
        <f t="shared" ref="AP49" si="5">IF(AL49="","",AM49*AO49)</f>
        <v>0</v>
      </c>
      <c r="AQ49" s="152"/>
      <c r="AR49" s="152"/>
      <c r="AS49" s="152"/>
      <c r="AT49" s="152"/>
      <c r="AU49" s="152"/>
      <c r="AV49" s="132"/>
      <c r="AW49" s="32"/>
      <c r="AX49" s="32"/>
      <c r="AY49" s="32"/>
      <c r="AZ49" s="131"/>
      <c r="BA49" s="132"/>
      <c r="BB49" s="32"/>
      <c r="BC49" s="32"/>
      <c r="BD49" s="32"/>
      <c r="BE49" s="32"/>
      <c r="BF49" s="26"/>
      <c r="BG49" s="136"/>
      <c r="BH49" s="133"/>
      <c r="BI49" s="241"/>
    </row>
    <row r="50" spans="1:61" x14ac:dyDescent="0.65">
      <c r="A50" s="30"/>
      <c r="B50" s="160"/>
      <c r="C50" s="146"/>
      <c r="D50" s="147"/>
      <c r="E50" s="147"/>
      <c r="F50" s="147"/>
      <c r="G50" s="148"/>
      <c r="H50" s="147"/>
      <c r="I50" s="147"/>
      <c r="J50" s="147"/>
      <c r="K50" s="147"/>
      <c r="L50" s="148"/>
      <c r="M50" s="146"/>
      <c r="N50" s="147"/>
      <c r="O50" s="147"/>
      <c r="P50" s="147"/>
      <c r="Q50" s="148"/>
      <c r="R50" s="147"/>
      <c r="S50" s="147"/>
      <c r="T50" s="147"/>
      <c r="U50" s="147"/>
      <c r="V50" s="147"/>
      <c r="W50" s="146"/>
      <c r="X50" s="147"/>
      <c r="Y50" s="147"/>
      <c r="Z50" s="147"/>
      <c r="AA50" s="148"/>
      <c r="AB50" s="146"/>
      <c r="AC50" s="147"/>
      <c r="AD50" s="147"/>
      <c r="AE50" s="147"/>
      <c r="AF50" s="148"/>
      <c r="AG50" s="147"/>
      <c r="AH50" s="147"/>
      <c r="AI50" s="147"/>
      <c r="AJ50" s="147"/>
      <c r="AK50" s="147"/>
      <c r="AL50" s="416" t="s">
        <v>22</v>
      </c>
      <c r="AM50" s="417"/>
      <c r="AN50" s="417"/>
      <c r="AO50" s="229"/>
      <c r="AP50" s="231">
        <f>SUM(AP45:AP49)</f>
        <v>0</v>
      </c>
      <c r="AQ50" s="229"/>
      <c r="AR50" s="229"/>
      <c r="AS50" s="229"/>
      <c r="AT50" s="229"/>
      <c r="AU50" s="229"/>
      <c r="AV50" s="146"/>
      <c r="AW50" s="147"/>
      <c r="AX50" s="147"/>
      <c r="AY50" s="147"/>
      <c r="AZ50" s="148"/>
      <c r="BA50" s="146"/>
      <c r="BB50" s="147"/>
      <c r="BC50" s="147"/>
      <c r="BD50" s="147"/>
      <c r="BE50" s="147"/>
      <c r="BF50" s="130" t="s">
        <v>54</v>
      </c>
      <c r="BG50" s="137"/>
      <c r="BH50" s="134" t="s">
        <v>1</v>
      </c>
      <c r="BI50" s="239">
        <f>SUM(C50:BE50)</f>
        <v>0</v>
      </c>
    </row>
    <row r="51" spans="1:61" x14ac:dyDescent="0.65">
      <c r="A51" s="21" t="s">
        <v>126</v>
      </c>
      <c r="B51" s="162"/>
      <c r="C51" s="22"/>
      <c r="D51" s="23"/>
      <c r="E51" s="23"/>
      <c r="F51" s="23"/>
      <c r="G51" s="24"/>
      <c r="H51" s="23"/>
      <c r="I51" s="23"/>
      <c r="J51" s="23"/>
      <c r="K51" s="23"/>
      <c r="L51" s="24"/>
      <c r="M51" s="22"/>
      <c r="N51" s="23"/>
      <c r="O51" s="23"/>
      <c r="P51" s="23"/>
      <c r="Q51" s="24"/>
      <c r="R51" s="23"/>
      <c r="S51" s="23"/>
      <c r="T51" s="23"/>
      <c r="U51" s="23"/>
      <c r="V51" s="23"/>
      <c r="W51" s="22"/>
      <c r="X51" s="23"/>
      <c r="Y51" s="23"/>
      <c r="Z51" s="23"/>
      <c r="AA51" s="24"/>
      <c r="AB51" s="22"/>
      <c r="AC51" s="23"/>
      <c r="AD51" s="23"/>
      <c r="AE51" s="23"/>
      <c r="AF51" s="24"/>
      <c r="AG51" s="23"/>
      <c r="AH51" s="23"/>
      <c r="AI51" s="23"/>
      <c r="AJ51" s="23"/>
      <c r="AK51" s="23"/>
      <c r="AQ51" s="214" t="s">
        <v>76</v>
      </c>
      <c r="AR51" s="152">
        <v>1</v>
      </c>
      <c r="AS51" s="212" t="s">
        <v>23</v>
      </c>
      <c r="AT51" s="348"/>
      <c r="AU51" s="230">
        <f>IF(AQ51="","",AR51*AT51)</f>
        <v>0</v>
      </c>
      <c r="AV51" s="214"/>
      <c r="AW51" s="152"/>
      <c r="AX51" s="212"/>
      <c r="AY51" s="152"/>
      <c r="AZ51" s="230"/>
      <c r="BA51" s="22"/>
      <c r="BB51" s="23"/>
      <c r="BC51" s="23"/>
      <c r="BD51" s="23"/>
      <c r="BE51" s="23"/>
      <c r="BF51" s="26"/>
      <c r="BG51" s="136"/>
      <c r="BH51" s="133"/>
      <c r="BI51" s="241"/>
    </row>
    <row r="52" spans="1:61" x14ac:dyDescent="0.65">
      <c r="A52" s="21"/>
      <c r="B52" s="162"/>
      <c r="C52" s="22"/>
      <c r="D52" s="23"/>
      <c r="E52" s="23"/>
      <c r="F52" s="23"/>
      <c r="G52" s="24"/>
      <c r="H52" s="23"/>
      <c r="I52" s="23"/>
      <c r="J52" s="23"/>
      <c r="K52" s="23"/>
      <c r="L52" s="24"/>
      <c r="M52" s="22"/>
      <c r="N52" s="23"/>
      <c r="O52" s="23"/>
      <c r="P52" s="23"/>
      <c r="Q52" s="24"/>
      <c r="R52" s="23"/>
      <c r="S52" s="23"/>
      <c r="T52" s="23"/>
      <c r="U52" s="23"/>
      <c r="V52" s="23"/>
      <c r="W52" s="22"/>
      <c r="X52" s="23"/>
      <c r="Y52" s="23"/>
      <c r="Z52" s="23"/>
      <c r="AA52" s="24"/>
      <c r="AB52" s="22"/>
      <c r="AC52" s="23"/>
      <c r="AD52" s="23"/>
      <c r="AE52" s="23"/>
      <c r="AF52" s="24"/>
      <c r="AG52" s="23"/>
      <c r="AH52" s="23"/>
      <c r="AI52" s="23"/>
      <c r="AJ52" s="23"/>
      <c r="AK52" s="23"/>
      <c r="AQ52" s="214"/>
      <c r="AR52" s="152"/>
      <c r="AS52" s="212"/>
      <c r="AT52" s="348"/>
      <c r="AU52" s="230"/>
      <c r="AV52" s="214"/>
      <c r="AW52" s="152"/>
      <c r="AX52" s="212"/>
      <c r="AY52" s="152"/>
      <c r="AZ52" s="230"/>
      <c r="BA52" s="22"/>
      <c r="BB52" s="23"/>
      <c r="BC52" s="23"/>
      <c r="BD52" s="23"/>
      <c r="BE52" s="23"/>
      <c r="BF52" s="26"/>
      <c r="BG52" s="136"/>
      <c r="BH52" s="133"/>
      <c r="BI52" s="241"/>
    </row>
    <row r="53" spans="1:61" x14ac:dyDescent="0.65">
      <c r="A53" s="21"/>
      <c r="B53" s="162"/>
      <c r="C53" s="22"/>
      <c r="D53" s="23"/>
      <c r="E53" s="23"/>
      <c r="F53" s="23"/>
      <c r="G53" s="24"/>
      <c r="H53" s="23"/>
      <c r="I53" s="23"/>
      <c r="J53" s="23"/>
      <c r="K53" s="23"/>
      <c r="L53" s="24"/>
      <c r="M53" s="22"/>
      <c r="N53" s="23"/>
      <c r="O53" s="23"/>
      <c r="P53" s="23"/>
      <c r="Q53" s="24"/>
      <c r="R53" s="23"/>
      <c r="S53" s="23"/>
      <c r="T53" s="23"/>
      <c r="U53" s="23"/>
      <c r="V53" s="23"/>
      <c r="W53" s="22"/>
      <c r="X53" s="23"/>
      <c r="Y53" s="23"/>
      <c r="Z53" s="23"/>
      <c r="AA53" s="24"/>
      <c r="AB53" s="22"/>
      <c r="AC53" s="23"/>
      <c r="AD53" s="23"/>
      <c r="AE53" s="23"/>
      <c r="AF53" s="24"/>
      <c r="AG53" s="23"/>
      <c r="AH53" s="23"/>
      <c r="AI53" s="23"/>
      <c r="AJ53" s="23"/>
      <c r="AK53" s="23"/>
      <c r="AQ53" s="214"/>
      <c r="AR53" s="152"/>
      <c r="AS53" s="212"/>
      <c r="AT53" s="348"/>
      <c r="AU53" s="230"/>
      <c r="AV53" s="214"/>
      <c r="AW53" s="152"/>
      <c r="AX53" s="212"/>
      <c r="AY53" s="152"/>
      <c r="AZ53" s="230"/>
      <c r="BA53" s="22"/>
      <c r="BB53" s="23"/>
      <c r="BC53" s="23"/>
      <c r="BD53" s="23"/>
      <c r="BE53" s="23"/>
      <c r="BF53" s="26"/>
      <c r="BG53" s="136"/>
      <c r="BH53" s="133"/>
      <c r="BI53" s="241"/>
    </row>
    <row r="54" spans="1:61" x14ac:dyDescent="0.65">
      <c r="A54" s="21"/>
      <c r="B54" s="162"/>
      <c r="C54" s="22"/>
      <c r="D54" s="23"/>
      <c r="E54" s="23"/>
      <c r="F54" s="23"/>
      <c r="G54" s="24"/>
      <c r="H54" s="23"/>
      <c r="I54" s="23"/>
      <c r="J54" s="23"/>
      <c r="K54" s="23"/>
      <c r="L54" s="24"/>
      <c r="M54" s="22"/>
      <c r="N54" s="23"/>
      <c r="O54" s="23"/>
      <c r="P54" s="23"/>
      <c r="Q54" s="24"/>
      <c r="R54" s="23"/>
      <c r="S54" s="23"/>
      <c r="T54" s="23"/>
      <c r="U54" s="23"/>
      <c r="V54" s="23"/>
      <c r="W54" s="22"/>
      <c r="X54" s="23"/>
      <c r="Y54" s="23"/>
      <c r="Z54" s="23"/>
      <c r="AA54" s="24"/>
      <c r="AB54" s="22"/>
      <c r="AC54" s="23"/>
      <c r="AD54" s="23"/>
      <c r="AE54" s="23"/>
      <c r="AF54" s="24"/>
      <c r="AG54" s="23"/>
      <c r="AH54" s="23"/>
      <c r="AI54" s="23"/>
      <c r="AJ54" s="23"/>
      <c r="AK54" s="23"/>
      <c r="AQ54" s="214"/>
      <c r="AR54" s="152"/>
      <c r="AS54" s="212"/>
      <c r="AT54" s="348"/>
      <c r="AU54" s="230"/>
      <c r="AV54" s="214"/>
      <c r="AW54" s="152"/>
      <c r="AX54" s="212"/>
      <c r="AY54" s="152"/>
      <c r="AZ54" s="230"/>
      <c r="BA54" s="22"/>
      <c r="BB54" s="23"/>
      <c r="BC54" s="23"/>
      <c r="BD54" s="23"/>
      <c r="BE54" s="23"/>
      <c r="BF54" s="26"/>
      <c r="BG54" s="136"/>
      <c r="BH54" s="133"/>
      <c r="BI54" s="241"/>
    </row>
    <row r="55" spans="1:61" x14ac:dyDescent="0.65">
      <c r="A55" s="21"/>
      <c r="B55" s="162"/>
      <c r="C55" s="22"/>
      <c r="D55" s="23"/>
      <c r="E55" s="23"/>
      <c r="F55" s="23"/>
      <c r="G55" s="24"/>
      <c r="H55" s="23"/>
      <c r="I55" s="23"/>
      <c r="J55" s="23"/>
      <c r="K55" s="23"/>
      <c r="L55" s="24"/>
      <c r="M55" s="22"/>
      <c r="N55" s="23"/>
      <c r="O55" s="23"/>
      <c r="P55" s="23"/>
      <c r="Q55" s="24"/>
      <c r="R55" s="23"/>
      <c r="S55" s="23"/>
      <c r="T55" s="23"/>
      <c r="U55" s="23"/>
      <c r="V55" s="23"/>
      <c r="W55" s="22"/>
      <c r="X55" s="23"/>
      <c r="Y55" s="23"/>
      <c r="Z55" s="23"/>
      <c r="AA55" s="24"/>
      <c r="AB55" s="22"/>
      <c r="AC55" s="23"/>
      <c r="AD55" s="23"/>
      <c r="AE55" s="23"/>
      <c r="AF55" s="24"/>
      <c r="AG55" s="23"/>
      <c r="AH55" s="23"/>
      <c r="AI55" s="23"/>
      <c r="AJ55" s="23"/>
      <c r="AK55" s="23"/>
      <c r="AQ55" s="214" t="s">
        <v>103</v>
      </c>
      <c r="AR55" s="152">
        <v>1</v>
      </c>
      <c r="AS55" s="212" t="s">
        <v>23</v>
      </c>
      <c r="AT55" s="348"/>
      <c r="AU55" s="230">
        <f t="shared" ref="AU55" si="6">IF(AQ55="","",AR55*AT55)</f>
        <v>0</v>
      </c>
      <c r="AV55" s="214"/>
      <c r="AW55" s="152"/>
      <c r="AX55" s="212"/>
      <c r="AY55" s="152"/>
      <c r="AZ55" s="230"/>
      <c r="BA55" s="22"/>
      <c r="BB55" s="23"/>
      <c r="BC55" s="23"/>
      <c r="BD55" s="23"/>
      <c r="BE55" s="23"/>
      <c r="BF55" s="26"/>
      <c r="BG55" s="136"/>
      <c r="BH55" s="133"/>
      <c r="BI55" s="241"/>
    </row>
    <row r="56" spans="1:61" x14ac:dyDescent="0.65">
      <c r="A56" s="21"/>
      <c r="B56" s="162"/>
      <c r="C56" s="22"/>
      <c r="D56" s="23"/>
      <c r="E56" s="23"/>
      <c r="F56" s="23"/>
      <c r="G56" s="24"/>
      <c r="H56" s="23"/>
      <c r="I56" s="23"/>
      <c r="J56" s="23"/>
      <c r="K56" s="23"/>
      <c r="L56" s="24"/>
      <c r="M56" s="22"/>
      <c r="N56" s="23"/>
      <c r="O56" s="23"/>
      <c r="P56" s="23"/>
      <c r="Q56" s="24"/>
      <c r="R56" s="23"/>
      <c r="S56" s="23"/>
      <c r="T56" s="23"/>
      <c r="U56" s="23"/>
      <c r="V56" s="23"/>
      <c r="W56" s="22"/>
      <c r="X56" s="23"/>
      <c r="Y56" s="23"/>
      <c r="Z56" s="23"/>
      <c r="AA56" s="24"/>
      <c r="AB56" s="22"/>
      <c r="AC56" s="23"/>
      <c r="AD56" s="23"/>
      <c r="AE56" s="23"/>
      <c r="AF56" s="24"/>
      <c r="AG56" s="23"/>
      <c r="AH56" s="23"/>
      <c r="AI56" s="23"/>
      <c r="AJ56" s="23"/>
      <c r="AK56" s="23"/>
      <c r="AQ56" s="418" t="s">
        <v>22</v>
      </c>
      <c r="AR56" s="419"/>
      <c r="AS56" s="419"/>
      <c r="AT56" s="229"/>
      <c r="AU56" s="231">
        <f>SUM(AU51:AU55)</f>
        <v>0</v>
      </c>
      <c r="AV56" s="438"/>
      <c r="AW56" s="439"/>
      <c r="AX56" s="439"/>
      <c r="AY56" s="229"/>
      <c r="AZ56" s="231"/>
      <c r="BA56" s="22"/>
      <c r="BB56" s="23"/>
      <c r="BC56" s="23"/>
      <c r="BD56" s="23"/>
      <c r="BE56" s="23"/>
      <c r="BF56" s="26"/>
      <c r="BG56" s="136"/>
      <c r="BH56" s="133"/>
      <c r="BI56" s="241">
        <f>SUM(C56:BE56)</f>
        <v>0</v>
      </c>
    </row>
    <row r="57" spans="1:61" x14ac:dyDescent="0.65">
      <c r="A57" s="21" t="s">
        <v>55</v>
      </c>
      <c r="B57" s="162"/>
      <c r="C57" s="22"/>
      <c r="D57" s="141"/>
      <c r="E57" s="141"/>
      <c r="F57" s="141"/>
      <c r="G57" s="145"/>
      <c r="H57" s="141"/>
      <c r="I57" s="141"/>
      <c r="J57" s="141"/>
      <c r="K57" s="141"/>
      <c r="L57" s="145"/>
      <c r="M57" s="140"/>
      <c r="N57" s="141"/>
      <c r="O57" s="141"/>
      <c r="P57" s="141"/>
      <c r="Q57" s="145"/>
      <c r="R57" s="141"/>
      <c r="S57" s="141"/>
      <c r="T57" s="141"/>
      <c r="U57" s="141"/>
      <c r="V57" s="141"/>
      <c r="W57" s="140"/>
      <c r="X57" s="141"/>
      <c r="Y57" s="141"/>
      <c r="Z57" s="141"/>
      <c r="AA57" s="145"/>
      <c r="AB57" s="140"/>
      <c r="AC57" s="141"/>
      <c r="AD57" s="141"/>
      <c r="AE57" s="141"/>
      <c r="AF57" s="145"/>
      <c r="AG57" s="141"/>
      <c r="AH57" s="141"/>
      <c r="AI57" s="141"/>
      <c r="AJ57" s="141"/>
      <c r="AK57" s="141"/>
      <c r="AL57" s="140"/>
      <c r="AM57" s="141"/>
      <c r="AN57" s="141"/>
      <c r="AO57" s="141"/>
      <c r="AP57" s="145"/>
      <c r="AQ57" s="23"/>
      <c r="AR57" s="23"/>
      <c r="AS57" s="23"/>
      <c r="AT57" s="23"/>
      <c r="AU57" s="23"/>
      <c r="AV57" s="214" t="s">
        <v>76</v>
      </c>
      <c r="AW57" s="152">
        <v>1</v>
      </c>
      <c r="AX57" s="212" t="s">
        <v>23</v>
      </c>
      <c r="AY57" s="348"/>
      <c r="AZ57" s="230">
        <f>IF(AV57="","",AW57*AY57)</f>
        <v>0</v>
      </c>
      <c r="BA57" s="140"/>
      <c r="BB57" s="141"/>
      <c r="BC57" s="141"/>
      <c r="BD57" s="141"/>
      <c r="BE57" s="141"/>
      <c r="BF57" s="142"/>
      <c r="BG57" s="143"/>
      <c r="BH57" s="144"/>
      <c r="BI57" s="240"/>
    </row>
    <row r="58" spans="1:61" x14ac:dyDescent="0.65">
      <c r="A58" s="21"/>
      <c r="B58" s="162"/>
      <c r="C58" s="22"/>
      <c r="D58" s="23"/>
      <c r="E58" s="23"/>
      <c r="F58" s="23"/>
      <c r="G58" s="24"/>
      <c r="H58" s="23"/>
      <c r="I58" s="23"/>
      <c r="J58" s="23"/>
      <c r="K58" s="23"/>
      <c r="L58" s="24"/>
      <c r="M58" s="22"/>
      <c r="N58" s="23"/>
      <c r="O58" s="23"/>
      <c r="P58" s="23"/>
      <c r="Q58" s="24"/>
      <c r="R58" s="23"/>
      <c r="S58" s="23"/>
      <c r="T58" s="23"/>
      <c r="U58" s="23"/>
      <c r="V58" s="23"/>
      <c r="W58" s="22"/>
      <c r="X58" s="23"/>
      <c r="Y58" s="23"/>
      <c r="Z58" s="23"/>
      <c r="AA58" s="24"/>
      <c r="AB58" s="22"/>
      <c r="AC58" s="23"/>
      <c r="AD58" s="23"/>
      <c r="AE58" s="23"/>
      <c r="AF58" s="24"/>
      <c r="AG58" s="23"/>
      <c r="AH58" s="23"/>
      <c r="AI58" s="23"/>
      <c r="AJ58" s="23"/>
      <c r="AK58" s="23"/>
      <c r="AL58" s="22"/>
      <c r="AM58" s="23"/>
      <c r="AN58" s="23"/>
      <c r="AO58" s="23"/>
      <c r="AP58" s="24"/>
      <c r="AQ58" s="23"/>
      <c r="AR58" s="23"/>
      <c r="AS58" s="23"/>
      <c r="AT58" s="23"/>
      <c r="AU58" s="23"/>
      <c r="AV58" s="214"/>
      <c r="AW58" s="152"/>
      <c r="AX58" s="212"/>
      <c r="AY58" s="348"/>
      <c r="AZ58" s="230"/>
      <c r="BA58" s="22"/>
      <c r="BB58" s="23"/>
      <c r="BC58" s="23"/>
      <c r="BD58" s="23"/>
      <c r="BE58" s="23"/>
      <c r="BF58" s="26"/>
      <c r="BG58" s="136"/>
      <c r="BH58" s="133"/>
      <c r="BI58" s="241"/>
    </row>
    <row r="59" spans="1:61" x14ac:dyDescent="0.65">
      <c r="A59" s="21"/>
      <c r="B59" s="162"/>
      <c r="C59" s="22"/>
      <c r="D59" s="23"/>
      <c r="E59" s="23"/>
      <c r="F59" s="23"/>
      <c r="G59" s="24"/>
      <c r="H59" s="23"/>
      <c r="I59" s="23"/>
      <c r="J59" s="23"/>
      <c r="K59" s="23"/>
      <c r="L59" s="24"/>
      <c r="M59" s="22"/>
      <c r="N59" s="23"/>
      <c r="O59" s="23"/>
      <c r="P59" s="23"/>
      <c r="Q59" s="24"/>
      <c r="R59" s="23"/>
      <c r="S59" s="23"/>
      <c r="T59" s="23"/>
      <c r="U59" s="23"/>
      <c r="V59" s="23"/>
      <c r="W59" s="22"/>
      <c r="X59" s="23"/>
      <c r="Y59" s="23"/>
      <c r="Z59" s="23"/>
      <c r="AA59" s="24"/>
      <c r="AB59" s="22"/>
      <c r="AC59" s="23"/>
      <c r="AD59" s="23"/>
      <c r="AE59" s="23"/>
      <c r="AF59" s="24"/>
      <c r="AG59" s="23"/>
      <c r="AH59" s="23"/>
      <c r="AI59" s="23"/>
      <c r="AJ59" s="23"/>
      <c r="AK59" s="23"/>
      <c r="AL59" s="22"/>
      <c r="AM59" s="23"/>
      <c r="AN59" s="23"/>
      <c r="AO59" s="23"/>
      <c r="AP59" s="24"/>
      <c r="AQ59" s="23"/>
      <c r="AR59" s="23"/>
      <c r="AS59" s="23"/>
      <c r="AT59" s="23"/>
      <c r="AU59" s="23"/>
      <c r="AV59" s="214"/>
      <c r="AW59" s="152"/>
      <c r="AX59" s="212"/>
      <c r="AY59" s="348"/>
      <c r="AZ59" s="230"/>
      <c r="BA59" s="22"/>
      <c r="BB59" s="23"/>
      <c r="BC59" s="23"/>
      <c r="BD59" s="23"/>
      <c r="BE59" s="23"/>
      <c r="BF59" s="26"/>
      <c r="BG59" s="136"/>
      <c r="BH59" s="133"/>
      <c r="BI59" s="241"/>
    </row>
    <row r="60" spans="1:61" x14ac:dyDescent="0.65">
      <c r="A60" s="21"/>
      <c r="B60" s="162"/>
      <c r="C60" s="22"/>
      <c r="D60" s="23"/>
      <c r="E60" s="23"/>
      <c r="F60" s="23"/>
      <c r="G60" s="24"/>
      <c r="H60" s="23"/>
      <c r="I60" s="23"/>
      <c r="J60" s="23"/>
      <c r="K60" s="23"/>
      <c r="L60" s="24"/>
      <c r="M60" s="22"/>
      <c r="N60" s="23"/>
      <c r="O60" s="23"/>
      <c r="P60" s="23"/>
      <c r="Q60" s="24"/>
      <c r="R60" s="23"/>
      <c r="S60" s="23"/>
      <c r="T60" s="23"/>
      <c r="U60" s="23"/>
      <c r="V60" s="23"/>
      <c r="W60" s="22"/>
      <c r="X60" s="23"/>
      <c r="Y60" s="23"/>
      <c r="Z60" s="23"/>
      <c r="AA60" s="24"/>
      <c r="AB60" s="22"/>
      <c r="AC60" s="23"/>
      <c r="AD60" s="23"/>
      <c r="AE60" s="23"/>
      <c r="AF60" s="24"/>
      <c r="AG60" s="23"/>
      <c r="AH60" s="23"/>
      <c r="AI60" s="23"/>
      <c r="AJ60" s="23"/>
      <c r="AK60" s="23"/>
      <c r="AL60" s="22"/>
      <c r="AM60" s="23"/>
      <c r="AN60" s="23"/>
      <c r="AO60" s="23"/>
      <c r="AP60" s="24"/>
      <c r="AQ60" s="23"/>
      <c r="AR60" s="23"/>
      <c r="AS60" s="23"/>
      <c r="AT60" s="23"/>
      <c r="AU60" s="23"/>
      <c r="AV60" s="214"/>
      <c r="AW60" s="152"/>
      <c r="AX60" s="212"/>
      <c r="AY60" s="348"/>
      <c r="AZ60" s="230"/>
      <c r="BA60" s="22"/>
      <c r="BB60" s="23"/>
      <c r="BC60" s="23"/>
      <c r="BD60" s="23"/>
      <c r="BE60" s="23"/>
      <c r="BF60" s="26"/>
      <c r="BG60" s="136"/>
      <c r="BH60" s="133"/>
      <c r="BI60" s="241"/>
    </row>
    <row r="61" spans="1:61" x14ac:dyDescent="0.65">
      <c r="A61" s="21"/>
      <c r="B61" s="162"/>
      <c r="C61" s="22"/>
      <c r="D61" s="23"/>
      <c r="E61" s="23"/>
      <c r="F61" s="23"/>
      <c r="G61" s="24"/>
      <c r="H61" s="23"/>
      <c r="I61" s="23"/>
      <c r="J61" s="23"/>
      <c r="K61" s="23"/>
      <c r="L61" s="24"/>
      <c r="M61" s="22"/>
      <c r="N61" s="23"/>
      <c r="O61" s="23"/>
      <c r="P61" s="23"/>
      <c r="Q61" s="24"/>
      <c r="R61" s="23"/>
      <c r="S61" s="23"/>
      <c r="T61" s="23"/>
      <c r="U61" s="23"/>
      <c r="V61" s="23"/>
      <c r="W61" s="22"/>
      <c r="X61" s="23"/>
      <c r="Y61" s="23"/>
      <c r="Z61" s="23"/>
      <c r="AA61" s="24"/>
      <c r="AB61" s="22"/>
      <c r="AC61" s="23"/>
      <c r="AD61" s="23"/>
      <c r="AE61" s="23"/>
      <c r="AF61" s="24"/>
      <c r="AG61" s="23"/>
      <c r="AH61" s="23"/>
      <c r="AI61" s="23"/>
      <c r="AJ61" s="23"/>
      <c r="AK61" s="23"/>
      <c r="AL61" s="22"/>
      <c r="AM61" s="23"/>
      <c r="AN61" s="23"/>
      <c r="AO61" s="23"/>
      <c r="AP61" s="24"/>
      <c r="AQ61" s="23"/>
      <c r="AR61" s="23"/>
      <c r="AS61" s="23"/>
      <c r="AT61" s="23"/>
      <c r="AU61" s="23"/>
      <c r="AV61" s="214" t="s">
        <v>103</v>
      </c>
      <c r="AW61" s="152">
        <v>1</v>
      </c>
      <c r="AX61" s="212" t="s">
        <v>23</v>
      </c>
      <c r="AY61" s="348"/>
      <c r="AZ61" s="230">
        <f t="shared" ref="AZ61" si="7">IF(AV61="","",AW61*AY61)</f>
        <v>0</v>
      </c>
      <c r="BA61" s="22"/>
      <c r="BB61" s="23"/>
      <c r="BC61" s="23"/>
      <c r="BD61" s="23"/>
      <c r="BE61" s="23"/>
      <c r="BF61" s="26"/>
      <c r="BG61" s="136"/>
      <c r="BH61" s="133"/>
      <c r="BI61" s="241"/>
    </row>
    <row r="62" spans="1:61" x14ac:dyDescent="0.65">
      <c r="A62" s="31"/>
      <c r="B62" s="160"/>
      <c r="C62" s="146"/>
      <c r="D62" s="147"/>
      <c r="E62" s="147"/>
      <c r="F62" s="147"/>
      <c r="G62" s="148"/>
      <c r="H62" s="147"/>
      <c r="I62" s="147"/>
      <c r="J62" s="147"/>
      <c r="K62" s="147"/>
      <c r="L62" s="148"/>
      <c r="M62" s="146"/>
      <c r="N62" s="147"/>
      <c r="O62" s="147"/>
      <c r="P62" s="147"/>
      <c r="Q62" s="148"/>
      <c r="R62" s="147"/>
      <c r="S62" s="147"/>
      <c r="T62" s="147"/>
      <c r="U62" s="147"/>
      <c r="V62" s="147"/>
      <c r="W62" s="146"/>
      <c r="X62" s="147"/>
      <c r="Y62" s="147"/>
      <c r="Z62" s="147"/>
      <c r="AA62" s="148"/>
      <c r="AB62" s="146"/>
      <c r="AC62" s="147"/>
      <c r="AD62" s="147"/>
      <c r="AE62" s="147"/>
      <c r="AF62" s="148"/>
      <c r="AG62" s="147"/>
      <c r="AH62" s="147"/>
      <c r="AI62" s="147"/>
      <c r="AJ62" s="147"/>
      <c r="AK62" s="147"/>
      <c r="AL62" s="146"/>
      <c r="AM62" s="147"/>
      <c r="AN62" s="147"/>
      <c r="AO62" s="147"/>
      <c r="AP62" s="148"/>
      <c r="AQ62" s="147"/>
      <c r="AR62" s="147"/>
      <c r="AS62" s="147"/>
      <c r="AT62" s="147"/>
      <c r="AU62" s="147"/>
      <c r="AV62" s="416" t="s">
        <v>22</v>
      </c>
      <c r="AW62" s="417"/>
      <c r="AX62" s="417"/>
      <c r="AY62" s="229"/>
      <c r="AZ62" s="231">
        <f>SUM(AZ57:AZ61)</f>
        <v>0</v>
      </c>
      <c r="BA62" s="146"/>
      <c r="BB62" s="147"/>
      <c r="BC62" s="147"/>
      <c r="BD62" s="147"/>
      <c r="BE62" s="147"/>
      <c r="BF62" s="130" t="s">
        <v>55</v>
      </c>
      <c r="BG62" s="137"/>
      <c r="BH62" s="134" t="s">
        <v>1</v>
      </c>
      <c r="BI62" s="239">
        <f>SUM(C62:BE62)</f>
        <v>0</v>
      </c>
    </row>
    <row r="63" spans="1:61" x14ac:dyDescent="0.65">
      <c r="A63" s="21" t="s">
        <v>56</v>
      </c>
      <c r="B63" s="162"/>
      <c r="C63" s="140"/>
      <c r="D63" s="141"/>
      <c r="E63" s="141"/>
      <c r="F63" s="141"/>
      <c r="G63" s="145"/>
      <c r="H63" s="141"/>
      <c r="I63" s="141"/>
      <c r="J63" s="141"/>
      <c r="K63" s="141"/>
      <c r="L63" s="145"/>
      <c r="M63" s="140"/>
      <c r="N63" s="141"/>
      <c r="O63" s="141"/>
      <c r="P63" s="141"/>
      <c r="Q63" s="145"/>
      <c r="R63" s="141"/>
      <c r="S63" s="141"/>
      <c r="T63" s="141"/>
      <c r="U63" s="141"/>
      <c r="V63" s="141"/>
      <c r="W63" s="140"/>
      <c r="X63" s="141"/>
      <c r="Y63" s="141"/>
      <c r="Z63" s="141"/>
      <c r="AA63" s="145"/>
      <c r="AB63" s="140"/>
      <c r="AC63" s="141"/>
      <c r="AD63" s="141"/>
      <c r="AE63" s="141"/>
      <c r="AF63" s="145"/>
      <c r="AG63" s="141"/>
      <c r="AH63" s="141"/>
      <c r="AI63" s="141"/>
      <c r="AJ63" s="141"/>
      <c r="AK63" s="141"/>
      <c r="AL63" s="140"/>
      <c r="AM63" s="141"/>
      <c r="AN63" s="141"/>
      <c r="AO63" s="141"/>
      <c r="AP63" s="145"/>
      <c r="AQ63" s="141"/>
      <c r="AR63" s="141"/>
      <c r="AS63" s="141"/>
      <c r="AT63" s="141"/>
      <c r="AU63" s="141"/>
      <c r="AV63" s="140"/>
      <c r="AW63" s="141"/>
      <c r="AX63" s="141"/>
      <c r="AY63" s="141"/>
      <c r="AZ63" s="145"/>
      <c r="BA63" s="214" t="s">
        <v>76</v>
      </c>
      <c r="BB63" s="152">
        <v>1</v>
      </c>
      <c r="BC63" s="212" t="s">
        <v>23</v>
      </c>
      <c r="BD63" s="348"/>
      <c r="BE63" s="230">
        <f>IF(BA63="","",BB63*BD63)</f>
        <v>0</v>
      </c>
      <c r="BF63" s="142"/>
      <c r="BG63" s="143"/>
      <c r="BH63" s="144"/>
      <c r="BI63" s="240"/>
    </row>
    <row r="64" spans="1:61" x14ac:dyDescent="0.65">
      <c r="A64" s="21"/>
      <c r="B64" s="162"/>
      <c r="C64" s="22"/>
      <c r="D64" s="23"/>
      <c r="E64" s="23"/>
      <c r="F64" s="23"/>
      <c r="G64" s="24"/>
      <c r="H64" s="23"/>
      <c r="I64" s="23"/>
      <c r="J64" s="23"/>
      <c r="K64" s="23"/>
      <c r="L64" s="24"/>
      <c r="M64" s="22"/>
      <c r="N64" s="23"/>
      <c r="O64" s="23"/>
      <c r="P64" s="23"/>
      <c r="Q64" s="24"/>
      <c r="R64" s="23"/>
      <c r="S64" s="23"/>
      <c r="T64" s="23"/>
      <c r="U64" s="23"/>
      <c r="V64" s="23"/>
      <c r="W64" s="22"/>
      <c r="X64" s="23"/>
      <c r="Y64" s="23"/>
      <c r="Z64" s="23"/>
      <c r="AA64" s="24"/>
      <c r="AB64" s="22"/>
      <c r="AC64" s="23"/>
      <c r="AD64" s="23"/>
      <c r="AE64" s="23"/>
      <c r="AF64" s="24"/>
      <c r="AG64" s="23"/>
      <c r="AH64" s="23"/>
      <c r="AI64" s="23"/>
      <c r="AJ64" s="23"/>
      <c r="AK64" s="23"/>
      <c r="AL64" s="22"/>
      <c r="AM64" s="23"/>
      <c r="AN64" s="23"/>
      <c r="AO64" s="23"/>
      <c r="AP64" s="24"/>
      <c r="AQ64" s="23"/>
      <c r="AR64" s="23"/>
      <c r="AS64" s="23"/>
      <c r="AT64" s="23"/>
      <c r="AU64" s="23"/>
      <c r="AV64" s="22"/>
      <c r="AW64" s="23"/>
      <c r="AX64" s="23"/>
      <c r="AY64" s="23"/>
      <c r="AZ64" s="24"/>
      <c r="BA64" s="214" t="s">
        <v>77</v>
      </c>
      <c r="BB64" s="152">
        <v>1</v>
      </c>
      <c r="BC64" s="212" t="s">
        <v>23</v>
      </c>
      <c r="BD64" s="348"/>
      <c r="BE64" s="230">
        <f>IF(BA64="","",BB64*BD64)</f>
        <v>0</v>
      </c>
      <c r="BF64" s="26"/>
      <c r="BG64" s="136"/>
      <c r="BH64" s="133"/>
      <c r="BI64" s="241"/>
    </row>
    <row r="65" spans="1:61" x14ac:dyDescent="0.65">
      <c r="A65" s="21"/>
      <c r="B65" s="162"/>
      <c r="C65" s="22"/>
      <c r="D65" s="23"/>
      <c r="E65" s="23"/>
      <c r="F65" s="23"/>
      <c r="G65" s="24"/>
      <c r="H65" s="23"/>
      <c r="I65" s="23"/>
      <c r="J65" s="23"/>
      <c r="K65" s="23"/>
      <c r="L65" s="24"/>
      <c r="M65" s="22"/>
      <c r="N65" s="23"/>
      <c r="O65" s="23"/>
      <c r="P65" s="23"/>
      <c r="Q65" s="24"/>
      <c r="R65" s="23"/>
      <c r="S65" s="23"/>
      <c r="T65" s="23"/>
      <c r="U65" s="23"/>
      <c r="V65" s="23"/>
      <c r="W65" s="22"/>
      <c r="X65" s="23"/>
      <c r="Y65" s="23"/>
      <c r="Z65" s="23"/>
      <c r="AA65" s="24"/>
      <c r="AB65" s="22"/>
      <c r="AC65" s="23"/>
      <c r="AD65" s="23"/>
      <c r="AE65" s="23"/>
      <c r="AF65" s="24"/>
      <c r="AG65" s="23"/>
      <c r="AH65" s="23"/>
      <c r="AI65" s="23"/>
      <c r="AJ65" s="23"/>
      <c r="AK65" s="23"/>
      <c r="AL65" s="22"/>
      <c r="AM65" s="23"/>
      <c r="AN65" s="23"/>
      <c r="AO65" s="23"/>
      <c r="AP65" s="24"/>
      <c r="AQ65" s="23"/>
      <c r="AR65" s="23"/>
      <c r="AS65" s="23"/>
      <c r="AT65" s="23"/>
      <c r="AU65" s="23"/>
      <c r="AV65" s="22"/>
      <c r="AW65" s="23"/>
      <c r="AX65" s="23"/>
      <c r="AY65" s="23"/>
      <c r="AZ65" s="24"/>
      <c r="BA65" s="214"/>
      <c r="BB65" s="152"/>
      <c r="BC65" s="212"/>
      <c r="BD65" s="348"/>
      <c r="BE65" s="230"/>
      <c r="BF65" s="26"/>
      <c r="BG65" s="136"/>
      <c r="BH65" s="133"/>
      <c r="BI65" s="241"/>
    </row>
    <row r="66" spans="1:61" x14ac:dyDescent="0.65">
      <c r="A66" s="21"/>
      <c r="B66" s="162"/>
      <c r="C66" s="22"/>
      <c r="D66" s="23"/>
      <c r="E66" s="23"/>
      <c r="F66" s="23"/>
      <c r="G66" s="24"/>
      <c r="H66" s="23"/>
      <c r="I66" s="23"/>
      <c r="J66" s="23"/>
      <c r="K66" s="23"/>
      <c r="L66" s="24"/>
      <c r="M66" s="22"/>
      <c r="N66" s="23"/>
      <c r="O66" s="23"/>
      <c r="P66" s="23"/>
      <c r="Q66" s="24"/>
      <c r="R66" s="23"/>
      <c r="S66" s="23"/>
      <c r="T66" s="23"/>
      <c r="U66" s="23"/>
      <c r="V66" s="23"/>
      <c r="W66" s="22"/>
      <c r="X66" s="23"/>
      <c r="Y66" s="23"/>
      <c r="Z66" s="23"/>
      <c r="AA66" s="24"/>
      <c r="AB66" s="22"/>
      <c r="AC66" s="23"/>
      <c r="AD66" s="23"/>
      <c r="AE66" s="23"/>
      <c r="AF66" s="24"/>
      <c r="AG66" s="23"/>
      <c r="AH66" s="23"/>
      <c r="AI66" s="23"/>
      <c r="AJ66" s="23"/>
      <c r="AK66" s="23"/>
      <c r="AL66" s="22"/>
      <c r="AM66" s="23"/>
      <c r="AN66" s="23"/>
      <c r="AO66" s="23"/>
      <c r="AP66" s="24"/>
      <c r="AQ66" s="23"/>
      <c r="AR66" s="23"/>
      <c r="AS66" s="23"/>
      <c r="AT66" s="23"/>
      <c r="AU66" s="23"/>
      <c r="AV66" s="22"/>
      <c r="AW66" s="23"/>
      <c r="AX66" s="23"/>
      <c r="AY66" s="23"/>
      <c r="AZ66" s="24"/>
      <c r="BA66" s="214"/>
      <c r="BB66" s="152"/>
      <c r="BC66" s="212"/>
      <c r="BD66" s="348"/>
      <c r="BE66" s="230"/>
      <c r="BF66" s="26"/>
      <c r="BG66" s="136"/>
      <c r="BH66" s="133"/>
      <c r="BI66" s="241"/>
    </row>
    <row r="67" spans="1:61" x14ac:dyDescent="0.65">
      <c r="A67" s="21"/>
      <c r="B67" s="162"/>
      <c r="C67" s="22"/>
      <c r="D67" s="23"/>
      <c r="E67" s="23"/>
      <c r="F67" s="23"/>
      <c r="G67" s="24"/>
      <c r="H67" s="23"/>
      <c r="I67" s="23"/>
      <c r="J67" s="23"/>
      <c r="K67" s="23"/>
      <c r="L67" s="24"/>
      <c r="M67" s="22"/>
      <c r="N67" s="23"/>
      <c r="O67" s="23"/>
      <c r="P67" s="23"/>
      <c r="Q67" s="24"/>
      <c r="R67" s="23"/>
      <c r="S67" s="23"/>
      <c r="T67" s="23"/>
      <c r="U67" s="23"/>
      <c r="V67" s="23"/>
      <c r="W67" s="22"/>
      <c r="X67" s="23"/>
      <c r="Y67" s="23"/>
      <c r="Z67" s="23"/>
      <c r="AA67" s="24"/>
      <c r="AB67" s="22"/>
      <c r="AC67" s="23"/>
      <c r="AD67" s="23"/>
      <c r="AE67" s="23"/>
      <c r="AF67" s="24"/>
      <c r="AG67" s="23"/>
      <c r="AH67" s="23"/>
      <c r="AI67" s="23"/>
      <c r="AJ67" s="23"/>
      <c r="AK67" s="23"/>
      <c r="AL67" s="22"/>
      <c r="AM67" s="23"/>
      <c r="AN67" s="23"/>
      <c r="AO67" s="23"/>
      <c r="AP67" s="24"/>
      <c r="AQ67" s="23"/>
      <c r="AR67" s="23"/>
      <c r="AS67" s="23"/>
      <c r="AT67" s="23"/>
      <c r="AU67" s="23"/>
      <c r="AV67" s="22"/>
      <c r="AW67" s="23"/>
      <c r="AX67" s="23"/>
      <c r="AY67" s="23"/>
      <c r="AZ67" s="24"/>
      <c r="BA67" s="214" t="s">
        <v>103</v>
      </c>
      <c r="BB67" s="152">
        <v>1</v>
      </c>
      <c r="BC67" s="212" t="s">
        <v>23</v>
      </c>
      <c r="BD67" s="348"/>
      <c r="BE67" s="230">
        <f t="shared" ref="BE67" si="8">IF(BA67="","",BB67*BD67)</f>
        <v>0</v>
      </c>
      <c r="BF67" s="26"/>
      <c r="BG67" s="136"/>
      <c r="BH67" s="133"/>
      <c r="BI67" s="241"/>
    </row>
    <row r="68" spans="1:61" x14ac:dyDescent="0.65">
      <c r="A68" s="33"/>
      <c r="B68" s="160"/>
      <c r="C68" s="146"/>
      <c r="D68" s="147"/>
      <c r="E68" s="147"/>
      <c r="F68" s="147"/>
      <c r="G68" s="148"/>
      <c r="H68" s="147"/>
      <c r="I68" s="147"/>
      <c r="J68" s="147"/>
      <c r="K68" s="147"/>
      <c r="L68" s="148"/>
      <c r="M68" s="146"/>
      <c r="N68" s="147"/>
      <c r="O68" s="147"/>
      <c r="P68" s="147"/>
      <c r="Q68" s="148"/>
      <c r="R68" s="147"/>
      <c r="S68" s="147"/>
      <c r="T68" s="147"/>
      <c r="U68" s="147"/>
      <c r="V68" s="147"/>
      <c r="W68" s="146"/>
      <c r="X68" s="147"/>
      <c r="Y68" s="147"/>
      <c r="Z68" s="147"/>
      <c r="AA68" s="148"/>
      <c r="AB68" s="146"/>
      <c r="AC68" s="147"/>
      <c r="AD68" s="147"/>
      <c r="AE68" s="147"/>
      <c r="AF68" s="148"/>
      <c r="AG68" s="147"/>
      <c r="AH68" s="147"/>
      <c r="AI68" s="147"/>
      <c r="AJ68" s="147"/>
      <c r="AK68" s="147"/>
      <c r="AL68" s="146"/>
      <c r="AM68" s="147"/>
      <c r="AN68" s="147"/>
      <c r="AO68" s="147"/>
      <c r="AP68" s="148"/>
      <c r="AQ68" s="147"/>
      <c r="AR68" s="147"/>
      <c r="AS68" s="147"/>
      <c r="AT68" s="147"/>
      <c r="AU68" s="147"/>
      <c r="AV68" s="146"/>
      <c r="AW68" s="147"/>
      <c r="AX68" s="147"/>
      <c r="AY68" s="147"/>
      <c r="AZ68" s="148"/>
      <c r="BA68" s="420" t="s">
        <v>22</v>
      </c>
      <c r="BB68" s="421"/>
      <c r="BC68" s="421"/>
      <c r="BD68" s="229"/>
      <c r="BE68" s="229">
        <f>SUM(BE63:BE67)</f>
        <v>0</v>
      </c>
      <c r="BF68" s="130" t="s">
        <v>56</v>
      </c>
      <c r="BG68" s="137"/>
      <c r="BH68" s="134" t="s">
        <v>1</v>
      </c>
      <c r="BI68" s="239">
        <f>SUM(C68:BE68)</f>
        <v>0</v>
      </c>
    </row>
    <row r="69" spans="1:61" ht="18.7" thickBot="1" x14ac:dyDescent="0.85">
      <c r="A69" s="21"/>
      <c r="B69" s="170"/>
      <c r="C69" s="149"/>
      <c r="D69" s="150"/>
      <c r="E69" s="150"/>
      <c r="F69" s="150"/>
      <c r="G69" s="151"/>
      <c r="H69" s="150"/>
      <c r="I69" s="150"/>
      <c r="J69" s="150"/>
      <c r="K69" s="150"/>
      <c r="L69" s="151"/>
      <c r="M69" s="149"/>
      <c r="N69" s="150"/>
      <c r="O69" s="150"/>
      <c r="P69" s="150"/>
      <c r="Q69" s="151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49"/>
      <c r="AC69" s="150"/>
      <c r="AD69" s="150"/>
      <c r="AE69" s="150"/>
      <c r="AF69" s="151"/>
      <c r="AG69" s="150"/>
      <c r="AH69" s="150"/>
      <c r="AI69" s="150"/>
      <c r="AJ69" s="150"/>
      <c r="AK69" s="150"/>
      <c r="AL69" s="149"/>
      <c r="AM69" s="150"/>
      <c r="AN69" s="150"/>
      <c r="AO69" s="150"/>
      <c r="AP69" s="151"/>
      <c r="AQ69" s="150"/>
      <c r="AR69" s="150"/>
      <c r="AS69" s="150"/>
      <c r="AT69" s="150"/>
      <c r="AU69" s="150"/>
      <c r="AV69" s="149"/>
      <c r="AW69" s="150"/>
      <c r="AX69" s="150"/>
      <c r="AY69" s="150"/>
      <c r="AZ69" s="151"/>
      <c r="BA69" s="149"/>
      <c r="BB69" s="150"/>
      <c r="BC69" s="150"/>
      <c r="BD69" s="150"/>
      <c r="BE69" s="150"/>
      <c r="BF69" s="138"/>
      <c r="BG69" s="139"/>
      <c r="BH69" s="133"/>
      <c r="BI69" s="28"/>
    </row>
    <row r="70" spans="1:61" ht="18.7" thickBot="1" x14ac:dyDescent="0.85">
      <c r="A70" s="34" t="s">
        <v>1</v>
      </c>
      <c r="B70" s="171"/>
      <c r="C70" s="234"/>
      <c r="D70" s="235"/>
      <c r="E70" s="235"/>
      <c r="F70" s="235"/>
      <c r="G70" s="236">
        <f>G8</f>
        <v>0</v>
      </c>
      <c r="H70" s="237"/>
      <c r="I70" s="237"/>
      <c r="J70" s="237"/>
      <c r="K70" s="237"/>
      <c r="L70" s="236">
        <f>L14</f>
        <v>0</v>
      </c>
      <c r="M70" s="237"/>
      <c r="N70" s="237"/>
      <c r="O70" s="237"/>
      <c r="P70" s="237"/>
      <c r="Q70" s="236">
        <f>Q20</f>
        <v>0</v>
      </c>
      <c r="R70" s="237"/>
      <c r="S70" s="237"/>
      <c r="T70" s="237"/>
      <c r="U70" s="237"/>
      <c r="V70" s="237">
        <f>V26</f>
        <v>0</v>
      </c>
      <c r="W70" s="237"/>
      <c r="X70" s="237"/>
      <c r="Y70" s="237"/>
      <c r="Z70" s="237"/>
      <c r="AA70" s="236">
        <f>AA32</f>
        <v>0</v>
      </c>
      <c r="AB70" s="237"/>
      <c r="AC70" s="237"/>
      <c r="AD70" s="237"/>
      <c r="AE70" s="237"/>
      <c r="AF70" s="236">
        <f>AF38</f>
        <v>0</v>
      </c>
      <c r="AG70" s="237"/>
      <c r="AH70" s="237"/>
      <c r="AI70" s="237"/>
      <c r="AJ70" s="237"/>
      <c r="AK70" s="237">
        <f>AK44</f>
        <v>0</v>
      </c>
      <c r="AL70" s="237"/>
      <c r="AM70" s="237"/>
      <c r="AN70" s="237"/>
      <c r="AO70" s="237"/>
      <c r="AP70" s="236">
        <f>AP50</f>
        <v>0</v>
      </c>
      <c r="AQ70" s="237"/>
      <c r="AR70" s="237"/>
      <c r="AS70" s="237"/>
      <c r="AT70" s="237"/>
      <c r="AU70" s="237">
        <f>AU56</f>
        <v>0</v>
      </c>
      <c r="AV70" s="237"/>
      <c r="AW70" s="237"/>
      <c r="AX70" s="237"/>
      <c r="AY70" s="237"/>
      <c r="AZ70" s="236">
        <f>AZ62</f>
        <v>0</v>
      </c>
      <c r="BA70" s="237"/>
      <c r="BB70" s="237"/>
      <c r="BC70" s="237"/>
      <c r="BD70" s="237"/>
      <c r="BE70" s="236">
        <f>BE68</f>
        <v>0</v>
      </c>
      <c r="BF70" s="35" t="s">
        <v>1</v>
      </c>
      <c r="BG70" s="238">
        <f>G70+L70+Q70+AA70+AF70+AP70+AZ70+BE70</f>
        <v>0</v>
      </c>
      <c r="BH70" s="135" t="s">
        <v>1</v>
      </c>
      <c r="BI70" s="238">
        <f>SUM(BI8:BI69)</f>
        <v>0</v>
      </c>
    </row>
    <row r="71" spans="1:61" ht="18.350000000000001" x14ac:dyDescent="0.8">
      <c r="A71" s="36"/>
      <c r="B71" s="172"/>
      <c r="C71" s="36"/>
      <c r="D71" s="36"/>
      <c r="E71" s="36"/>
      <c r="F71" s="36"/>
      <c r="BF71" s="20"/>
      <c r="BG71" s="20"/>
      <c r="BI71" s="25"/>
    </row>
    <row r="72" spans="1:61" x14ac:dyDescent="0.65">
      <c r="A72" s="37"/>
      <c r="B72" s="13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13"/>
      <c r="BG72" s="13"/>
    </row>
    <row r="73" spans="1:61" x14ac:dyDescent="0.65">
      <c r="BF73" s="37"/>
      <c r="BG73" s="37"/>
    </row>
    <row r="74" spans="1:61" x14ac:dyDescent="0.65">
      <c r="BF74" s="37"/>
      <c r="BG74" s="37"/>
    </row>
    <row r="75" spans="1:61" x14ac:dyDescent="0.65">
      <c r="BF75" s="37"/>
      <c r="BG75" s="37"/>
    </row>
    <row r="76" spans="1:61" x14ac:dyDescent="0.65">
      <c r="BF76" s="37"/>
      <c r="BG76" s="37"/>
    </row>
    <row r="77" spans="1:61" x14ac:dyDescent="0.65">
      <c r="BF77" s="37"/>
      <c r="BG77" s="37"/>
    </row>
    <row r="78" spans="1:61" x14ac:dyDescent="0.65">
      <c r="BF78" s="37"/>
      <c r="BG78" s="37"/>
    </row>
    <row r="79" spans="1:61" x14ac:dyDescent="0.65">
      <c r="BF79" s="37"/>
      <c r="BG79" s="37"/>
    </row>
    <row r="80" spans="1:61" x14ac:dyDescent="0.65">
      <c r="BF80" s="37"/>
      <c r="BG80" s="37"/>
    </row>
    <row r="81" spans="58:59" x14ac:dyDescent="0.65">
      <c r="BF81" s="37"/>
      <c r="BG81" s="37"/>
    </row>
    <row r="82" spans="58:59" x14ac:dyDescent="0.65">
      <c r="BF82" s="37"/>
      <c r="BG82" s="37"/>
    </row>
    <row r="83" spans="58:59" x14ac:dyDescent="0.65">
      <c r="BF83" s="37"/>
      <c r="BG83" s="37"/>
    </row>
    <row r="84" spans="58:59" x14ac:dyDescent="0.65">
      <c r="BF84" s="37"/>
      <c r="BG84" s="37"/>
    </row>
    <row r="85" spans="58:59" x14ac:dyDescent="0.65">
      <c r="BF85" s="37"/>
      <c r="BG85" s="37"/>
    </row>
    <row r="86" spans="58:59" x14ac:dyDescent="0.65">
      <c r="BF86" s="37"/>
      <c r="BG86" s="37"/>
    </row>
    <row r="87" spans="58:59" x14ac:dyDescent="0.65">
      <c r="BF87" s="37"/>
      <c r="BG87" s="37"/>
    </row>
    <row r="88" spans="58:59" x14ac:dyDescent="0.65">
      <c r="BF88" s="37"/>
      <c r="BG88" s="37"/>
    </row>
    <row r="89" spans="58:59" x14ac:dyDescent="0.65">
      <c r="BF89" s="37"/>
      <c r="BG89" s="37"/>
    </row>
    <row r="90" spans="58:59" x14ac:dyDescent="0.65">
      <c r="BF90" s="37"/>
      <c r="BG90" s="37"/>
    </row>
    <row r="91" spans="58:59" x14ac:dyDescent="0.65">
      <c r="BF91" s="37"/>
      <c r="BG91" s="37"/>
    </row>
    <row r="92" spans="58:59" x14ac:dyDescent="0.65">
      <c r="BF92" s="37"/>
      <c r="BG92" s="37"/>
    </row>
    <row r="93" spans="58:59" x14ac:dyDescent="0.65">
      <c r="BF93" s="37"/>
      <c r="BG93" s="37"/>
    </row>
    <row r="94" spans="58:59" x14ac:dyDescent="0.65">
      <c r="BF94" s="37"/>
      <c r="BG94" s="37"/>
    </row>
    <row r="95" spans="58:59" x14ac:dyDescent="0.65">
      <c r="BF95" s="37"/>
      <c r="BG95" s="37"/>
    </row>
    <row r="96" spans="58:59" x14ac:dyDescent="0.65">
      <c r="BF96" s="37"/>
      <c r="BG96" s="37"/>
    </row>
    <row r="97" spans="58:59" x14ac:dyDescent="0.65">
      <c r="BF97" s="37"/>
      <c r="BG97" s="37"/>
    </row>
    <row r="98" spans="58:59" x14ac:dyDescent="0.65">
      <c r="BF98" s="37"/>
      <c r="BG98" s="37"/>
    </row>
    <row r="99" spans="58:59" x14ac:dyDescent="0.65">
      <c r="BF99" s="37"/>
      <c r="BG99" s="37"/>
    </row>
    <row r="100" spans="58:59" x14ac:dyDescent="0.65">
      <c r="BF100" s="37"/>
      <c r="BG100" s="37"/>
    </row>
    <row r="101" spans="58:59" x14ac:dyDescent="0.65">
      <c r="BF101" s="37"/>
      <c r="BG101" s="37"/>
    </row>
    <row r="102" spans="58:59" x14ac:dyDescent="0.65">
      <c r="BF102" s="37"/>
      <c r="BG102" s="37"/>
    </row>
    <row r="103" spans="58:59" x14ac:dyDescent="0.65">
      <c r="BF103" s="37"/>
      <c r="BG103" s="37"/>
    </row>
    <row r="104" spans="58:59" x14ac:dyDescent="0.65">
      <c r="BF104" s="37"/>
      <c r="BG104" s="37"/>
    </row>
    <row r="105" spans="58:59" x14ac:dyDescent="0.65">
      <c r="BF105" s="37"/>
      <c r="BG105" s="37"/>
    </row>
    <row r="106" spans="58:59" x14ac:dyDescent="0.65">
      <c r="BF106" s="37"/>
      <c r="BG106" s="37"/>
    </row>
    <row r="107" spans="58:59" x14ac:dyDescent="0.65">
      <c r="BF107" s="37"/>
      <c r="BG107" s="37"/>
    </row>
    <row r="108" spans="58:59" x14ac:dyDescent="0.65">
      <c r="BF108" s="37"/>
      <c r="BG108" s="37"/>
    </row>
    <row r="109" spans="58:59" x14ac:dyDescent="0.65">
      <c r="BF109" s="37"/>
      <c r="BG109" s="37"/>
    </row>
    <row r="110" spans="58:59" x14ac:dyDescent="0.65">
      <c r="BF110" s="37"/>
      <c r="BG110" s="37"/>
    </row>
    <row r="111" spans="58:59" x14ac:dyDescent="0.65">
      <c r="BF111" s="37"/>
      <c r="BG111" s="37"/>
    </row>
    <row r="112" spans="58:59" x14ac:dyDescent="0.65">
      <c r="BF112" s="37"/>
      <c r="BG112" s="37"/>
    </row>
    <row r="113" spans="58:59" x14ac:dyDescent="0.65">
      <c r="BF113" s="37"/>
      <c r="BG113" s="37"/>
    </row>
    <row r="114" spans="58:59" x14ac:dyDescent="0.65">
      <c r="BF114" s="37"/>
      <c r="BG114" s="37"/>
    </row>
    <row r="115" spans="58:59" x14ac:dyDescent="0.65">
      <c r="BF115" s="37"/>
      <c r="BG115" s="37"/>
    </row>
    <row r="116" spans="58:59" x14ac:dyDescent="0.65">
      <c r="BF116" s="37"/>
      <c r="BG116" s="37"/>
    </row>
    <row r="117" spans="58:59" x14ac:dyDescent="0.65">
      <c r="BF117" s="37"/>
      <c r="BG117" s="37"/>
    </row>
    <row r="118" spans="58:59" x14ac:dyDescent="0.65">
      <c r="BF118" s="37"/>
      <c r="BG118" s="37"/>
    </row>
    <row r="119" spans="58:59" x14ac:dyDescent="0.65">
      <c r="BF119" s="37"/>
      <c r="BG119" s="37"/>
    </row>
    <row r="120" spans="58:59" x14ac:dyDescent="0.65">
      <c r="BF120" s="37"/>
      <c r="BG120" s="37"/>
    </row>
    <row r="121" spans="58:59" x14ac:dyDescent="0.65">
      <c r="BF121" s="37"/>
      <c r="BG121" s="37"/>
    </row>
    <row r="122" spans="58:59" x14ac:dyDescent="0.65">
      <c r="BF122" s="37"/>
      <c r="BG122" s="37"/>
    </row>
    <row r="123" spans="58:59" x14ac:dyDescent="0.65">
      <c r="BF123" s="37"/>
      <c r="BG123" s="37"/>
    </row>
    <row r="124" spans="58:59" x14ac:dyDescent="0.65">
      <c r="BF124" s="37"/>
      <c r="BG124" s="37"/>
    </row>
    <row r="125" spans="58:59" x14ac:dyDescent="0.65">
      <c r="BF125" s="37"/>
      <c r="BG125" s="37"/>
    </row>
    <row r="126" spans="58:59" x14ac:dyDescent="0.65">
      <c r="BF126" s="37"/>
      <c r="BG126" s="37"/>
    </row>
    <row r="127" spans="58:59" x14ac:dyDescent="0.65">
      <c r="BF127" s="37"/>
      <c r="BG127" s="37"/>
    </row>
    <row r="128" spans="58:59" x14ac:dyDescent="0.65">
      <c r="BF128" s="37"/>
      <c r="BG128" s="37"/>
    </row>
    <row r="129" spans="58:59" x14ac:dyDescent="0.65">
      <c r="BF129" s="37"/>
      <c r="BG129" s="37"/>
    </row>
    <row r="130" spans="58:59" x14ac:dyDescent="0.65">
      <c r="BF130" s="37"/>
      <c r="BG130" s="37"/>
    </row>
    <row r="131" spans="58:59" x14ac:dyDescent="0.65">
      <c r="BF131" s="37"/>
      <c r="BG131" s="37"/>
    </row>
    <row r="132" spans="58:59" x14ac:dyDescent="0.65">
      <c r="BF132" s="37"/>
      <c r="BG132" s="37"/>
    </row>
    <row r="133" spans="58:59" x14ac:dyDescent="0.65">
      <c r="BF133" s="37"/>
      <c r="BG133" s="37"/>
    </row>
    <row r="134" spans="58:59" x14ac:dyDescent="0.65">
      <c r="BF134" s="37"/>
      <c r="BG134" s="37"/>
    </row>
    <row r="135" spans="58:59" x14ac:dyDescent="0.65">
      <c r="BF135" s="37"/>
      <c r="BG135" s="37"/>
    </row>
    <row r="136" spans="58:59" x14ac:dyDescent="0.65">
      <c r="BF136" s="37"/>
      <c r="BG136" s="37"/>
    </row>
    <row r="137" spans="58:59" x14ac:dyDescent="0.65">
      <c r="BF137" s="37"/>
      <c r="BG137" s="37"/>
    </row>
    <row r="138" spans="58:59" x14ac:dyDescent="0.65">
      <c r="BF138" s="37"/>
      <c r="BG138" s="37"/>
    </row>
    <row r="139" spans="58:59" x14ac:dyDescent="0.65">
      <c r="BF139" s="37"/>
      <c r="BG139" s="37"/>
    </row>
    <row r="140" spans="58:59" x14ac:dyDescent="0.65">
      <c r="BF140" s="37"/>
      <c r="BG140" s="37"/>
    </row>
    <row r="141" spans="58:59" x14ac:dyDescent="0.65">
      <c r="BF141" s="37"/>
      <c r="BG141" s="37"/>
    </row>
    <row r="142" spans="58:59" x14ac:dyDescent="0.65">
      <c r="BF142" s="37"/>
      <c r="BG142" s="37"/>
    </row>
    <row r="143" spans="58:59" x14ac:dyDescent="0.65">
      <c r="BF143" s="37"/>
      <c r="BG143" s="37"/>
    </row>
    <row r="144" spans="58:59" x14ac:dyDescent="0.65">
      <c r="BF144" s="37"/>
      <c r="BG144" s="37"/>
    </row>
    <row r="145" spans="58:59" x14ac:dyDescent="0.65">
      <c r="BF145" s="37"/>
      <c r="BG145" s="37"/>
    </row>
    <row r="146" spans="58:59" x14ac:dyDescent="0.65">
      <c r="BF146" s="37"/>
      <c r="BG146" s="37"/>
    </row>
    <row r="147" spans="58:59" x14ac:dyDescent="0.65">
      <c r="BF147" s="37"/>
      <c r="BG147" s="37"/>
    </row>
    <row r="148" spans="58:59" x14ac:dyDescent="0.65">
      <c r="BF148" s="37"/>
      <c r="BG148" s="37"/>
    </row>
    <row r="149" spans="58:59" x14ac:dyDescent="0.65">
      <c r="BF149" s="37"/>
      <c r="BG149" s="37"/>
    </row>
    <row r="150" spans="58:59" x14ac:dyDescent="0.65">
      <c r="BF150" s="37"/>
      <c r="BG150" s="37"/>
    </row>
    <row r="151" spans="58:59" x14ac:dyDescent="0.65">
      <c r="BF151" s="37"/>
      <c r="BG151" s="37"/>
    </row>
    <row r="152" spans="58:59" x14ac:dyDescent="0.65">
      <c r="BF152" s="37"/>
      <c r="BG152" s="37"/>
    </row>
    <row r="153" spans="58:59" x14ac:dyDescent="0.65">
      <c r="BF153" s="37"/>
      <c r="BG153" s="37"/>
    </row>
    <row r="154" spans="58:59" x14ac:dyDescent="0.65">
      <c r="BF154" s="37"/>
      <c r="BG154" s="37"/>
    </row>
    <row r="155" spans="58:59" x14ac:dyDescent="0.65">
      <c r="BF155" s="37"/>
      <c r="BG155" s="37"/>
    </row>
    <row r="156" spans="58:59" x14ac:dyDescent="0.65">
      <c r="BF156" s="37"/>
      <c r="BG156" s="37"/>
    </row>
    <row r="157" spans="58:59" x14ac:dyDescent="0.65">
      <c r="BF157" s="37"/>
      <c r="BG157" s="37"/>
    </row>
    <row r="158" spans="58:59" x14ac:dyDescent="0.65">
      <c r="BF158" s="37"/>
      <c r="BG158" s="37"/>
    </row>
    <row r="159" spans="58:59" x14ac:dyDescent="0.65">
      <c r="BF159" s="37"/>
      <c r="BG159" s="37"/>
    </row>
    <row r="160" spans="58:59" x14ac:dyDescent="0.65">
      <c r="BF160" s="37"/>
      <c r="BG160" s="37"/>
    </row>
    <row r="161" spans="58:59" x14ac:dyDescent="0.65">
      <c r="BF161" s="37"/>
      <c r="BG161" s="37"/>
    </row>
    <row r="162" spans="58:59" x14ac:dyDescent="0.65">
      <c r="BF162" s="37"/>
      <c r="BG162" s="37"/>
    </row>
    <row r="163" spans="58:59" x14ac:dyDescent="0.65">
      <c r="BF163" s="37"/>
      <c r="BG163" s="37"/>
    </row>
    <row r="164" spans="58:59" x14ac:dyDescent="0.65">
      <c r="BF164" s="37"/>
      <c r="BG164" s="37"/>
    </row>
    <row r="165" spans="58:59" x14ac:dyDescent="0.65">
      <c r="BF165" s="37"/>
      <c r="BG165" s="37"/>
    </row>
    <row r="166" spans="58:59" x14ac:dyDescent="0.65">
      <c r="BF166" s="37"/>
      <c r="BG166" s="37"/>
    </row>
    <row r="167" spans="58:59" x14ac:dyDescent="0.65">
      <c r="BF167" s="37"/>
      <c r="BG167" s="37"/>
    </row>
    <row r="168" spans="58:59" x14ac:dyDescent="0.65">
      <c r="BF168" s="37"/>
      <c r="BG168" s="37"/>
    </row>
    <row r="169" spans="58:59" x14ac:dyDescent="0.65">
      <c r="BF169" s="37"/>
      <c r="BG169" s="37"/>
    </row>
    <row r="170" spans="58:59" x14ac:dyDescent="0.65">
      <c r="BF170" s="37"/>
      <c r="BG170" s="37"/>
    </row>
    <row r="171" spans="58:59" x14ac:dyDescent="0.65">
      <c r="BF171" s="37"/>
      <c r="BG171" s="37"/>
    </row>
    <row r="172" spans="58:59" x14ac:dyDescent="0.65">
      <c r="BF172" s="37"/>
      <c r="BG172" s="37"/>
    </row>
    <row r="173" spans="58:59" x14ac:dyDescent="0.65">
      <c r="BF173" s="37"/>
      <c r="BG173" s="37"/>
    </row>
    <row r="174" spans="58:59" x14ac:dyDescent="0.65">
      <c r="BF174" s="37"/>
      <c r="BG174" s="37"/>
    </row>
    <row r="175" spans="58:59" x14ac:dyDescent="0.65">
      <c r="BF175" s="37"/>
      <c r="BG175" s="37"/>
    </row>
    <row r="176" spans="58:59" x14ac:dyDescent="0.65">
      <c r="BF176" s="37"/>
      <c r="BG176" s="37"/>
    </row>
    <row r="177" spans="58:59" x14ac:dyDescent="0.65">
      <c r="BF177" s="37"/>
      <c r="BG177" s="37"/>
    </row>
    <row r="178" spans="58:59" x14ac:dyDescent="0.65">
      <c r="BF178" s="37"/>
      <c r="BG178" s="37"/>
    </row>
    <row r="179" spans="58:59" x14ac:dyDescent="0.65">
      <c r="BF179" s="37"/>
      <c r="BG179" s="37"/>
    </row>
    <row r="180" spans="58:59" x14ac:dyDescent="0.65">
      <c r="BF180" s="37"/>
      <c r="BG180" s="37"/>
    </row>
    <row r="181" spans="58:59" x14ac:dyDescent="0.65">
      <c r="BF181" s="37"/>
      <c r="BG181" s="37"/>
    </row>
    <row r="182" spans="58:59" x14ac:dyDescent="0.65">
      <c r="BF182" s="37"/>
      <c r="BG182" s="37"/>
    </row>
    <row r="183" spans="58:59" x14ac:dyDescent="0.65">
      <c r="BF183" s="37"/>
      <c r="BG183" s="37"/>
    </row>
    <row r="184" spans="58:59" x14ac:dyDescent="0.65">
      <c r="BF184" s="37"/>
      <c r="BG184" s="37"/>
    </row>
    <row r="185" spans="58:59" x14ac:dyDescent="0.65">
      <c r="BF185" s="37"/>
      <c r="BG185" s="37"/>
    </row>
    <row r="186" spans="58:59" x14ac:dyDescent="0.65">
      <c r="BF186" s="37"/>
      <c r="BG186" s="37"/>
    </row>
    <row r="187" spans="58:59" x14ac:dyDescent="0.65">
      <c r="BF187" s="37"/>
      <c r="BG187" s="37"/>
    </row>
    <row r="188" spans="58:59" x14ac:dyDescent="0.65">
      <c r="BF188" s="37"/>
      <c r="BG188" s="37"/>
    </row>
    <row r="189" spans="58:59" x14ac:dyDescent="0.65">
      <c r="BF189" s="37"/>
      <c r="BG189" s="37"/>
    </row>
    <row r="190" spans="58:59" x14ac:dyDescent="0.65">
      <c r="BF190" s="37"/>
      <c r="BG190" s="37"/>
    </row>
    <row r="191" spans="58:59" x14ac:dyDescent="0.65">
      <c r="BF191" s="37"/>
      <c r="BG191" s="37"/>
    </row>
    <row r="192" spans="58:59" x14ac:dyDescent="0.65">
      <c r="BF192" s="37"/>
      <c r="BG192" s="37"/>
    </row>
    <row r="193" spans="58:59" x14ac:dyDescent="0.65">
      <c r="BF193" s="37"/>
      <c r="BG193" s="37"/>
    </row>
    <row r="194" spans="58:59" x14ac:dyDescent="0.65">
      <c r="BF194" s="37"/>
      <c r="BG194" s="37"/>
    </row>
    <row r="195" spans="58:59" x14ac:dyDescent="0.65">
      <c r="BF195" s="37"/>
      <c r="BG195" s="37"/>
    </row>
    <row r="196" spans="58:59" x14ac:dyDescent="0.65">
      <c r="BF196" s="37"/>
      <c r="BG196" s="37"/>
    </row>
    <row r="197" spans="58:59" x14ac:dyDescent="0.65">
      <c r="BF197" s="37"/>
      <c r="BG197" s="37"/>
    </row>
    <row r="198" spans="58:59" x14ac:dyDescent="0.65">
      <c r="BF198" s="37"/>
      <c r="BG198" s="37"/>
    </row>
    <row r="199" spans="58:59" x14ac:dyDescent="0.65">
      <c r="BF199" s="37"/>
      <c r="BG199" s="37"/>
    </row>
    <row r="200" spans="58:59" x14ac:dyDescent="0.65">
      <c r="BF200" s="37"/>
      <c r="BG200" s="37"/>
    </row>
    <row r="201" spans="58:59" x14ac:dyDescent="0.65">
      <c r="BF201" s="37"/>
      <c r="BG201" s="37"/>
    </row>
    <row r="202" spans="58:59" x14ac:dyDescent="0.65">
      <c r="BF202" s="37"/>
      <c r="BG202" s="37"/>
    </row>
    <row r="203" spans="58:59" x14ac:dyDescent="0.65">
      <c r="BF203" s="37"/>
      <c r="BG203" s="37"/>
    </row>
    <row r="204" spans="58:59" x14ac:dyDescent="0.65">
      <c r="BF204" s="37"/>
      <c r="BG204" s="37"/>
    </row>
    <row r="205" spans="58:59" x14ac:dyDescent="0.65">
      <c r="BF205" s="37"/>
      <c r="BG205" s="37"/>
    </row>
    <row r="206" spans="58:59" x14ac:dyDescent="0.65">
      <c r="BF206" s="37"/>
      <c r="BG206" s="37"/>
    </row>
    <row r="207" spans="58:59" x14ac:dyDescent="0.65">
      <c r="BF207" s="37"/>
      <c r="BG207" s="37"/>
    </row>
    <row r="208" spans="58:59" x14ac:dyDescent="0.65">
      <c r="BF208" s="37"/>
      <c r="BG208" s="37"/>
    </row>
    <row r="209" spans="58:59" x14ac:dyDescent="0.65">
      <c r="BF209" s="37"/>
      <c r="BG209" s="37"/>
    </row>
    <row r="210" spans="58:59" x14ac:dyDescent="0.65">
      <c r="BF210" s="37"/>
      <c r="BG210" s="37"/>
    </row>
    <row r="211" spans="58:59" x14ac:dyDescent="0.65">
      <c r="BF211" s="37"/>
      <c r="BG211" s="37"/>
    </row>
    <row r="212" spans="58:59" x14ac:dyDescent="0.65">
      <c r="BF212" s="37"/>
      <c r="BG212" s="37"/>
    </row>
    <row r="213" spans="58:59" x14ac:dyDescent="0.65">
      <c r="BF213" s="37"/>
      <c r="BG213" s="37"/>
    </row>
    <row r="214" spans="58:59" x14ac:dyDescent="0.65">
      <c r="BF214" s="37"/>
      <c r="BG214" s="37"/>
    </row>
    <row r="215" spans="58:59" x14ac:dyDescent="0.65">
      <c r="BF215" s="37"/>
      <c r="BG215" s="37"/>
    </row>
    <row r="216" spans="58:59" x14ac:dyDescent="0.65">
      <c r="BF216" s="37"/>
      <c r="BG216" s="37"/>
    </row>
    <row r="217" spans="58:59" x14ac:dyDescent="0.65">
      <c r="BF217" s="37"/>
      <c r="BG217" s="37"/>
    </row>
    <row r="218" spans="58:59" x14ac:dyDescent="0.65">
      <c r="BF218" s="37"/>
      <c r="BG218" s="37"/>
    </row>
    <row r="219" spans="58:59" x14ac:dyDescent="0.65">
      <c r="BF219" s="37"/>
      <c r="BG219" s="37"/>
    </row>
    <row r="220" spans="58:59" x14ac:dyDescent="0.65">
      <c r="BF220" s="37"/>
      <c r="BG220" s="37"/>
    </row>
    <row r="221" spans="58:59" x14ac:dyDescent="0.65">
      <c r="BF221" s="37"/>
      <c r="BG221" s="37"/>
    </row>
    <row r="222" spans="58:59" x14ac:dyDescent="0.65">
      <c r="BF222" s="37"/>
      <c r="BG222" s="37"/>
    </row>
    <row r="223" spans="58:59" x14ac:dyDescent="0.65">
      <c r="BF223" s="37"/>
      <c r="BG223" s="37"/>
    </row>
    <row r="224" spans="58:59" x14ac:dyDescent="0.65">
      <c r="BF224" s="37"/>
      <c r="BG224" s="37"/>
    </row>
    <row r="225" spans="58:59" x14ac:dyDescent="0.65">
      <c r="BF225" s="37"/>
      <c r="BG225" s="37"/>
    </row>
    <row r="226" spans="58:59" x14ac:dyDescent="0.65">
      <c r="BF226" s="37"/>
      <c r="BG226" s="37"/>
    </row>
    <row r="227" spans="58:59" x14ac:dyDescent="0.65">
      <c r="BF227" s="37"/>
      <c r="BG227" s="37"/>
    </row>
    <row r="228" spans="58:59" x14ac:dyDescent="0.65">
      <c r="BF228" s="37"/>
      <c r="BG228" s="37"/>
    </row>
    <row r="229" spans="58:59" x14ac:dyDescent="0.65">
      <c r="BF229" s="37"/>
      <c r="BG229" s="37"/>
    </row>
    <row r="230" spans="58:59" x14ac:dyDescent="0.65">
      <c r="BF230" s="37"/>
      <c r="BG230" s="37"/>
    </row>
    <row r="231" spans="58:59" x14ac:dyDescent="0.65">
      <c r="BF231" s="37"/>
      <c r="BG231" s="37"/>
    </row>
    <row r="232" spans="58:59" x14ac:dyDescent="0.65">
      <c r="BF232" s="37"/>
      <c r="BG232" s="37"/>
    </row>
    <row r="233" spans="58:59" x14ac:dyDescent="0.65">
      <c r="BF233" s="37"/>
      <c r="BG233" s="37"/>
    </row>
    <row r="234" spans="58:59" x14ac:dyDescent="0.65">
      <c r="BF234" s="37"/>
      <c r="BG234" s="37"/>
    </row>
    <row r="235" spans="58:59" x14ac:dyDescent="0.65">
      <c r="BF235" s="37"/>
      <c r="BG235" s="37"/>
    </row>
    <row r="236" spans="58:59" x14ac:dyDescent="0.65">
      <c r="BF236" s="37"/>
      <c r="BG236" s="37"/>
    </row>
    <row r="237" spans="58:59" x14ac:dyDescent="0.65">
      <c r="BF237" s="37"/>
      <c r="BG237" s="37"/>
    </row>
    <row r="238" spans="58:59" x14ac:dyDescent="0.65">
      <c r="BF238" s="37"/>
      <c r="BG238" s="37"/>
    </row>
    <row r="239" spans="58:59" x14ac:dyDescent="0.65">
      <c r="BF239" s="37"/>
      <c r="BG239" s="37"/>
    </row>
    <row r="240" spans="58:59" x14ac:dyDescent="0.65">
      <c r="BF240" s="37"/>
      <c r="BG240" s="37"/>
    </row>
    <row r="241" spans="58:59" x14ac:dyDescent="0.65">
      <c r="BF241" s="37"/>
      <c r="BG241" s="37"/>
    </row>
    <row r="242" spans="58:59" x14ac:dyDescent="0.65">
      <c r="BF242" s="37"/>
      <c r="BG242" s="37"/>
    </row>
    <row r="243" spans="58:59" x14ac:dyDescent="0.65">
      <c r="BF243" s="37"/>
      <c r="BG243" s="37"/>
    </row>
    <row r="244" spans="58:59" x14ac:dyDescent="0.65">
      <c r="BF244" s="37"/>
      <c r="BG244" s="37"/>
    </row>
    <row r="245" spans="58:59" x14ac:dyDescent="0.65">
      <c r="BF245" s="37"/>
      <c r="BG245" s="37"/>
    </row>
    <row r="246" spans="58:59" x14ac:dyDescent="0.65">
      <c r="BF246" s="37"/>
      <c r="BG246" s="37"/>
    </row>
    <row r="247" spans="58:59" x14ac:dyDescent="0.65">
      <c r="BF247" s="37"/>
      <c r="BG247" s="37"/>
    </row>
    <row r="248" spans="58:59" x14ac:dyDescent="0.65">
      <c r="BF248" s="37"/>
      <c r="BG248" s="37"/>
    </row>
    <row r="249" spans="58:59" x14ac:dyDescent="0.65">
      <c r="BF249" s="37"/>
      <c r="BG249" s="37"/>
    </row>
    <row r="250" spans="58:59" x14ac:dyDescent="0.65">
      <c r="BF250" s="37"/>
      <c r="BG250" s="37"/>
    </row>
    <row r="251" spans="58:59" x14ac:dyDescent="0.65">
      <c r="BF251" s="37"/>
      <c r="BG251" s="37"/>
    </row>
    <row r="252" spans="58:59" x14ac:dyDescent="0.65">
      <c r="BF252" s="37"/>
      <c r="BG252" s="37"/>
    </row>
    <row r="253" spans="58:59" x14ac:dyDescent="0.65">
      <c r="BF253" s="37"/>
      <c r="BG253" s="37"/>
    </row>
    <row r="254" spans="58:59" x14ac:dyDescent="0.65">
      <c r="BF254" s="37"/>
      <c r="BG254" s="37"/>
    </row>
    <row r="255" spans="58:59" x14ac:dyDescent="0.65">
      <c r="BF255" s="37"/>
      <c r="BG255" s="37"/>
    </row>
    <row r="256" spans="58:59" x14ac:dyDescent="0.65">
      <c r="BF256" s="37"/>
      <c r="BG256" s="37"/>
    </row>
    <row r="257" spans="58:59" x14ac:dyDescent="0.65">
      <c r="BF257" s="37"/>
      <c r="BG257" s="37"/>
    </row>
    <row r="258" spans="58:59" x14ac:dyDescent="0.65">
      <c r="BF258" s="37"/>
      <c r="BG258" s="37"/>
    </row>
    <row r="259" spans="58:59" x14ac:dyDescent="0.65">
      <c r="BF259" s="37"/>
      <c r="BG259" s="37"/>
    </row>
    <row r="260" spans="58:59" x14ac:dyDescent="0.65">
      <c r="BF260" s="37"/>
      <c r="BG260" s="37"/>
    </row>
    <row r="261" spans="58:59" x14ac:dyDescent="0.65">
      <c r="BF261" s="37"/>
      <c r="BG261" s="37"/>
    </row>
    <row r="262" spans="58:59" x14ac:dyDescent="0.65">
      <c r="BF262" s="37"/>
      <c r="BG262" s="37"/>
    </row>
    <row r="263" spans="58:59" x14ac:dyDescent="0.65">
      <c r="BF263" s="37"/>
      <c r="BG263" s="37"/>
    </row>
    <row r="264" spans="58:59" x14ac:dyDescent="0.65">
      <c r="BF264" s="37"/>
      <c r="BG264" s="37"/>
    </row>
    <row r="265" spans="58:59" x14ac:dyDescent="0.65">
      <c r="BF265" s="37"/>
      <c r="BG265" s="37"/>
    </row>
    <row r="266" spans="58:59" x14ac:dyDescent="0.65">
      <c r="BF266" s="37"/>
      <c r="BG266" s="37"/>
    </row>
    <row r="267" spans="58:59" x14ac:dyDescent="0.65">
      <c r="BF267" s="37"/>
      <c r="BG267" s="37"/>
    </row>
    <row r="268" spans="58:59" x14ac:dyDescent="0.65">
      <c r="BF268" s="37"/>
      <c r="BG268" s="37"/>
    </row>
    <row r="269" spans="58:59" x14ac:dyDescent="0.65">
      <c r="BF269" s="37"/>
      <c r="BG269" s="37"/>
    </row>
    <row r="270" spans="58:59" x14ac:dyDescent="0.65">
      <c r="BF270" s="37"/>
      <c r="BG270" s="37"/>
    </row>
    <row r="271" spans="58:59" x14ac:dyDescent="0.65">
      <c r="BF271" s="37"/>
      <c r="BG271" s="37"/>
    </row>
    <row r="272" spans="58:59" x14ac:dyDescent="0.65">
      <c r="BF272" s="37"/>
      <c r="BG272" s="37"/>
    </row>
    <row r="273" spans="58:59" x14ac:dyDescent="0.65">
      <c r="BF273" s="37"/>
      <c r="BG273" s="37"/>
    </row>
    <row r="274" spans="58:59" x14ac:dyDescent="0.65">
      <c r="BF274" s="37"/>
      <c r="BG274" s="37"/>
    </row>
    <row r="275" spans="58:59" x14ac:dyDescent="0.65">
      <c r="BF275" s="37"/>
      <c r="BG275" s="37"/>
    </row>
    <row r="276" spans="58:59" x14ac:dyDescent="0.65">
      <c r="BF276" s="37"/>
      <c r="BG276" s="37"/>
    </row>
    <row r="277" spans="58:59" x14ac:dyDescent="0.65">
      <c r="BF277" s="37"/>
      <c r="BG277" s="37"/>
    </row>
    <row r="278" spans="58:59" x14ac:dyDescent="0.65">
      <c r="BF278" s="37"/>
      <c r="BG278" s="37"/>
    </row>
    <row r="279" spans="58:59" x14ac:dyDescent="0.65">
      <c r="BF279" s="37"/>
      <c r="BG279" s="37"/>
    </row>
    <row r="280" spans="58:59" x14ac:dyDescent="0.65">
      <c r="BF280" s="37"/>
      <c r="BG280" s="37"/>
    </row>
    <row r="281" spans="58:59" x14ac:dyDescent="0.65">
      <c r="BF281" s="37"/>
      <c r="BG281" s="37"/>
    </row>
    <row r="282" spans="58:59" x14ac:dyDescent="0.65">
      <c r="BF282" s="37"/>
      <c r="BG282" s="37"/>
    </row>
    <row r="283" spans="58:59" x14ac:dyDescent="0.65">
      <c r="BF283" s="37"/>
      <c r="BG283" s="37"/>
    </row>
    <row r="284" spans="58:59" x14ac:dyDescent="0.65">
      <c r="BF284" s="37"/>
      <c r="BG284" s="37"/>
    </row>
    <row r="285" spans="58:59" x14ac:dyDescent="0.65">
      <c r="BF285" s="37"/>
      <c r="BG285" s="37"/>
    </row>
    <row r="286" spans="58:59" x14ac:dyDescent="0.65">
      <c r="BF286" s="37"/>
      <c r="BG286" s="37"/>
    </row>
    <row r="287" spans="58:59" x14ac:dyDescent="0.65">
      <c r="BF287" s="37"/>
      <c r="BG287" s="37"/>
    </row>
    <row r="288" spans="58:59" x14ac:dyDescent="0.65">
      <c r="BF288" s="37"/>
      <c r="BG288" s="37"/>
    </row>
    <row r="289" spans="58:59" x14ac:dyDescent="0.65">
      <c r="BF289" s="37"/>
      <c r="BG289" s="37"/>
    </row>
    <row r="290" spans="58:59" x14ac:dyDescent="0.65">
      <c r="BF290" s="37"/>
      <c r="BG290" s="37"/>
    </row>
    <row r="291" spans="58:59" x14ac:dyDescent="0.65">
      <c r="BF291" s="37"/>
      <c r="BG291" s="37"/>
    </row>
    <row r="292" spans="58:59" x14ac:dyDescent="0.65">
      <c r="BF292" s="37"/>
      <c r="BG292" s="37"/>
    </row>
    <row r="293" spans="58:59" x14ac:dyDescent="0.65">
      <c r="BF293" s="37"/>
      <c r="BG293" s="37"/>
    </row>
    <row r="294" spans="58:59" x14ac:dyDescent="0.65">
      <c r="BF294" s="37"/>
      <c r="BG294" s="37"/>
    </row>
    <row r="295" spans="58:59" x14ac:dyDescent="0.65">
      <c r="BF295" s="37"/>
      <c r="BG295" s="37"/>
    </row>
    <row r="296" spans="58:59" x14ac:dyDescent="0.65">
      <c r="BF296" s="37"/>
      <c r="BG296" s="37"/>
    </row>
    <row r="297" spans="58:59" x14ac:dyDescent="0.65">
      <c r="BF297" s="37"/>
      <c r="BG297" s="37"/>
    </row>
    <row r="298" spans="58:59" x14ac:dyDescent="0.65">
      <c r="BF298" s="37"/>
      <c r="BG298" s="37"/>
    </row>
    <row r="299" spans="58:59" x14ac:dyDescent="0.65">
      <c r="BF299" s="37"/>
      <c r="BG299" s="37"/>
    </row>
    <row r="300" spans="58:59" x14ac:dyDescent="0.65">
      <c r="BF300" s="37"/>
      <c r="BG300" s="37"/>
    </row>
    <row r="301" spans="58:59" x14ac:dyDescent="0.65">
      <c r="BF301" s="37"/>
      <c r="BG301" s="37"/>
    </row>
    <row r="302" spans="58:59" x14ac:dyDescent="0.65">
      <c r="BF302" s="37"/>
      <c r="BG302" s="37"/>
    </row>
    <row r="303" spans="58:59" x14ac:dyDescent="0.65">
      <c r="BF303" s="37"/>
      <c r="BG303" s="37"/>
    </row>
    <row r="304" spans="58:59" x14ac:dyDescent="0.65">
      <c r="BF304" s="37"/>
      <c r="BG304" s="37"/>
    </row>
    <row r="305" spans="58:59" x14ac:dyDescent="0.65">
      <c r="BF305" s="37"/>
      <c r="BG305" s="37"/>
    </row>
    <row r="306" spans="58:59" x14ac:dyDescent="0.65">
      <c r="BF306" s="37"/>
      <c r="BG306" s="37"/>
    </row>
    <row r="307" spans="58:59" x14ac:dyDescent="0.65">
      <c r="BF307" s="37"/>
      <c r="BG307" s="37"/>
    </row>
    <row r="308" spans="58:59" x14ac:dyDescent="0.65">
      <c r="BF308" s="37"/>
      <c r="BG308" s="37"/>
    </row>
    <row r="309" spans="58:59" x14ac:dyDescent="0.65">
      <c r="BF309" s="37"/>
      <c r="BG309" s="37"/>
    </row>
    <row r="310" spans="58:59" x14ac:dyDescent="0.65">
      <c r="BF310" s="37"/>
      <c r="BG310" s="37"/>
    </row>
    <row r="311" spans="58:59" x14ac:dyDescent="0.65">
      <c r="BF311" s="37"/>
      <c r="BG311" s="37"/>
    </row>
    <row r="312" spans="58:59" x14ac:dyDescent="0.65">
      <c r="BF312" s="37"/>
      <c r="BG312" s="37"/>
    </row>
    <row r="313" spans="58:59" x14ac:dyDescent="0.65">
      <c r="BF313" s="37"/>
      <c r="BG313" s="37"/>
    </row>
    <row r="314" spans="58:59" x14ac:dyDescent="0.65">
      <c r="BF314" s="37"/>
      <c r="BG314" s="37"/>
    </row>
    <row r="315" spans="58:59" x14ac:dyDescent="0.65">
      <c r="BF315" s="37"/>
      <c r="BG315" s="37"/>
    </row>
    <row r="316" spans="58:59" x14ac:dyDescent="0.65">
      <c r="BF316" s="37"/>
      <c r="BG316" s="37"/>
    </row>
    <row r="317" spans="58:59" x14ac:dyDescent="0.65">
      <c r="BF317" s="37"/>
      <c r="BG317" s="37"/>
    </row>
    <row r="318" spans="58:59" x14ac:dyDescent="0.65">
      <c r="BF318" s="37"/>
      <c r="BG318" s="37"/>
    </row>
    <row r="319" spans="58:59" x14ac:dyDescent="0.65">
      <c r="BF319" s="37"/>
      <c r="BG319" s="37"/>
    </row>
    <row r="320" spans="58:59" x14ac:dyDescent="0.65">
      <c r="BF320" s="37"/>
      <c r="BG320" s="37"/>
    </row>
    <row r="321" spans="58:59" x14ac:dyDescent="0.65">
      <c r="BF321" s="37"/>
      <c r="BG321" s="37"/>
    </row>
    <row r="322" spans="58:59" x14ac:dyDescent="0.65">
      <c r="BF322" s="37"/>
      <c r="BG322" s="37"/>
    </row>
    <row r="323" spans="58:59" x14ac:dyDescent="0.65">
      <c r="BF323" s="37"/>
      <c r="BG323" s="37"/>
    </row>
    <row r="324" spans="58:59" x14ac:dyDescent="0.65">
      <c r="BF324" s="37"/>
      <c r="BG324" s="37"/>
    </row>
    <row r="325" spans="58:59" x14ac:dyDescent="0.65">
      <c r="BF325" s="37"/>
      <c r="BG325" s="37"/>
    </row>
    <row r="326" spans="58:59" x14ac:dyDescent="0.65">
      <c r="BF326" s="37"/>
      <c r="BG326" s="37"/>
    </row>
    <row r="327" spans="58:59" x14ac:dyDescent="0.65">
      <c r="BF327" s="37"/>
      <c r="BG327" s="37"/>
    </row>
    <row r="328" spans="58:59" x14ac:dyDescent="0.65">
      <c r="BF328" s="37"/>
      <c r="BG328" s="37"/>
    </row>
    <row r="329" spans="58:59" x14ac:dyDescent="0.65">
      <c r="BF329" s="37"/>
      <c r="BG329" s="37"/>
    </row>
    <row r="330" spans="58:59" x14ac:dyDescent="0.65">
      <c r="BF330" s="37"/>
      <c r="BG330" s="37"/>
    </row>
    <row r="331" spans="58:59" x14ac:dyDescent="0.65">
      <c r="BF331" s="37"/>
      <c r="BG331" s="37"/>
    </row>
    <row r="332" spans="58:59" x14ac:dyDescent="0.65">
      <c r="BF332" s="37"/>
      <c r="BG332" s="37"/>
    </row>
    <row r="333" spans="58:59" x14ac:dyDescent="0.65">
      <c r="BF333" s="37"/>
      <c r="BG333" s="37"/>
    </row>
    <row r="334" spans="58:59" x14ac:dyDescent="0.65">
      <c r="BF334" s="37"/>
      <c r="BG334" s="37"/>
    </row>
    <row r="335" spans="58:59" x14ac:dyDescent="0.65">
      <c r="BF335" s="37"/>
      <c r="BG335" s="37"/>
    </row>
    <row r="336" spans="58:59" x14ac:dyDescent="0.65">
      <c r="BF336" s="37"/>
      <c r="BG336" s="37"/>
    </row>
    <row r="337" spans="58:59" x14ac:dyDescent="0.65">
      <c r="BF337" s="37"/>
      <c r="BG337" s="37"/>
    </row>
    <row r="338" spans="58:59" x14ac:dyDescent="0.65">
      <c r="BF338" s="37"/>
      <c r="BG338" s="37"/>
    </row>
    <row r="339" spans="58:59" x14ac:dyDescent="0.65">
      <c r="BF339" s="37"/>
      <c r="BG339" s="37"/>
    </row>
    <row r="340" spans="58:59" x14ac:dyDescent="0.65">
      <c r="BF340" s="37"/>
      <c r="BG340" s="37"/>
    </row>
    <row r="341" spans="58:59" x14ac:dyDescent="0.65">
      <c r="BF341" s="37"/>
      <c r="BG341" s="37"/>
    </row>
    <row r="342" spans="58:59" x14ac:dyDescent="0.65">
      <c r="BF342" s="37"/>
      <c r="BG342" s="37"/>
    </row>
    <row r="343" spans="58:59" x14ac:dyDescent="0.65">
      <c r="BF343" s="37"/>
      <c r="BG343" s="37"/>
    </row>
    <row r="344" spans="58:59" x14ac:dyDescent="0.65">
      <c r="BF344" s="37"/>
      <c r="BG344" s="37"/>
    </row>
    <row r="345" spans="58:59" x14ac:dyDescent="0.65">
      <c r="BF345" s="37"/>
      <c r="BG345" s="37"/>
    </row>
    <row r="346" spans="58:59" x14ac:dyDescent="0.65">
      <c r="BF346" s="37"/>
      <c r="BG346" s="37"/>
    </row>
    <row r="347" spans="58:59" x14ac:dyDescent="0.65">
      <c r="BF347" s="37"/>
      <c r="BG347" s="37"/>
    </row>
    <row r="348" spans="58:59" x14ac:dyDescent="0.65">
      <c r="BF348" s="37"/>
      <c r="BG348" s="37"/>
    </row>
    <row r="349" spans="58:59" x14ac:dyDescent="0.65">
      <c r="BF349" s="37"/>
      <c r="BG349" s="37"/>
    </row>
    <row r="350" spans="58:59" x14ac:dyDescent="0.65">
      <c r="BF350" s="37"/>
      <c r="BG350" s="37"/>
    </row>
    <row r="351" spans="58:59" x14ac:dyDescent="0.65">
      <c r="BF351" s="37"/>
      <c r="BG351" s="37"/>
    </row>
    <row r="352" spans="58:59" x14ac:dyDescent="0.65">
      <c r="BF352" s="37"/>
      <c r="BG352" s="37"/>
    </row>
    <row r="353" spans="58:59" x14ac:dyDescent="0.65">
      <c r="BF353" s="37"/>
      <c r="BG353" s="37"/>
    </row>
    <row r="354" spans="58:59" x14ac:dyDescent="0.65">
      <c r="BF354" s="37"/>
      <c r="BG354" s="37"/>
    </row>
    <row r="355" spans="58:59" x14ac:dyDescent="0.65">
      <c r="BF355" s="37"/>
      <c r="BG355" s="37"/>
    </row>
    <row r="356" spans="58:59" x14ac:dyDescent="0.65">
      <c r="BF356" s="37"/>
      <c r="BG356" s="37"/>
    </row>
    <row r="357" spans="58:59" x14ac:dyDescent="0.65">
      <c r="BF357" s="37"/>
      <c r="BG357" s="37"/>
    </row>
    <row r="358" spans="58:59" x14ac:dyDescent="0.65">
      <c r="BF358" s="37"/>
      <c r="BG358" s="37"/>
    </row>
    <row r="359" spans="58:59" x14ac:dyDescent="0.65">
      <c r="BF359" s="37"/>
      <c r="BG359" s="37"/>
    </row>
    <row r="360" spans="58:59" x14ac:dyDescent="0.65">
      <c r="BF360" s="37"/>
      <c r="BG360" s="37"/>
    </row>
    <row r="361" spans="58:59" x14ac:dyDescent="0.65">
      <c r="BF361" s="37"/>
      <c r="BG361" s="37"/>
    </row>
    <row r="362" spans="58:59" x14ac:dyDescent="0.65">
      <c r="BF362" s="37"/>
      <c r="BG362" s="37"/>
    </row>
    <row r="363" spans="58:59" x14ac:dyDescent="0.65">
      <c r="BF363" s="37"/>
      <c r="BG363" s="37"/>
    </row>
    <row r="364" spans="58:59" x14ac:dyDescent="0.65">
      <c r="BF364" s="37"/>
      <c r="BG364" s="37"/>
    </row>
    <row r="365" spans="58:59" x14ac:dyDescent="0.65">
      <c r="BF365" s="37"/>
      <c r="BG365" s="37"/>
    </row>
    <row r="366" spans="58:59" x14ac:dyDescent="0.65">
      <c r="BF366" s="37"/>
      <c r="BG366" s="37"/>
    </row>
    <row r="367" spans="58:59" x14ac:dyDescent="0.65">
      <c r="BF367" s="37"/>
      <c r="BG367" s="37"/>
    </row>
    <row r="368" spans="58:59" x14ac:dyDescent="0.65">
      <c r="BF368" s="37"/>
      <c r="BG368" s="37"/>
    </row>
    <row r="369" spans="58:59" x14ac:dyDescent="0.65">
      <c r="BF369" s="37"/>
      <c r="BG369" s="37"/>
    </row>
    <row r="370" spans="58:59" x14ac:dyDescent="0.65">
      <c r="BF370" s="37"/>
      <c r="BG370" s="37"/>
    </row>
    <row r="371" spans="58:59" x14ac:dyDescent="0.65">
      <c r="BF371" s="37"/>
      <c r="BG371" s="37"/>
    </row>
  </sheetData>
  <mergeCells count="7">
    <mergeCell ref="BH5:BI5"/>
    <mergeCell ref="AL44:AN44"/>
    <mergeCell ref="R2:S2"/>
    <mergeCell ref="AG2:AH2"/>
    <mergeCell ref="AQ2:AR2"/>
    <mergeCell ref="AV56:AX56"/>
    <mergeCell ref="W26:Y26"/>
  </mergeCells>
  <phoneticPr fontId="20" type="noConversion"/>
  <printOptions horizontalCentered="1" verticalCentered="1"/>
  <pageMargins left="0.15748031496062992" right="0.15748031496062992" top="0.31496062992125984" bottom="0.39370078740157483" header="0" footer="0"/>
  <pageSetup paperSize="9" scale="47" orientation="landscape" horizontalDpi="300" verticalDpi="300" r:id="rId1"/>
  <headerFooter alignWithMargins="0">
    <oddHeader xml:space="preserve">&amp;L&amp;"Comic Sans MS,Bold"&amp;12&amp;U
&amp;C&amp;"Comic Sans MS,Bold"
&amp;R&amp;"Comic Sans MS,Bold"&amp;U
</oddHeader>
    <oddFooter>&amp;C&amp;"Comic Sans MS,Bold"
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G83"/>
  <sheetViews>
    <sheetView zoomScale="70" zoomScaleNormal="70" workbookViewId="0">
      <pane xSplit="2" ySplit="4" topLeftCell="G5" activePane="bottomRight" state="frozen"/>
      <selection activeCell="F8" sqref="F8"/>
      <selection pane="topRight" activeCell="F8" sqref="F8"/>
      <selection pane="bottomLeft" activeCell="F8" sqref="F8"/>
      <selection pane="bottomRight" activeCell="AC4" sqref="AC4"/>
    </sheetView>
  </sheetViews>
  <sheetFormatPr defaultColWidth="8.87890625" defaultRowHeight="15" customHeight="1" x14ac:dyDescent="0.65"/>
  <cols>
    <col min="1" max="1" width="24.41015625" style="1" customWidth="1"/>
    <col min="2" max="2" width="47.1171875" style="5" bestFit="1" customWidth="1"/>
    <col min="3" max="13" width="4.64453125" style="4" customWidth="1"/>
    <col min="14" max="14" width="6.87890625" style="80" bestFit="1" customWidth="1"/>
    <col min="15" max="18" width="4.64453125" style="80" customWidth="1"/>
    <col min="19" max="19" width="5.3515625" style="80" bestFit="1" customWidth="1"/>
    <col min="20" max="20" width="6.41015625" style="80" bestFit="1" customWidth="1"/>
    <col min="21" max="21" width="4.64453125" style="80" customWidth="1"/>
    <col min="22" max="22" width="6.41015625" style="80" bestFit="1" customWidth="1"/>
    <col min="23" max="23" width="6.41015625" style="80" customWidth="1"/>
    <col min="24" max="24" width="11.64453125" style="6" customWidth="1"/>
    <col min="25" max="25" width="4.87890625" style="6" customWidth="1"/>
    <col min="26" max="28" width="11.64453125" style="6" bestFit="1" customWidth="1"/>
    <col min="29" max="29" width="8.87890625" style="4"/>
    <col min="30" max="30" width="17.1171875" style="4" bestFit="1" customWidth="1"/>
    <col min="31" max="16384" width="8.87890625" style="4"/>
  </cols>
  <sheetData>
    <row r="1" spans="1:33" ht="15" customHeight="1" x14ac:dyDescent="0.65">
      <c r="B1" s="75" t="s">
        <v>32</v>
      </c>
      <c r="C1" s="76">
        <f t="shared" ref="C1:N1" si="0">C2-C3</f>
        <v>0</v>
      </c>
      <c r="D1" s="2">
        <f t="shared" si="0"/>
        <v>0</v>
      </c>
      <c r="E1" s="2">
        <f t="shared" si="0"/>
        <v>0</v>
      </c>
      <c r="F1" s="2">
        <f t="shared" si="0"/>
        <v>0</v>
      </c>
      <c r="G1" s="2">
        <f t="shared" si="0"/>
        <v>0</v>
      </c>
      <c r="H1" s="2">
        <f t="shared" si="0"/>
        <v>0</v>
      </c>
      <c r="I1" s="2">
        <f t="shared" si="0"/>
        <v>0</v>
      </c>
      <c r="J1" s="2">
        <f t="shared" si="0"/>
        <v>0</v>
      </c>
      <c r="K1" s="2">
        <f t="shared" si="0"/>
        <v>0</v>
      </c>
      <c r="L1" s="2">
        <f t="shared" si="0"/>
        <v>0</v>
      </c>
      <c r="M1" s="77">
        <f t="shared" si="0"/>
        <v>0</v>
      </c>
      <c r="N1" s="2">
        <f t="shared" si="0"/>
        <v>0</v>
      </c>
      <c r="O1" s="4"/>
      <c r="P1" s="4"/>
      <c r="Q1" s="78"/>
      <c r="R1" s="79" t="s">
        <v>34</v>
      </c>
      <c r="U1" s="81"/>
      <c r="V1" s="79" t="s">
        <v>33</v>
      </c>
      <c r="W1" s="79"/>
      <c r="X1" s="80"/>
      <c r="Y1" s="80"/>
      <c r="Z1" s="4"/>
      <c r="AD1" s="319" t="s">
        <v>100</v>
      </c>
      <c r="AE1" s="321"/>
    </row>
    <row r="2" spans="1:33" ht="15" customHeight="1" x14ac:dyDescent="0.65">
      <c r="B2" s="75" t="s">
        <v>29</v>
      </c>
      <c r="C2" s="76">
        <f>SUM(C5:C32)</f>
        <v>0</v>
      </c>
      <c r="D2" s="2">
        <f>SUM(D5:D32)</f>
        <v>0</v>
      </c>
      <c r="E2" s="2">
        <f t="shared" ref="E2:K2" si="1">SUM(E5:E32)</f>
        <v>0</v>
      </c>
      <c r="F2" s="2">
        <f t="shared" si="1"/>
        <v>0</v>
      </c>
      <c r="G2" s="2">
        <f t="shared" si="1"/>
        <v>0</v>
      </c>
      <c r="H2" s="2">
        <f t="shared" si="1"/>
        <v>0</v>
      </c>
      <c r="I2" s="2">
        <f t="shared" si="1"/>
        <v>0</v>
      </c>
      <c r="J2" s="2">
        <f t="shared" si="1"/>
        <v>0</v>
      </c>
      <c r="K2" s="2">
        <f t="shared" si="1"/>
        <v>0</v>
      </c>
      <c r="L2" s="2">
        <f t="shared" ref="L2:M2" si="2">SUM(L5:L32)</f>
        <v>0</v>
      </c>
      <c r="M2" s="2">
        <f t="shared" si="2"/>
        <v>0</v>
      </c>
      <c r="N2" s="3">
        <f>SUM(C2:M2)</f>
        <v>0</v>
      </c>
      <c r="O2" s="4"/>
      <c r="P2" s="4"/>
      <c r="V2" s="422" t="s">
        <v>31</v>
      </c>
      <c r="W2" s="423"/>
      <c r="X2" s="423"/>
      <c r="Y2" s="423"/>
      <c r="Z2" s="423"/>
      <c r="AA2" s="423"/>
      <c r="AB2" s="426"/>
      <c r="AD2" s="320" t="s">
        <v>101</v>
      </c>
    </row>
    <row r="3" spans="1:33" ht="15" customHeight="1" x14ac:dyDescent="0.65">
      <c r="B3" s="75" t="s">
        <v>30</v>
      </c>
      <c r="C3" s="82">
        <f>CP!BE70</f>
        <v>0</v>
      </c>
      <c r="D3" s="7">
        <f>CP!AZ70</f>
        <v>0</v>
      </c>
      <c r="E3" s="7">
        <f>CP!AU70</f>
        <v>0</v>
      </c>
      <c r="F3" s="7">
        <f>CP!AP70</f>
        <v>0</v>
      </c>
      <c r="G3" s="7">
        <f>CP!AK70</f>
        <v>0</v>
      </c>
      <c r="H3" s="7">
        <f>CP!AF70</f>
        <v>0</v>
      </c>
      <c r="I3" s="7">
        <f>CP!AA70</f>
        <v>0</v>
      </c>
      <c r="J3" s="7">
        <f>CP!V70</f>
        <v>0</v>
      </c>
      <c r="K3" s="7">
        <f>CP!Q70</f>
        <v>0</v>
      </c>
      <c r="L3" s="7">
        <f>CP!L70</f>
        <v>0</v>
      </c>
      <c r="M3" s="83">
        <f>CP!G70</f>
        <v>0</v>
      </c>
      <c r="N3" s="3">
        <f>SUM(C3:M3)</f>
        <v>0</v>
      </c>
      <c r="O3" s="221">
        <f t="shared" ref="O3:U3" si="3">SUM(O5:O37)</f>
        <v>0</v>
      </c>
      <c r="P3" s="221"/>
      <c r="Q3" s="222">
        <f t="shared" si="3"/>
        <v>0</v>
      </c>
      <c r="R3" s="222">
        <f t="shared" si="3"/>
        <v>0</v>
      </c>
      <c r="S3" s="222">
        <f t="shared" si="3"/>
        <v>0</v>
      </c>
      <c r="T3" s="158">
        <f t="shared" si="3"/>
        <v>0</v>
      </c>
      <c r="U3" s="226">
        <f t="shared" si="3"/>
        <v>0</v>
      </c>
      <c r="V3" s="224">
        <f>SUM(V5:V56)</f>
        <v>0</v>
      </c>
      <c r="W3" s="224">
        <f>SUM(W5:W56)</f>
        <v>0</v>
      </c>
      <c r="X3" s="224">
        <f>SUM(X5:X82)/37</f>
        <v>0</v>
      </c>
      <c r="Y3" s="224">
        <f t="shared" ref="Y3:AA3" si="4">SUM(Y5:Y82)/37</f>
        <v>0</v>
      </c>
      <c r="Z3" s="224">
        <f t="shared" si="4"/>
        <v>0</v>
      </c>
      <c r="AA3" s="224">
        <f t="shared" si="4"/>
        <v>0</v>
      </c>
      <c r="AB3" s="209">
        <f>SUM(AB5:AB47)</f>
        <v>0</v>
      </c>
    </row>
    <row r="4" spans="1:33" s="10" customFormat="1" ht="108.75" customHeight="1" x14ac:dyDescent="0.4">
      <c r="A4" s="228" t="s">
        <v>24</v>
      </c>
      <c r="B4" s="228" t="s">
        <v>25</v>
      </c>
      <c r="C4" s="8" t="s">
        <v>39</v>
      </c>
      <c r="D4" s="8" t="s">
        <v>40</v>
      </c>
      <c r="E4" s="8" t="s">
        <v>127</v>
      </c>
      <c r="F4" s="8" t="s">
        <v>41</v>
      </c>
      <c r="G4" s="8" t="s">
        <v>125</v>
      </c>
      <c r="H4" s="8" t="s">
        <v>42</v>
      </c>
      <c r="I4" s="8" t="s">
        <v>43</v>
      </c>
      <c r="J4" s="8" t="s">
        <v>123</v>
      </c>
      <c r="K4" s="8" t="s">
        <v>44</v>
      </c>
      <c r="L4" s="8" t="s">
        <v>45</v>
      </c>
      <c r="M4" s="8" t="s">
        <v>52</v>
      </c>
      <c r="N4" s="9" t="s">
        <v>22</v>
      </c>
      <c r="O4" s="223" t="s">
        <v>0</v>
      </c>
      <c r="P4" s="223" t="s">
        <v>129</v>
      </c>
      <c r="Q4" s="223" t="s">
        <v>26</v>
      </c>
      <c r="R4" s="223" t="s">
        <v>27</v>
      </c>
      <c r="S4" s="223" t="s">
        <v>47</v>
      </c>
      <c r="T4" s="9" t="s">
        <v>1</v>
      </c>
      <c r="U4" s="227" t="s">
        <v>28</v>
      </c>
      <c r="V4" s="225" t="s">
        <v>72</v>
      </c>
      <c r="W4" s="323" t="s">
        <v>99</v>
      </c>
      <c r="X4" s="324" t="s">
        <v>60</v>
      </c>
      <c r="Y4" s="324" t="s">
        <v>59</v>
      </c>
      <c r="Z4" s="324" t="s">
        <v>97</v>
      </c>
      <c r="AA4" s="324" t="s">
        <v>98</v>
      </c>
      <c r="AB4" s="350" t="s">
        <v>67</v>
      </c>
    </row>
    <row r="5" spans="1:33" x14ac:dyDescent="0.65">
      <c r="A5" s="11"/>
      <c r="B5" s="12"/>
      <c r="C5" s="204"/>
      <c r="D5" s="204"/>
      <c r="E5" s="204"/>
      <c r="F5" s="204"/>
      <c r="G5" s="204"/>
      <c r="H5" s="204"/>
      <c r="I5" s="205"/>
      <c r="J5" s="205"/>
      <c r="K5" s="204"/>
      <c r="L5" s="204"/>
      <c r="M5" s="204"/>
      <c r="N5" s="15">
        <f t="shared" ref="N5:N36" si="5">SUM(C5:M5)</f>
        <v>0</v>
      </c>
      <c r="O5" s="16"/>
      <c r="P5" s="16"/>
      <c r="Q5" s="16"/>
      <c r="R5" s="16"/>
      <c r="S5" s="16"/>
      <c r="T5" s="18">
        <f t="shared" ref="T5:T16" si="6">SUM(N5:S5)</f>
        <v>0</v>
      </c>
      <c r="U5" s="84">
        <f t="shared" ref="U5:U16" si="7">V5*25</f>
        <v>0</v>
      </c>
      <c r="V5" s="322"/>
      <c r="W5" s="326"/>
      <c r="X5" s="327"/>
      <c r="Y5" s="327"/>
      <c r="Z5" s="327"/>
      <c r="AA5" s="327"/>
      <c r="AB5" s="328"/>
    </row>
    <row r="6" spans="1:33" x14ac:dyDescent="0.65">
      <c r="A6" s="11"/>
      <c r="B6" s="12"/>
      <c r="C6" s="204"/>
      <c r="D6" s="204"/>
      <c r="E6" s="204"/>
      <c r="F6" s="204"/>
      <c r="G6" s="204"/>
      <c r="H6" s="204"/>
      <c r="I6" s="205"/>
      <c r="J6" s="205"/>
      <c r="K6" s="204"/>
      <c r="L6" s="204"/>
      <c r="M6" s="204"/>
      <c r="N6" s="15">
        <f t="shared" si="5"/>
        <v>0</v>
      </c>
      <c r="O6" s="16"/>
      <c r="P6" s="16"/>
      <c r="Q6" s="16"/>
      <c r="R6" s="16"/>
      <c r="S6" s="16"/>
      <c r="T6" s="18">
        <f t="shared" si="6"/>
        <v>0</v>
      </c>
      <c r="U6" s="84">
        <f t="shared" si="7"/>
        <v>0</v>
      </c>
      <c r="V6" s="322"/>
      <c r="W6" s="329"/>
      <c r="X6" s="325"/>
      <c r="Y6" s="325"/>
      <c r="Z6" s="325"/>
      <c r="AA6" s="325"/>
      <c r="AB6" s="330"/>
    </row>
    <row r="7" spans="1:33" x14ac:dyDescent="0.65">
      <c r="A7" s="11"/>
      <c r="B7" s="12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15">
        <f t="shared" si="5"/>
        <v>0</v>
      </c>
      <c r="O7" s="16"/>
      <c r="P7" s="16"/>
      <c r="Q7" s="16"/>
      <c r="R7" s="16"/>
      <c r="S7" s="16"/>
      <c r="T7" s="18">
        <f t="shared" si="6"/>
        <v>0</v>
      </c>
      <c r="U7" s="84">
        <f t="shared" si="7"/>
        <v>0</v>
      </c>
      <c r="V7" s="322"/>
      <c r="W7" s="329"/>
      <c r="X7" s="325"/>
      <c r="Y7" s="325"/>
      <c r="Z7" s="325"/>
      <c r="AA7" s="325"/>
      <c r="AB7" s="330"/>
    </row>
    <row r="8" spans="1:33" x14ac:dyDescent="0.65">
      <c r="A8" s="11"/>
      <c r="B8" s="12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15">
        <f t="shared" si="5"/>
        <v>0</v>
      </c>
      <c r="O8" s="16"/>
      <c r="P8" s="16"/>
      <c r="Q8" s="16"/>
      <c r="R8" s="16"/>
      <c r="S8" s="16"/>
      <c r="T8" s="18">
        <f t="shared" si="6"/>
        <v>0</v>
      </c>
      <c r="U8" s="84">
        <f t="shared" si="7"/>
        <v>0</v>
      </c>
      <c r="V8" s="322"/>
      <c r="W8" s="329"/>
      <c r="X8" s="325"/>
      <c r="Y8" s="325"/>
      <c r="Z8" s="325"/>
      <c r="AA8" s="325"/>
      <c r="AB8" s="330"/>
    </row>
    <row r="9" spans="1:33" x14ac:dyDescent="0.65">
      <c r="A9" s="11"/>
      <c r="B9" s="1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15">
        <f t="shared" si="5"/>
        <v>0</v>
      </c>
      <c r="O9" s="16"/>
      <c r="P9" s="16"/>
      <c r="Q9" s="16"/>
      <c r="R9" s="16"/>
      <c r="S9" s="16"/>
      <c r="T9" s="18">
        <f t="shared" si="6"/>
        <v>0</v>
      </c>
      <c r="U9" s="84">
        <f t="shared" si="7"/>
        <v>0</v>
      </c>
      <c r="V9" s="322"/>
      <c r="W9" s="329"/>
      <c r="X9" s="325"/>
      <c r="Y9" s="325"/>
      <c r="Z9" s="325"/>
      <c r="AA9" s="325"/>
      <c r="AB9" s="330"/>
    </row>
    <row r="10" spans="1:33" x14ac:dyDescent="0.65">
      <c r="A10" s="11"/>
      <c r="B10" s="12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15">
        <f t="shared" si="5"/>
        <v>0</v>
      </c>
      <c r="O10" s="16"/>
      <c r="P10" s="16"/>
      <c r="Q10" s="16"/>
      <c r="R10" s="16"/>
      <c r="S10" s="16"/>
      <c r="T10" s="18">
        <f t="shared" si="6"/>
        <v>0</v>
      </c>
      <c r="U10" s="84">
        <f t="shared" si="7"/>
        <v>0</v>
      </c>
      <c r="V10" s="322"/>
      <c r="W10" s="329"/>
      <c r="X10" s="325"/>
      <c r="Y10" s="325"/>
      <c r="Z10" s="325"/>
      <c r="AA10" s="325"/>
      <c r="AB10" s="330"/>
      <c r="AD10" s="318"/>
      <c r="AE10" s="318"/>
      <c r="AF10" s="318"/>
      <c r="AG10" s="318"/>
    </row>
    <row r="11" spans="1:33" x14ac:dyDescent="0.65">
      <c r="A11" s="11"/>
      <c r="B11" s="12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15">
        <f t="shared" si="5"/>
        <v>0</v>
      </c>
      <c r="O11" s="16"/>
      <c r="P11" s="16"/>
      <c r="Q11" s="16"/>
      <c r="R11" s="16"/>
      <c r="S11" s="16"/>
      <c r="T11" s="18">
        <f t="shared" si="6"/>
        <v>0</v>
      </c>
      <c r="U11" s="84">
        <f t="shared" si="7"/>
        <v>0</v>
      </c>
      <c r="V11" s="322"/>
      <c r="W11" s="329"/>
      <c r="X11" s="325"/>
      <c r="Y11" s="325"/>
      <c r="Z11" s="325"/>
      <c r="AA11" s="325"/>
      <c r="AB11" s="330"/>
    </row>
    <row r="12" spans="1:33" x14ac:dyDescent="0.65">
      <c r="A12" s="11"/>
      <c r="B12" s="12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15">
        <f t="shared" si="5"/>
        <v>0</v>
      </c>
      <c r="O12" s="16"/>
      <c r="P12" s="16"/>
      <c r="Q12" s="16"/>
      <c r="R12" s="16"/>
      <c r="S12" s="16"/>
      <c r="T12" s="18">
        <f t="shared" si="6"/>
        <v>0</v>
      </c>
      <c r="U12" s="84">
        <f t="shared" si="7"/>
        <v>0</v>
      </c>
      <c r="V12" s="322"/>
      <c r="W12" s="329"/>
      <c r="X12" s="325"/>
      <c r="Y12" s="325"/>
      <c r="Z12" s="325"/>
      <c r="AA12" s="325"/>
      <c r="AB12" s="330"/>
    </row>
    <row r="13" spans="1:33" x14ac:dyDescent="0.65">
      <c r="A13" s="11"/>
      <c r="B13" s="12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15">
        <f t="shared" si="5"/>
        <v>0</v>
      </c>
      <c r="O13" s="16"/>
      <c r="P13" s="16"/>
      <c r="Q13" s="16"/>
      <c r="R13" s="16"/>
      <c r="S13" s="16"/>
      <c r="T13" s="18">
        <f t="shared" si="6"/>
        <v>0</v>
      </c>
      <c r="U13" s="84">
        <f t="shared" si="7"/>
        <v>0</v>
      </c>
      <c r="V13" s="322"/>
      <c r="W13" s="329"/>
      <c r="X13" s="325"/>
      <c r="Y13" s="325"/>
      <c r="Z13" s="325"/>
      <c r="AA13" s="325"/>
      <c r="AB13" s="330"/>
    </row>
    <row r="14" spans="1:33" x14ac:dyDescent="0.65">
      <c r="A14" s="11"/>
      <c r="B14" s="12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15">
        <f t="shared" si="5"/>
        <v>0</v>
      </c>
      <c r="O14" s="16"/>
      <c r="P14" s="16"/>
      <c r="Q14" s="16"/>
      <c r="R14" s="16"/>
      <c r="S14" s="16"/>
      <c r="T14" s="18">
        <f t="shared" si="6"/>
        <v>0</v>
      </c>
      <c r="U14" s="84">
        <f t="shared" si="7"/>
        <v>0</v>
      </c>
      <c r="V14" s="322"/>
      <c r="W14" s="329"/>
      <c r="X14" s="325"/>
      <c r="Y14" s="325"/>
      <c r="Z14" s="325"/>
      <c r="AA14" s="325"/>
      <c r="AB14" s="330"/>
    </row>
    <row r="15" spans="1:33" x14ac:dyDescent="0.65">
      <c r="A15" s="11"/>
      <c r="B15" s="12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15">
        <f t="shared" si="5"/>
        <v>0</v>
      </c>
      <c r="O15" s="16"/>
      <c r="P15" s="16"/>
      <c r="Q15" s="16"/>
      <c r="R15" s="16"/>
      <c r="S15" s="16"/>
      <c r="T15" s="18">
        <f t="shared" si="6"/>
        <v>0</v>
      </c>
      <c r="U15" s="84">
        <f t="shared" si="7"/>
        <v>0</v>
      </c>
      <c r="V15" s="322"/>
      <c r="W15" s="329"/>
      <c r="X15" s="325"/>
      <c r="Y15" s="325"/>
      <c r="Z15" s="325"/>
      <c r="AA15" s="325"/>
      <c r="AB15" s="330"/>
    </row>
    <row r="16" spans="1:33" x14ac:dyDescent="0.65">
      <c r="A16" s="11"/>
      <c r="B16" s="12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15">
        <f t="shared" si="5"/>
        <v>0</v>
      </c>
      <c r="O16" s="16"/>
      <c r="P16" s="16"/>
      <c r="Q16" s="16"/>
      <c r="R16" s="16"/>
      <c r="S16" s="16"/>
      <c r="T16" s="18">
        <f t="shared" si="6"/>
        <v>0</v>
      </c>
      <c r="U16" s="84">
        <f t="shared" si="7"/>
        <v>0</v>
      </c>
      <c r="V16" s="322"/>
      <c r="W16" s="329"/>
      <c r="X16" s="325"/>
      <c r="Y16" s="325"/>
      <c r="Z16" s="325"/>
      <c r="AA16" s="325"/>
      <c r="AB16" s="330"/>
    </row>
    <row r="17" spans="1:28" x14ac:dyDescent="0.65">
      <c r="A17" s="11"/>
      <c r="B17" s="12"/>
      <c r="C17" s="206"/>
      <c r="D17" s="206"/>
      <c r="E17" s="206"/>
      <c r="F17" s="206"/>
      <c r="G17" s="206"/>
      <c r="H17" s="206"/>
      <c r="I17" s="207"/>
      <c r="J17" s="207"/>
      <c r="K17" s="206"/>
      <c r="L17" s="206"/>
      <c r="M17" s="206"/>
      <c r="N17" s="15">
        <f t="shared" si="5"/>
        <v>0</v>
      </c>
      <c r="O17" s="16"/>
      <c r="P17" s="16"/>
      <c r="Q17" s="16"/>
      <c r="R17" s="16"/>
      <c r="S17" s="16"/>
      <c r="T17" s="18">
        <f t="shared" ref="T17:T32" si="8">SUM(N17:S17)</f>
        <v>0</v>
      </c>
      <c r="U17" s="84">
        <f t="shared" ref="U17:U32" si="9">V17*25</f>
        <v>0</v>
      </c>
      <c r="V17" s="322"/>
      <c r="W17" s="329"/>
      <c r="X17" s="325"/>
      <c r="Y17" s="325"/>
      <c r="Z17" s="325"/>
      <c r="AA17" s="325"/>
      <c r="AB17" s="330"/>
    </row>
    <row r="18" spans="1:28" x14ac:dyDescent="0.65">
      <c r="A18" s="11"/>
      <c r="B18" s="12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5">
        <f t="shared" si="5"/>
        <v>0</v>
      </c>
      <c r="O18" s="16"/>
      <c r="P18" s="16"/>
      <c r="Q18" s="16"/>
      <c r="R18" s="16"/>
      <c r="S18" s="16"/>
      <c r="T18" s="18">
        <f t="shared" si="8"/>
        <v>0</v>
      </c>
      <c r="U18" s="84">
        <f t="shared" si="9"/>
        <v>0</v>
      </c>
      <c r="V18" s="322"/>
      <c r="W18" s="329"/>
      <c r="X18" s="325"/>
      <c r="Y18" s="325"/>
      <c r="Z18" s="325"/>
      <c r="AA18" s="325"/>
      <c r="AB18" s="330"/>
    </row>
    <row r="19" spans="1:28" x14ac:dyDescent="0.65">
      <c r="A19" s="11"/>
      <c r="B19" s="12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15">
        <f t="shared" si="5"/>
        <v>0</v>
      </c>
      <c r="O19" s="16"/>
      <c r="P19" s="16"/>
      <c r="Q19" s="16"/>
      <c r="R19" s="16"/>
      <c r="S19" s="16"/>
      <c r="T19" s="18">
        <f t="shared" si="8"/>
        <v>0</v>
      </c>
      <c r="U19" s="84">
        <f t="shared" si="9"/>
        <v>0</v>
      </c>
      <c r="V19" s="322"/>
      <c r="W19" s="329"/>
      <c r="X19" s="325"/>
      <c r="Y19" s="325"/>
      <c r="Z19" s="325"/>
      <c r="AA19" s="325"/>
      <c r="AB19" s="330"/>
    </row>
    <row r="20" spans="1:28" x14ac:dyDescent="0.65">
      <c r="A20" s="11"/>
      <c r="B20" s="12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15">
        <f t="shared" si="5"/>
        <v>0</v>
      </c>
      <c r="O20" s="16"/>
      <c r="P20" s="16"/>
      <c r="Q20" s="16"/>
      <c r="R20" s="16"/>
      <c r="S20" s="16"/>
      <c r="T20" s="18">
        <f t="shared" si="8"/>
        <v>0</v>
      </c>
      <c r="U20" s="84">
        <f t="shared" si="9"/>
        <v>0</v>
      </c>
      <c r="V20" s="322"/>
      <c r="W20" s="329"/>
      <c r="X20" s="325"/>
      <c r="Y20" s="325"/>
      <c r="Z20" s="325"/>
      <c r="AA20" s="325"/>
      <c r="AB20" s="330"/>
    </row>
    <row r="21" spans="1:28" x14ac:dyDescent="0.65">
      <c r="A21" s="11"/>
      <c r="B21" s="12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15">
        <f t="shared" si="5"/>
        <v>0</v>
      </c>
      <c r="O21" s="16"/>
      <c r="P21" s="16"/>
      <c r="Q21" s="16"/>
      <c r="R21" s="17"/>
      <c r="S21" s="16"/>
      <c r="T21" s="18">
        <f t="shared" si="8"/>
        <v>0</v>
      </c>
      <c r="U21" s="84">
        <f t="shared" si="9"/>
        <v>0</v>
      </c>
      <c r="V21" s="322"/>
      <c r="W21" s="329"/>
      <c r="X21" s="325"/>
      <c r="Y21" s="325"/>
      <c r="Z21" s="325"/>
      <c r="AA21" s="325"/>
      <c r="AB21" s="330"/>
    </row>
    <row r="22" spans="1:28" x14ac:dyDescent="0.65">
      <c r="A22" s="11"/>
      <c r="B22" s="12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15">
        <f t="shared" si="5"/>
        <v>0</v>
      </c>
      <c r="O22" s="16"/>
      <c r="P22" s="16"/>
      <c r="Q22" s="16"/>
      <c r="R22" s="16"/>
      <c r="S22" s="16"/>
      <c r="T22" s="18">
        <f t="shared" si="8"/>
        <v>0</v>
      </c>
      <c r="U22" s="84">
        <f t="shared" si="9"/>
        <v>0</v>
      </c>
      <c r="V22" s="322"/>
      <c r="W22" s="329"/>
      <c r="X22" s="325"/>
      <c r="Y22" s="325"/>
      <c r="Z22" s="325"/>
      <c r="AA22" s="325"/>
      <c r="AB22" s="330"/>
    </row>
    <row r="23" spans="1:28" x14ac:dyDescent="0.65">
      <c r="A23" s="11"/>
      <c r="B23" s="12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15">
        <f t="shared" si="5"/>
        <v>0</v>
      </c>
      <c r="O23" s="16"/>
      <c r="P23" s="16"/>
      <c r="Q23" s="16"/>
      <c r="R23" s="16"/>
      <c r="S23" s="16"/>
      <c r="T23" s="18">
        <f t="shared" si="8"/>
        <v>0</v>
      </c>
      <c r="U23" s="84">
        <f t="shared" si="9"/>
        <v>0</v>
      </c>
      <c r="V23" s="322"/>
      <c r="W23" s="329"/>
      <c r="X23" s="325"/>
      <c r="Y23" s="325"/>
      <c r="Z23" s="325"/>
      <c r="AA23" s="325"/>
      <c r="AB23" s="330"/>
    </row>
    <row r="24" spans="1:28" x14ac:dyDescent="0.65">
      <c r="A24" s="11"/>
      <c r="B24" s="12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15">
        <f t="shared" si="5"/>
        <v>0</v>
      </c>
      <c r="O24" s="16"/>
      <c r="P24" s="16"/>
      <c r="Q24" s="16"/>
      <c r="R24" s="16"/>
      <c r="S24" s="16"/>
      <c r="T24" s="18">
        <f t="shared" si="8"/>
        <v>0</v>
      </c>
      <c r="U24" s="84">
        <f t="shared" si="9"/>
        <v>0</v>
      </c>
      <c r="V24" s="322"/>
      <c r="W24" s="329"/>
      <c r="X24" s="325"/>
      <c r="Y24" s="325"/>
      <c r="Z24" s="325"/>
      <c r="AA24" s="325"/>
      <c r="AB24" s="330"/>
    </row>
    <row r="25" spans="1:28" x14ac:dyDescent="0.65">
      <c r="A25" s="11"/>
      <c r="B25" s="12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15">
        <f t="shared" si="5"/>
        <v>0</v>
      </c>
      <c r="O25" s="16"/>
      <c r="P25" s="16"/>
      <c r="Q25" s="16"/>
      <c r="R25" s="16"/>
      <c r="S25" s="16"/>
      <c r="T25" s="18">
        <f t="shared" si="8"/>
        <v>0</v>
      </c>
      <c r="U25" s="84">
        <f t="shared" si="9"/>
        <v>0</v>
      </c>
      <c r="V25" s="322"/>
      <c r="W25" s="329"/>
      <c r="X25" s="325"/>
      <c r="Y25" s="325"/>
      <c r="Z25" s="325"/>
      <c r="AA25" s="325"/>
      <c r="AB25" s="330"/>
    </row>
    <row r="26" spans="1:28" x14ac:dyDescent="0.65">
      <c r="A26" s="11"/>
      <c r="B26" s="12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15">
        <f t="shared" si="5"/>
        <v>0</v>
      </c>
      <c r="O26" s="16"/>
      <c r="P26" s="16"/>
      <c r="Q26" s="16"/>
      <c r="R26" s="16"/>
      <c r="S26" s="16"/>
      <c r="T26" s="18">
        <f t="shared" si="8"/>
        <v>0</v>
      </c>
      <c r="U26" s="84">
        <f t="shared" si="9"/>
        <v>0</v>
      </c>
      <c r="V26" s="322"/>
      <c r="W26" s="329"/>
      <c r="X26" s="325"/>
      <c r="Y26" s="325"/>
      <c r="Z26" s="325"/>
      <c r="AA26" s="325"/>
      <c r="AB26" s="330"/>
    </row>
    <row r="27" spans="1:28" x14ac:dyDescent="0.65">
      <c r="A27" s="11"/>
      <c r="B27" s="12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15">
        <f t="shared" si="5"/>
        <v>0</v>
      </c>
      <c r="O27" s="16"/>
      <c r="P27" s="16"/>
      <c r="Q27" s="16"/>
      <c r="R27" s="16"/>
      <c r="S27" s="16"/>
      <c r="T27" s="18">
        <f t="shared" si="8"/>
        <v>0</v>
      </c>
      <c r="U27" s="84">
        <f t="shared" si="9"/>
        <v>0</v>
      </c>
      <c r="V27" s="322"/>
      <c r="W27" s="329"/>
      <c r="X27" s="325"/>
      <c r="Y27" s="325"/>
      <c r="Z27" s="325"/>
      <c r="AA27" s="325"/>
      <c r="AB27" s="330"/>
    </row>
    <row r="28" spans="1:28" x14ac:dyDescent="0.65">
      <c r="A28" s="11"/>
      <c r="B28" s="12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15">
        <f t="shared" si="5"/>
        <v>0</v>
      </c>
      <c r="O28" s="16"/>
      <c r="P28" s="16"/>
      <c r="Q28" s="16"/>
      <c r="R28" s="16"/>
      <c r="S28" s="16"/>
      <c r="T28" s="18">
        <f t="shared" si="8"/>
        <v>0</v>
      </c>
      <c r="U28" s="84">
        <f t="shared" si="9"/>
        <v>0</v>
      </c>
      <c r="V28" s="322"/>
      <c r="W28" s="329"/>
      <c r="X28" s="325"/>
      <c r="Y28" s="325"/>
      <c r="Z28" s="325"/>
      <c r="AA28" s="325"/>
      <c r="AB28" s="330"/>
    </row>
    <row r="29" spans="1:28" x14ac:dyDescent="0.65">
      <c r="A29" s="11"/>
      <c r="B29" s="12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15">
        <f t="shared" si="5"/>
        <v>0</v>
      </c>
      <c r="O29" s="16"/>
      <c r="P29" s="16"/>
      <c r="Q29" s="16"/>
      <c r="R29" s="16"/>
      <c r="S29" s="16"/>
      <c r="T29" s="18">
        <f t="shared" si="8"/>
        <v>0</v>
      </c>
      <c r="U29" s="84">
        <f t="shared" si="9"/>
        <v>0</v>
      </c>
      <c r="V29" s="322"/>
      <c r="W29" s="329"/>
      <c r="X29" s="325"/>
      <c r="Y29" s="325"/>
      <c r="Z29" s="325"/>
      <c r="AA29" s="325"/>
      <c r="AB29" s="330"/>
    </row>
    <row r="30" spans="1:28" x14ac:dyDescent="0.65">
      <c r="A30" s="11"/>
      <c r="B30" s="12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15">
        <f t="shared" si="5"/>
        <v>0</v>
      </c>
      <c r="O30" s="16"/>
      <c r="P30" s="16"/>
      <c r="Q30" s="16"/>
      <c r="R30" s="16"/>
      <c r="S30" s="16"/>
      <c r="T30" s="18">
        <f t="shared" si="8"/>
        <v>0</v>
      </c>
      <c r="U30" s="84">
        <f t="shared" si="9"/>
        <v>0</v>
      </c>
      <c r="V30" s="322"/>
      <c r="W30" s="329"/>
      <c r="X30" s="325"/>
      <c r="Y30" s="325"/>
      <c r="Z30" s="325"/>
      <c r="AA30" s="325"/>
      <c r="AB30" s="330"/>
    </row>
    <row r="31" spans="1:28" x14ac:dyDescent="0.65">
      <c r="A31" s="11"/>
      <c r="B31" s="12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15">
        <f t="shared" si="5"/>
        <v>0</v>
      </c>
      <c r="O31" s="16"/>
      <c r="P31" s="16"/>
      <c r="Q31" s="16"/>
      <c r="R31" s="16"/>
      <c r="S31" s="16"/>
      <c r="T31" s="18">
        <f t="shared" si="8"/>
        <v>0</v>
      </c>
      <c r="U31" s="84">
        <f t="shared" si="9"/>
        <v>0</v>
      </c>
      <c r="V31" s="322"/>
      <c r="W31" s="329"/>
      <c r="X31" s="325"/>
      <c r="Y31" s="325"/>
      <c r="Z31" s="325"/>
      <c r="AA31" s="325"/>
      <c r="AB31" s="330"/>
    </row>
    <row r="32" spans="1:28" x14ac:dyDescent="0.65">
      <c r="A32" s="11"/>
      <c r="B32" s="12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15">
        <f t="shared" si="5"/>
        <v>0</v>
      </c>
      <c r="O32" s="337"/>
      <c r="P32" s="337"/>
      <c r="Q32" s="337"/>
      <c r="R32" s="337"/>
      <c r="S32" s="337"/>
      <c r="T32" s="338">
        <f t="shared" si="8"/>
        <v>0</v>
      </c>
      <c r="U32" s="339">
        <f t="shared" si="9"/>
        <v>0</v>
      </c>
      <c r="V32" s="322"/>
      <c r="W32" s="331"/>
      <c r="X32" s="332"/>
      <c r="Y32" s="332"/>
      <c r="Z32" s="332"/>
      <c r="AA32" s="332"/>
      <c r="AB32" s="333"/>
    </row>
    <row r="33" spans="1:28" x14ac:dyDescent="0.65">
      <c r="A33" s="316"/>
      <c r="B33" s="31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34">
        <f t="shared" si="5"/>
        <v>0</v>
      </c>
      <c r="O33" s="326"/>
      <c r="P33" s="341"/>
      <c r="Q33" s="341"/>
      <c r="R33" s="341"/>
      <c r="S33" s="341"/>
      <c r="T33" s="342"/>
      <c r="U33" s="343"/>
      <c r="V33" s="335"/>
      <c r="W33" s="314"/>
      <c r="X33" s="208"/>
      <c r="Y33" s="208"/>
      <c r="Z33" s="208"/>
      <c r="AA33" s="208"/>
      <c r="AB33" s="210">
        <f>SUM(N33:AA33)</f>
        <v>0</v>
      </c>
    </row>
    <row r="34" spans="1:28" x14ac:dyDescent="0.65">
      <c r="A34" s="316"/>
      <c r="B34" s="3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34">
        <f t="shared" si="5"/>
        <v>0</v>
      </c>
      <c r="O34" s="329"/>
      <c r="P34" s="25"/>
      <c r="Q34" s="25"/>
      <c r="R34" s="25"/>
      <c r="S34" s="25"/>
      <c r="T34" s="340"/>
      <c r="U34" s="344"/>
      <c r="V34" s="335"/>
      <c r="W34" s="314"/>
      <c r="X34" s="211"/>
      <c r="Y34" s="211"/>
      <c r="Z34" s="211"/>
      <c r="AA34" s="211"/>
      <c r="AB34" s="210">
        <f t="shared" ref="AB34:AB82" si="10">SUM(N34:AA34)</f>
        <v>0</v>
      </c>
    </row>
    <row r="35" spans="1:28" x14ac:dyDescent="0.65">
      <c r="A35" s="316"/>
      <c r="B35" s="3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334">
        <f t="shared" si="5"/>
        <v>0</v>
      </c>
      <c r="O35" s="329"/>
      <c r="P35" s="25"/>
      <c r="Q35" s="25"/>
      <c r="R35" s="25"/>
      <c r="S35" s="25"/>
      <c r="T35" s="340"/>
      <c r="U35" s="344"/>
      <c r="V35" s="336"/>
      <c r="W35" s="315"/>
      <c r="X35" s="211"/>
      <c r="Y35" s="211"/>
      <c r="Z35" s="211"/>
      <c r="AA35" s="211"/>
      <c r="AB35" s="210">
        <f t="shared" si="10"/>
        <v>0</v>
      </c>
    </row>
    <row r="36" spans="1:28" x14ac:dyDescent="0.65">
      <c r="A36" s="316"/>
      <c r="B36" s="317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34">
        <f t="shared" si="5"/>
        <v>0</v>
      </c>
      <c r="O36" s="329"/>
      <c r="P36" s="25"/>
      <c r="Q36" s="25"/>
      <c r="R36" s="25"/>
      <c r="S36" s="25"/>
      <c r="T36" s="340"/>
      <c r="U36" s="344"/>
      <c r="V36" s="336"/>
      <c r="W36" s="315"/>
      <c r="X36" s="211"/>
      <c r="Y36" s="211"/>
      <c r="Z36" s="211"/>
      <c r="AA36" s="211"/>
      <c r="AB36" s="210">
        <f t="shared" si="10"/>
        <v>0</v>
      </c>
    </row>
    <row r="37" spans="1:28" x14ac:dyDescent="0.65">
      <c r="A37" s="316"/>
      <c r="B37" s="3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334">
        <f t="shared" ref="N37:N68" si="11">SUM(C37:M37)</f>
        <v>0</v>
      </c>
      <c r="O37" s="329"/>
      <c r="P37" s="25"/>
      <c r="Q37" s="25"/>
      <c r="R37" s="25"/>
      <c r="S37" s="25"/>
      <c r="T37" s="340"/>
      <c r="U37" s="344"/>
      <c r="V37" s="336"/>
      <c r="W37" s="315"/>
      <c r="X37" s="211"/>
      <c r="Y37" s="211"/>
      <c r="Z37" s="211"/>
      <c r="AA37" s="211"/>
      <c r="AB37" s="210">
        <f t="shared" si="10"/>
        <v>0</v>
      </c>
    </row>
    <row r="38" spans="1:28" x14ac:dyDescent="0.65">
      <c r="A38" s="316"/>
      <c r="B38" s="317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334">
        <f t="shared" si="11"/>
        <v>0</v>
      </c>
      <c r="O38" s="329"/>
      <c r="P38" s="25"/>
      <c r="Q38" s="25"/>
      <c r="R38" s="25"/>
      <c r="S38" s="25"/>
      <c r="T38" s="340"/>
      <c r="U38" s="344"/>
      <c r="V38" s="336"/>
      <c r="W38" s="315"/>
      <c r="X38" s="211"/>
      <c r="Y38" s="211"/>
      <c r="Z38" s="211"/>
      <c r="AA38" s="211"/>
      <c r="AB38" s="210">
        <f t="shared" si="10"/>
        <v>0</v>
      </c>
    </row>
    <row r="39" spans="1:28" x14ac:dyDescent="0.65">
      <c r="A39" s="316"/>
      <c r="B39" s="31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334">
        <f t="shared" si="11"/>
        <v>0</v>
      </c>
      <c r="O39" s="329"/>
      <c r="P39" s="25"/>
      <c r="Q39" s="25"/>
      <c r="R39" s="25"/>
      <c r="S39" s="25"/>
      <c r="T39" s="340"/>
      <c r="U39" s="344"/>
      <c r="V39" s="336"/>
      <c r="W39" s="315"/>
      <c r="X39" s="211"/>
      <c r="Y39" s="211"/>
      <c r="Z39" s="211"/>
      <c r="AA39" s="211"/>
      <c r="AB39" s="210">
        <f t="shared" si="10"/>
        <v>0</v>
      </c>
    </row>
    <row r="40" spans="1:28" x14ac:dyDescent="0.65">
      <c r="A40" s="316"/>
      <c r="B40" s="3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334">
        <f t="shared" si="11"/>
        <v>0</v>
      </c>
      <c r="O40" s="329"/>
      <c r="P40" s="25"/>
      <c r="Q40" s="25"/>
      <c r="R40" s="25"/>
      <c r="S40" s="25"/>
      <c r="T40" s="340"/>
      <c r="U40" s="344"/>
      <c r="V40" s="336"/>
      <c r="W40" s="315"/>
      <c r="X40" s="211"/>
      <c r="Y40" s="211"/>
      <c r="Z40" s="211"/>
      <c r="AA40" s="211"/>
      <c r="AB40" s="210">
        <f t="shared" si="10"/>
        <v>0</v>
      </c>
    </row>
    <row r="41" spans="1:28" x14ac:dyDescent="0.65">
      <c r="A41" s="316"/>
      <c r="B41" s="31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334">
        <f t="shared" si="11"/>
        <v>0</v>
      </c>
      <c r="O41" s="329"/>
      <c r="P41" s="25"/>
      <c r="Q41" s="25"/>
      <c r="R41" s="25"/>
      <c r="S41" s="25"/>
      <c r="T41" s="340"/>
      <c r="U41" s="344"/>
      <c r="V41" s="336"/>
      <c r="W41" s="315"/>
      <c r="X41" s="211"/>
      <c r="Y41" s="211"/>
      <c r="Z41" s="211"/>
      <c r="AA41" s="211"/>
      <c r="AB41" s="210">
        <f t="shared" si="10"/>
        <v>0</v>
      </c>
    </row>
    <row r="42" spans="1:28" x14ac:dyDescent="0.65">
      <c r="A42" s="316"/>
      <c r="B42" s="31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334">
        <f t="shared" si="11"/>
        <v>0</v>
      </c>
      <c r="O42" s="329"/>
      <c r="P42" s="25"/>
      <c r="Q42" s="25"/>
      <c r="R42" s="25"/>
      <c r="S42" s="25"/>
      <c r="T42" s="340"/>
      <c r="U42" s="344"/>
      <c r="V42" s="336"/>
      <c r="W42" s="315"/>
      <c r="X42" s="211"/>
      <c r="Y42" s="211"/>
      <c r="Z42" s="211"/>
      <c r="AA42" s="211"/>
      <c r="AB42" s="210">
        <f t="shared" si="10"/>
        <v>0</v>
      </c>
    </row>
    <row r="43" spans="1:28" x14ac:dyDescent="0.65">
      <c r="A43" s="316"/>
      <c r="B43" s="31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334">
        <f t="shared" si="11"/>
        <v>0</v>
      </c>
      <c r="O43" s="329"/>
      <c r="P43" s="25"/>
      <c r="Q43" s="25"/>
      <c r="R43" s="25"/>
      <c r="S43" s="25"/>
      <c r="T43" s="340"/>
      <c r="U43" s="344"/>
      <c r="V43" s="336"/>
      <c r="W43" s="315"/>
      <c r="X43" s="211"/>
      <c r="Y43" s="211"/>
      <c r="Z43" s="211"/>
      <c r="AA43" s="211"/>
      <c r="AB43" s="210">
        <f t="shared" si="10"/>
        <v>0</v>
      </c>
    </row>
    <row r="44" spans="1:28" x14ac:dyDescent="0.65">
      <c r="A44" s="316"/>
      <c r="B44" s="317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334">
        <f t="shared" si="11"/>
        <v>0</v>
      </c>
      <c r="O44" s="329"/>
      <c r="P44" s="25"/>
      <c r="Q44" s="25"/>
      <c r="R44" s="25"/>
      <c r="S44" s="25"/>
      <c r="T44" s="340"/>
      <c r="U44" s="344"/>
      <c r="V44" s="336"/>
      <c r="W44" s="315"/>
      <c r="X44" s="211"/>
      <c r="Y44" s="211"/>
      <c r="Z44" s="211"/>
      <c r="AA44" s="211"/>
      <c r="AB44" s="210">
        <f t="shared" si="10"/>
        <v>0</v>
      </c>
    </row>
    <row r="45" spans="1:28" x14ac:dyDescent="0.65">
      <c r="A45" s="316"/>
      <c r="B45" s="31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34">
        <f t="shared" si="11"/>
        <v>0</v>
      </c>
      <c r="O45" s="329"/>
      <c r="P45" s="25"/>
      <c r="Q45" s="25"/>
      <c r="R45" s="25"/>
      <c r="S45" s="25"/>
      <c r="T45" s="340"/>
      <c r="U45" s="344"/>
      <c r="V45" s="336"/>
      <c r="W45" s="315"/>
      <c r="X45" s="211"/>
      <c r="Y45" s="211"/>
      <c r="Z45" s="211"/>
      <c r="AA45" s="211"/>
      <c r="AB45" s="210">
        <f t="shared" si="10"/>
        <v>0</v>
      </c>
    </row>
    <row r="46" spans="1:28" x14ac:dyDescent="0.65">
      <c r="A46" s="316"/>
      <c r="B46" s="31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334">
        <f t="shared" si="11"/>
        <v>0</v>
      </c>
      <c r="O46" s="329"/>
      <c r="P46" s="25"/>
      <c r="Q46" s="25"/>
      <c r="R46" s="25"/>
      <c r="S46" s="25"/>
      <c r="T46" s="340"/>
      <c r="U46" s="344"/>
      <c r="V46" s="336"/>
      <c r="W46" s="315"/>
      <c r="X46" s="211"/>
      <c r="Y46" s="211"/>
      <c r="Z46" s="211"/>
      <c r="AA46" s="211"/>
      <c r="AB46" s="210">
        <f t="shared" si="10"/>
        <v>0</v>
      </c>
    </row>
    <row r="47" spans="1:28" x14ac:dyDescent="0.65">
      <c r="A47" s="316"/>
      <c r="B47" s="317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34">
        <f t="shared" si="11"/>
        <v>0</v>
      </c>
      <c r="O47" s="329"/>
      <c r="P47" s="25"/>
      <c r="Q47" s="25"/>
      <c r="R47" s="25"/>
      <c r="S47" s="25"/>
      <c r="T47" s="340"/>
      <c r="U47" s="344"/>
      <c r="V47" s="336"/>
      <c r="W47" s="315"/>
      <c r="X47" s="211"/>
      <c r="Y47" s="211"/>
      <c r="Z47" s="211"/>
      <c r="AA47" s="211"/>
      <c r="AB47" s="210">
        <f t="shared" si="10"/>
        <v>0</v>
      </c>
    </row>
    <row r="48" spans="1:28" x14ac:dyDescent="0.65">
      <c r="A48" s="316"/>
      <c r="B48" s="317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334">
        <f t="shared" si="11"/>
        <v>0</v>
      </c>
      <c r="O48" s="329"/>
      <c r="P48" s="25"/>
      <c r="Q48" s="25"/>
      <c r="R48" s="25"/>
      <c r="S48" s="25"/>
      <c r="T48" s="340"/>
      <c r="U48" s="344"/>
      <c r="V48" s="336"/>
      <c r="W48" s="315"/>
      <c r="X48" s="211"/>
      <c r="Y48" s="211"/>
      <c r="Z48" s="211"/>
      <c r="AA48" s="211"/>
      <c r="AB48" s="210">
        <f t="shared" si="10"/>
        <v>0</v>
      </c>
    </row>
    <row r="49" spans="1:28" x14ac:dyDescent="0.65">
      <c r="A49" s="316"/>
      <c r="B49" s="31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334">
        <f t="shared" si="11"/>
        <v>0</v>
      </c>
      <c r="O49" s="329"/>
      <c r="P49" s="25"/>
      <c r="Q49" s="25"/>
      <c r="R49" s="25"/>
      <c r="S49" s="25"/>
      <c r="T49" s="340"/>
      <c r="U49" s="344"/>
      <c r="V49" s="336"/>
      <c r="W49" s="315"/>
      <c r="X49" s="211"/>
      <c r="Y49" s="211"/>
      <c r="Z49" s="211"/>
      <c r="AA49" s="211"/>
      <c r="AB49" s="210">
        <f t="shared" si="10"/>
        <v>0</v>
      </c>
    </row>
    <row r="50" spans="1:28" x14ac:dyDescent="0.65">
      <c r="A50" s="316"/>
      <c r="B50" s="317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334">
        <f t="shared" si="11"/>
        <v>0</v>
      </c>
      <c r="O50" s="329"/>
      <c r="P50" s="25"/>
      <c r="Q50" s="25"/>
      <c r="R50" s="25"/>
      <c r="S50" s="25"/>
      <c r="T50" s="340"/>
      <c r="U50" s="344"/>
      <c r="V50" s="336"/>
      <c r="W50" s="315"/>
      <c r="X50" s="211"/>
      <c r="Y50" s="211"/>
      <c r="Z50" s="211"/>
      <c r="AA50" s="211"/>
      <c r="AB50" s="210">
        <f t="shared" si="10"/>
        <v>0</v>
      </c>
    </row>
    <row r="51" spans="1:28" x14ac:dyDescent="0.65">
      <c r="A51" s="316"/>
      <c r="B51" s="317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34">
        <f t="shared" si="11"/>
        <v>0</v>
      </c>
      <c r="O51" s="329"/>
      <c r="P51" s="25"/>
      <c r="Q51" s="25"/>
      <c r="R51" s="25"/>
      <c r="S51" s="25"/>
      <c r="T51" s="340"/>
      <c r="U51" s="344"/>
      <c r="V51" s="336"/>
      <c r="W51" s="315"/>
      <c r="X51" s="211"/>
      <c r="Y51" s="211"/>
      <c r="Z51" s="211"/>
      <c r="AA51" s="211"/>
      <c r="AB51" s="210">
        <f t="shared" si="10"/>
        <v>0</v>
      </c>
    </row>
    <row r="52" spans="1:28" x14ac:dyDescent="0.65">
      <c r="A52" s="316"/>
      <c r="B52" s="31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34">
        <f t="shared" si="11"/>
        <v>0</v>
      </c>
      <c r="O52" s="329"/>
      <c r="P52" s="25"/>
      <c r="Q52" s="25"/>
      <c r="R52" s="25"/>
      <c r="S52" s="25"/>
      <c r="T52" s="340"/>
      <c r="U52" s="344"/>
      <c r="V52" s="336"/>
      <c r="W52" s="315"/>
      <c r="X52" s="211"/>
      <c r="Y52" s="211"/>
      <c r="Z52" s="211"/>
      <c r="AA52" s="211"/>
      <c r="AB52" s="210">
        <f t="shared" si="10"/>
        <v>0</v>
      </c>
    </row>
    <row r="53" spans="1:28" x14ac:dyDescent="0.65">
      <c r="A53" s="316"/>
      <c r="B53" s="317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34">
        <f t="shared" si="11"/>
        <v>0</v>
      </c>
      <c r="O53" s="329"/>
      <c r="P53" s="25"/>
      <c r="Q53" s="25"/>
      <c r="R53" s="25"/>
      <c r="S53" s="25"/>
      <c r="T53" s="340"/>
      <c r="U53" s="344"/>
      <c r="V53" s="336"/>
      <c r="W53" s="315"/>
      <c r="X53" s="211"/>
      <c r="Y53" s="211"/>
      <c r="Z53" s="211"/>
      <c r="AA53" s="211"/>
      <c r="AB53" s="210">
        <f t="shared" si="10"/>
        <v>0</v>
      </c>
    </row>
    <row r="54" spans="1:28" x14ac:dyDescent="0.65">
      <c r="A54" s="316"/>
      <c r="B54" s="3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334">
        <f t="shared" si="11"/>
        <v>0</v>
      </c>
      <c r="O54" s="329"/>
      <c r="P54" s="25"/>
      <c r="Q54" s="25"/>
      <c r="R54" s="25"/>
      <c r="S54" s="25"/>
      <c r="T54" s="340"/>
      <c r="U54" s="344"/>
      <c r="V54" s="336"/>
      <c r="W54" s="315"/>
      <c r="X54" s="211"/>
      <c r="Y54" s="211"/>
      <c r="Z54" s="211"/>
      <c r="AA54" s="211"/>
      <c r="AB54" s="210">
        <f t="shared" si="10"/>
        <v>0</v>
      </c>
    </row>
    <row r="55" spans="1:28" x14ac:dyDescent="0.65">
      <c r="A55" s="316"/>
      <c r="B55" s="31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334">
        <f t="shared" si="11"/>
        <v>0</v>
      </c>
      <c r="O55" s="329"/>
      <c r="P55" s="25"/>
      <c r="Q55" s="25"/>
      <c r="R55" s="25"/>
      <c r="S55" s="25"/>
      <c r="T55" s="340"/>
      <c r="U55" s="344"/>
      <c r="V55" s="336"/>
      <c r="W55" s="315"/>
      <c r="X55" s="211"/>
      <c r="Y55" s="211"/>
      <c r="Z55" s="211"/>
      <c r="AA55" s="211"/>
      <c r="AB55" s="210">
        <f t="shared" si="10"/>
        <v>0</v>
      </c>
    </row>
    <row r="56" spans="1:28" x14ac:dyDescent="0.65">
      <c r="A56" s="316"/>
      <c r="B56" s="3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334">
        <f t="shared" si="11"/>
        <v>0</v>
      </c>
      <c r="O56" s="329"/>
      <c r="P56" s="25"/>
      <c r="Q56" s="25"/>
      <c r="R56" s="25"/>
      <c r="S56" s="25"/>
      <c r="T56" s="340"/>
      <c r="U56" s="344"/>
      <c r="V56" s="336"/>
      <c r="W56" s="315"/>
      <c r="X56" s="211"/>
      <c r="Y56" s="211"/>
      <c r="Z56" s="211"/>
      <c r="AA56" s="211"/>
      <c r="AB56" s="210">
        <f t="shared" si="10"/>
        <v>0</v>
      </c>
    </row>
    <row r="57" spans="1:28" x14ac:dyDescent="0.65">
      <c r="A57" s="316"/>
      <c r="B57" s="3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334">
        <f t="shared" si="11"/>
        <v>0</v>
      </c>
      <c r="O57" s="329"/>
      <c r="P57" s="25"/>
      <c r="Q57" s="25"/>
      <c r="R57" s="25"/>
      <c r="S57" s="25"/>
      <c r="T57" s="340"/>
      <c r="U57" s="344"/>
      <c r="V57" s="336"/>
      <c r="W57" s="315"/>
      <c r="X57" s="211"/>
      <c r="Y57" s="211"/>
      <c r="Z57" s="211"/>
      <c r="AA57" s="211"/>
      <c r="AB57" s="210">
        <f t="shared" si="10"/>
        <v>0</v>
      </c>
    </row>
    <row r="58" spans="1:28" x14ac:dyDescent="0.65">
      <c r="A58" s="316"/>
      <c r="B58" s="317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34">
        <f t="shared" si="11"/>
        <v>0</v>
      </c>
      <c r="O58" s="329"/>
      <c r="P58" s="25"/>
      <c r="Q58" s="25"/>
      <c r="R58" s="25"/>
      <c r="S58" s="25"/>
      <c r="T58" s="340"/>
      <c r="U58" s="344"/>
      <c r="V58" s="336"/>
      <c r="W58" s="315"/>
      <c r="X58" s="211"/>
      <c r="Y58" s="211"/>
      <c r="Z58" s="211"/>
      <c r="AA58" s="211"/>
      <c r="AB58" s="210">
        <f t="shared" si="10"/>
        <v>0</v>
      </c>
    </row>
    <row r="59" spans="1:28" x14ac:dyDescent="0.65">
      <c r="A59" s="316"/>
      <c r="B59" s="317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334">
        <f t="shared" si="11"/>
        <v>0</v>
      </c>
      <c r="O59" s="329"/>
      <c r="P59" s="25"/>
      <c r="Q59" s="25"/>
      <c r="R59" s="25"/>
      <c r="S59" s="25"/>
      <c r="T59" s="340"/>
      <c r="U59" s="344"/>
      <c r="V59" s="336"/>
      <c r="W59" s="315"/>
      <c r="X59" s="211"/>
      <c r="Y59" s="211"/>
      <c r="Z59" s="211"/>
      <c r="AA59" s="211"/>
      <c r="AB59" s="210">
        <f t="shared" si="10"/>
        <v>0</v>
      </c>
    </row>
    <row r="60" spans="1:28" x14ac:dyDescent="0.65">
      <c r="A60" s="316"/>
      <c r="B60" s="31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334">
        <f t="shared" si="11"/>
        <v>0</v>
      </c>
      <c r="O60" s="329"/>
      <c r="P60" s="25"/>
      <c r="Q60" s="25"/>
      <c r="R60" s="25"/>
      <c r="S60" s="25"/>
      <c r="T60" s="340"/>
      <c r="U60" s="344"/>
      <c r="V60" s="336"/>
      <c r="W60" s="315"/>
      <c r="X60" s="211"/>
      <c r="Y60" s="211"/>
      <c r="Z60" s="211"/>
      <c r="AA60" s="211"/>
      <c r="AB60" s="210">
        <f t="shared" si="10"/>
        <v>0</v>
      </c>
    </row>
    <row r="61" spans="1:28" x14ac:dyDescent="0.65">
      <c r="A61" s="316"/>
      <c r="B61" s="317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34">
        <f t="shared" si="11"/>
        <v>0</v>
      </c>
      <c r="O61" s="329"/>
      <c r="P61" s="25"/>
      <c r="Q61" s="25"/>
      <c r="R61" s="25"/>
      <c r="S61" s="25"/>
      <c r="T61" s="340"/>
      <c r="U61" s="344"/>
      <c r="V61" s="336"/>
      <c r="W61" s="315"/>
      <c r="X61" s="211"/>
      <c r="Y61" s="211"/>
      <c r="Z61" s="211"/>
      <c r="AA61" s="211"/>
      <c r="AB61" s="210">
        <f t="shared" si="10"/>
        <v>0</v>
      </c>
    </row>
    <row r="62" spans="1:28" x14ac:dyDescent="0.65">
      <c r="A62" s="316"/>
      <c r="B62" s="31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334">
        <f t="shared" si="11"/>
        <v>0</v>
      </c>
      <c r="O62" s="329"/>
      <c r="P62" s="25"/>
      <c r="Q62" s="25"/>
      <c r="R62" s="25"/>
      <c r="S62" s="25"/>
      <c r="T62" s="340"/>
      <c r="U62" s="344"/>
      <c r="V62" s="336"/>
      <c r="W62" s="315"/>
      <c r="X62" s="211"/>
      <c r="Y62" s="211"/>
      <c r="Z62" s="211"/>
      <c r="AA62" s="211"/>
      <c r="AB62" s="210">
        <f t="shared" si="10"/>
        <v>0</v>
      </c>
    </row>
    <row r="63" spans="1:28" x14ac:dyDescent="0.65">
      <c r="A63" s="316"/>
      <c r="B63" s="3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334">
        <f t="shared" si="11"/>
        <v>0</v>
      </c>
      <c r="O63" s="329"/>
      <c r="P63" s="25"/>
      <c r="Q63" s="25"/>
      <c r="R63" s="25"/>
      <c r="S63" s="25"/>
      <c r="T63" s="340"/>
      <c r="U63" s="344"/>
      <c r="V63" s="336"/>
      <c r="W63" s="315"/>
      <c r="X63" s="211"/>
      <c r="Y63" s="211"/>
      <c r="Z63" s="211"/>
      <c r="AA63" s="211"/>
      <c r="AB63" s="210">
        <f t="shared" si="10"/>
        <v>0</v>
      </c>
    </row>
    <row r="64" spans="1:28" x14ac:dyDescent="0.65">
      <c r="A64" s="316"/>
      <c r="B64" s="31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334">
        <f t="shared" si="11"/>
        <v>0</v>
      </c>
      <c r="O64" s="329"/>
      <c r="P64" s="25"/>
      <c r="Q64" s="25"/>
      <c r="R64" s="25"/>
      <c r="S64" s="25"/>
      <c r="T64" s="340"/>
      <c r="U64" s="344"/>
      <c r="V64" s="336"/>
      <c r="W64" s="315"/>
      <c r="X64" s="211"/>
      <c r="Y64" s="211"/>
      <c r="Z64" s="211"/>
      <c r="AA64" s="211"/>
      <c r="AB64" s="210">
        <f t="shared" si="10"/>
        <v>0</v>
      </c>
    </row>
    <row r="65" spans="1:28" x14ac:dyDescent="0.65">
      <c r="A65" s="316"/>
      <c r="B65" s="317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334">
        <f t="shared" si="11"/>
        <v>0</v>
      </c>
      <c r="O65" s="329"/>
      <c r="P65" s="25"/>
      <c r="Q65" s="25"/>
      <c r="R65" s="25"/>
      <c r="S65" s="25"/>
      <c r="T65" s="340"/>
      <c r="U65" s="344"/>
      <c r="V65" s="336"/>
      <c r="W65" s="315"/>
      <c r="X65" s="211"/>
      <c r="Y65" s="211"/>
      <c r="Z65" s="211"/>
      <c r="AA65" s="211"/>
      <c r="AB65" s="210">
        <f t="shared" si="10"/>
        <v>0</v>
      </c>
    </row>
    <row r="66" spans="1:28" x14ac:dyDescent="0.65">
      <c r="A66" s="316"/>
      <c r="B66" s="317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334">
        <f t="shared" si="11"/>
        <v>0</v>
      </c>
      <c r="O66" s="329"/>
      <c r="P66" s="25"/>
      <c r="Q66" s="25"/>
      <c r="R66" s="25"/>
      <c r="S66" s="25"/>
      <c r="T66" s="340"/>
      <c r="U66" s="344"/>
      <c r="V66" s="336"/>
      <c r="W66" s="315"/>
      <c r="X66" s="211"/>
      <c r="Y66" s="211"/>
      <c r="Z66" s="211"/>
      <c r="AA66" s="211"/>
      <c r="AB66" s="210">
        <f t="shared" si="10"/>
        <v>0</v>
      </c>
    </row>
    <row r="67" spans="1:28" x14ac:dyDescent="0.65">
      <c r="A67" s="316"/>
      <c r="B67" s="317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334">
        <f t="shared" si="11"/>
        <v>0</v>
      </c>
      <c r="O67" s="329"/>
      <c r="P67" s="25"/>
      <c r="Q67" s="25"/>
      <c r="R67" s="25"/>
      <c r="S67" s="25"/>
      <c r="T67" s="340"/>
      <c r="U67" s="344"/>
      <c r="V67" s="336"/>
      <c r="W67" s="315"/>
      <c r="X67" s="211"/>
      <c r="Y67" s="211"/>
      <c r="Z67" s="211"/>
      <c r="AA67" s="211"/>
      <c r="AB67" s="210">
        <f t="shared" si="10"/>
        <v>0</v>
      </c>
    </row>
    <row r="68" spans="1:28" x14ac:dyDescent="0.65">
      <c r="A68" s="316"/>
      <c r="B68" s="317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334">
        <f t="shared" si="11"/>
        <v>0</v>
      </c>
      <c r="O68" s="329"/>
      <c r="P68" s="25"/>
      <c r="Q68" s="25"/>
      <c r="R68" s="25"/>
      <c r="S68" s="25"/>
      <c r="T68" s="340"/>
      <c r="U68" s="344"/>
      <c r="V68" s="336"/>
      <c r="W68" s="315"/>
      <c r="X68" s="211"/>
      <c r="Y68" s="211"/>
      <c r="Z68" s="211"/>
      <c r="AA68" s="211"/>
      <c r="AB68" s="210">
        <f t="shared" si="10"/>
        <v>0</v>
      </c>
    </row>
    <row r="69" spans="1:28" x14ac:dyDescent="0.65">
      <c r="A69" s="316"/>
      <c r="B69" s="31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334">
        <f t="shared" ref="N69:N82" si="12">SUM(C69:M69)</f>
        <v>0</v>
      </c>
      <c r="O69" s="329"/>
      <c r="P69" s="25"/>
      <c r="Q69" s="25"/>
      <c r="R69" s="25"/>
      <c r="S69" s="25"/>
      <c r="T69" s="340"/>
      <c r="U69" s="344"/>
      <c r="V69" s="336"/>
      <c r="W69" s="315"/>
      <c r="X69" s="211"/>
      <c r="Y69" s="211"/>
      <c r="Z69" s="211"/>
      <c r="AA69" s="211"/>
      <c r="AB69" s="210">
        <f t="shared" si="10"/>
        <v>0</v>
      </c>
    </row>
    <row r="70" spans="1:28" x14ac:dyDescent="0.65">
      <c r="A70" s="316"/>
      <c r="B70" s="317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334">
        <f t="shared" si="12"/>
        <v>0</v>
      </c>
      <c r="O70" s="329"/>
      <c r="P70" s="25"/>
      <c r="Q70" s="25"/>
      <c r="R70" s="25"/>
      <c r="S70" s="25"/>
      <c r="T70" s="340"/>
      <c r="U70" s="344"/>
      <c r="V70" s="336"/>
      <c r="W70" s="315"/>
      <c r="X70" s="211"/>
      <c r="Y70" s="211"/>
      <c r="Z70" s="211"/>
      <c r="AA70" s="211"/>
      <c r="AB70" s="210">
        <f t="shared" si="10"/>
        <v>0</v>
      </c>
    </row>
    <row r="71" spans="1:28" x14ac:dyDescent="0.65">
      <c r="A71" s="316"/>
      <c r="B71" s="317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334">
        <f t="shared" si="12"/>
        <v>0</v>
      </c>
      <c r="O71" s="329"/>
      <c r="P71" s="25"/>
      <c r="Q71" s="25"/>
      <c r="R71" s="25"/>
      <c r="S71" s="25"/>
      <c r="T71" s="340"/>
      <c r="U71" s="344"/>
      <c r="V71" s="336"/>
      <c r="W71" s="315"/>
      <c r="X71" s="211"/>
      <c r="Y71" s="211"/>
      <c r="Z71" s="211"/>
      <c r="AA71" s="211"/>
      <c r="AB71" s="210">
        <f t="shared" si="10"/>
        <v>0</v>
      </c>
    </row>
    <row r="72" spans="1:28" x14ac:dyDescent="0.65">
      <c r="A72" s="316"/>
      <c r="B72" s="317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334">
        <f t="shared" si="12"/>
        <v>0</v>
      </c>
      <c r="O72" s="329"/>
      <c r="P72" s="25"/>
      <c r="Q72" s="25"/>
      <c r="R72" s="25"/>
      <c r="S72" s="25"/>
      <c r="T72" s="340"/>
      <c r="U72" s="344"/>
      <c r="V72" s="336"/>
      <c r="W72" s="315"/>
      <c r="X72" s="211"/>
      <c r="Y72" s="211"/>
      <c r="Z72" s="211"/>
      <c r="AA72" s="211"/>
      <c r="AB72" s="210">
        <f t="shared" si="10"/>
        <v>0</v>
      </c>
    </row>
    <row r="73" spans="1:28" x14ac:dyDescent="0.65">
      <c r="A73" s="316"/>
      <c r="B73" s="317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334">
        <f t="shared" si="12"/>
        <v>0</v>
      </c>
      <c r="O73" s="329"/>
      <c r="P73" s="25"/>
      <c r="Q73" s="25"/>
      <c r="R73" s="25"/>
      <c r="S73" s="25"/>
      <c r="T73" s="340"/>
      <c r="U73" s="344"/>
      <c r="V73" s="336"/>
      <c r="W73" s="315"/>
      <c r="X73" s="211"/>
      <c r="Y73" s="211"/>
      <c r="Z73" s="211"/>
      <c r="AA73" s="211"/>
      <c r="AB73" s="210">
        <f t="shared" si="10"/>
        <v>0</v>
      </c>
    </row>
    <row r="74" spans="1:28" x14ac:dyDescent="0.65">
      <c r="A74" s="316"/>
      <c r="B74" s="31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334">
        <f t="shared" si="12"/>
        <v>0</v>
      </c>
      <c r="O74" s="329"/>
      <c r="P74" s="25"/>
      <c r="Q74" s="25"/>
      <c r="R74" s="25"/>
      <c r="S74" s="25"/>
      <c r="T74" s="340"/>
      <c r="U74" s="344"/>
      <c r="V74" s="336"/>
      <c r="W74" s="315"/>
      <c r="X74" s="211"/>
      <c r="Y74" s="211"/>
      <c r="Z74" s="211"/>
      <c r="AA74" s="211"/>
      <c r="AB74" s="210">
        <f t="shared" si="10"/>
        <v>0</v>
      </c>
    </row>
    <row r="75" spans="1:28" x14ac:dyDescent="0.65">
      <c r="A75" s="316"/>
      <c r="B75" s="317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334">
        <f t="shared" si="12"/>
        <v>0</v>
      </c>
      <c r="O75" s="329"/>
      <c r="P75" s="25"/>
      <c r="Q75" s="25"/>
      <c r="R75" s="25"/>
      <c r="S75" s="25"/>
      <c r="T75" s="340"/>
      <c r="U75" s="344"/>
      <c r="V75" s="336"/>
      <c r="W75" s="315"/>
      <c r="X75" s="211"/>
      <c r="Y75" s="211"/>
      <c r="Z75" s="211"/>
      <c r="AA75" s="211"/>
      <c r="AB75" s="210">
        <f t="shared" si="10"/>
        <v>0</v>
      </c>
    </row>
    <row r="76" spans="1:28" x14ac:dyDescent="0.65">
      <c r="A76" s="316"/>
      <c r="B76" s="317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334">
        <f t="shared" si="12"/>
        <v>0</v>
      </c>
      <c r="O76" s="329"/>
      <c r="P76" s="25"/>
      <c r="Q76" s="25"/>
      <c r="R76" s="25"/>
      <c r="S76" s="25"/>
      <c r="T76" s="340"/>
      <c r="U76" s="344"/>
      <c r="V76" s="336"/>
      <c r="W76" s="315"/>
      <c r="X76" s="211"/>
      <c r="Y76" s="211"/>
      <c r="Z76" s="211"/>
      <c r="AA76" s="211"/>
      <c r="AB76" s="210">
        <f t="shared" si="10"/>
        <v>0</v>
      </c>
    </row>
    <row r="77" spans="1:28" x14ac:dyDescent="0.65">
      <c r="A77" s="316"/>
      <c r="B77" s="317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334">
        <f t="shared" si="12"/>
        <v>0</v>
      </c>
      <c r="O77" s="329"/>
      <c r="P77" s="25"/>
      <c r="Q77" s="25"/>
      <c r="R77" s="25"/>
      <c r="S77" s="25"/>
      <c r="T77" s="340"/>
      <c r="U77" s="344"/>
      <c r="V77" s="336"/>
      <c r="W77" s="315"/>
      <c r="X77" s="211"/>
      <c r="Y77" s="211"/>
      <c r="Z77" s="211"/>
      <c r="AA77" s="211"/>
      <c r="AB77" s="210">
        <f t="shared" si="10"/>
        <v>0</v>
      </c>
    </row>
    <row r="78" spans="1:28" x14ac:dyDescent="0.65">
      <c r="A78" s="316"/>
      <c r="B78" s="317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334">
        <f t="shared" si="12"/>
        <v>0</v>
      </c>
      <c r="O78" s="329"/>
      <c r="P78" s="25"/>
      <c r="Q78" s="25"/>
      <c r="R78" s="25"/>
      <c r="S78" s="25"/>
      <c r="T78" s="340"/>
      <c r="U78" s="344"/>
      <c r="V78" s="336"/>
      <c r="W78" s="315"/>
      <c r="X78" s="211"/>
      <c r="Y78" s="211"/>
      <c r="Z78" s="211"/>
      <c r="AA78" s="211"/>
      <c r="AB78" s="210">
        <f t="shared" si="10"/>
        <v>0</v>
      </c>
    </row>
    <row r="79" spans="1:28" x14ac:dyDescent="0.65">
      <c r="A79" s="316"/>
      <c r="B79" s="3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334">
        <f t="shared" si="12"/>
        <v>0</v>
      </c>
      <c r="O79" s="329"/>
      <c r="P79" s="25"/>
      <c r="Q79" s="25"/>
      <c r="R79" s="25"/>
      <c r="S79" s="25"/>
      <c r="T79" s="340"/>
      <c r="U79" s="344"/>
      <c r="V79" s="336"/>
      <c r="W79" s="315"/>
      <c r="X79" s="211"/>
      <c r="Y79" s="211"/>
      <c r="Z79" s="211"/>
      <c r="AA79" s="211"/>
      <c r="AB79" s="210">
        <f t="shared" si="10"/>
        <v>0</v>
      </c>
    </row>
    <row r="80" spans="1:28" x14ac:dyDescent="0.65">
      <c r="A80" s="316"/>
      <c r="B80" s="3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334">
        <f t="shared" si="12"/>
        <v>0</v>
      </c>
      <c r="O80" s="329"/>
      <c r="P80" s="25"/>
      <c r="Q80" s="25"/>
      <c r="R80" s="25"/>
      <c r="S80" s="25"/>
      <c r="T80" s="340"/>
      <c r="U80" s="344"/>
      <c r="V80" s="336"/>
      <c r="W80" s="315"/>
      <c r="X80" s="211"/>
      <c r="Y80" s="211"/>
      <c r="Z80" s="211"/>
      <c r="AA80" s="211"/>
      <c r="AB80" s="210">
        <f t="shared" si="10"/>
        <v>0</v>
      </c>
    </row>
    <row r="81" spans="1:28" x14ac:dyDescent="0.65">
      <c r="A81" s="316"/>
      <c r="B81" s="317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34">
        <f t="shared" si="12"/>
        <v>0</v>
      </c>
      <c r="O81" s="329"/>
      <c r="P81" s="25"/>
      <c r="Q81" s="25"/>
      <c r="R81" s="25"/>
      <c r="S81" s="25"/>
      <c r="T81" s="340"/>
      <c r="U81" s="344"/>
      <c r="V81" s="336"/>
      <c r="W81" s="315"/>
      <c r="X81" s="211"/>
      <c r="Y81" s="211"/>
      <c r="Z81" s="211"/>
      <c r="AA81" s="211"/>
      <c r="AB81" s="210">
        <f t="shared" si="10"/>
        <v>0</v>
      </c>
    </row>
    <row r="82" spans="1:28" x14ac:dyDescent="0.65">
      <c r="A82" s="316"/>
      <c r="B82" s="317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34">
        <f t="shared" si="12"/>
        <v>0</v>
      </c>
      <c r="O82" s="331"/>
      <c r="P82" s="345"/>
      <c r="Q82" s="345"/>
      <c r="R82" s="345"/>
      <c r="S82" s="345"/>
      <c r="T82" s="346"/>
      <c r="U82" s="347"/>
      <c r="V82" s="336"/>
      <c r="W82" s="315"/>
      <c r="X82" s="211"/>
      <c r="Y82" s="211"/>
      <c r="Z82" s="211"/>
      <c r="AA82" s="211"/>
      <c r="AB82" s="210">
        <f t="shared" si="10"/>
        <v>0</v>
      </c>
    </row>
    <row r="83" spans="1:28" ht="15" customHeight="1" x14ac:dyDescent="0.65">
      <c r="C83" s="4">
        <f t="shared" ref="C83:M83" si="13">SUM(C33:C82)</f>
        <v>0</v>
      </c>
      <c r="D83" s="4">
        <f t="shared" si="13"/>
        <v>0</v>
      </c>
      <c r="E83" s="4">
        <f t="shared" si="13"/>
        <v>0</v>
      </c>
      <c r="F83" s="4">
        <f t="shared" si="13"/>
        <v>0</v>
      </c>
      <c r="G83" s="4">
        <f t="shared" si="13"/>
        <v>0</v>
      </c>
      <c r="H83" s="4">
        <f t="shared" si="13"/>
        <v>0</v>
      </c>
      <c r="I83" s="4">
        <f t="shared" si="13"/>
        <v>0</v>
      </c>
      <c r="J83" s="4">
        <f t="shared" si="13"/>
        <v>0</v>
      </c>
      <c r="K83" s="4">
        <f t="shared" si="13"/>
        <v>0</v>
      </c>
      <c r="L83" s="4">
        <f t="shared" si="13"/>
        <v>0</v>
      </c>
      <c r="M83" s="4">
        <f t="shared" si="13"/>
        <v>0</v>
      </c>
      <c r="N83" s="80">
        <f>SUM(C83:M83)/27.5</f>
        <v>0</v>
      </c>
    </row>
  </sheetData>
  <autoFilter ref="A4:AB4" xr:uid="{00000000-0009-0000-0000-000002000000}"/>
  <sortState xmlns:xlrd2="http://schemas.microsoft.com/office/spreadsheetml/2017/richdata2" ref="A33:AJ72">
    <sortCondition ref="A33:A72"/>
  </sortState>
  <phoneticPr fontId="20" type="noConversion"/>
  <conditionalFormatting sqref="C1:N1">
    <cfRule type="cellIs" dxfId="3" priority="10" stopIfTrue="1" operator="greaterThan">
      <formula>0</formula>
    </cfRule>
    <cfRule type="cellIs" dxfId="2" priority="11" stopIfTrue="1" operator="lessThan">
      <formula>0</formula>
    </cfRule>
    <cfRule type="cellIs" dxfId="1" priority="12" stopIfTrue="1" operator="equal">
      <formula>0</formula>
    </cfRule>
  </conditionalFormatting>
  <conditionalFormatting sqref="V5:W82">
    <cfRule type="cellIs" dxfId="0" priority="1" stopIfTrue="1" operator="lessThan">
      <formula>1</formula>
    </cfRule>
  </conditionalFormatting>
  <pageMargins left="0" right="0" top="0.39370078740157483" bottom="0.39370078740157483" header="0" footer="0"/>
  <pageSetup paperSize="9" scale="68" fitToHeight="10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13" sqref="B13:B14"/>
    </sheetView>
  </sheetViews>
  <sheetFormatPr defaultColWidth="8.87890625" defaultRowHeight="12.7" x14ac:dyDescent="0.4"/>
  <cols>
    <col min="1" max="1" width="8.87890625" style="362"/>
  </cols>
  <sheetData>
    <row r="1" spans="1:4" x14ac:dyDescent="0.4">
      <c r="B1" s="444" t="s">
        <v>12</v>
      </c>
      <c r="C1" s="447" t="s">
        <v>13</v>
      </c>
      <c r="D1" s="450" t="s">
        <v>14</v>
      </c>
    </row>
    <row r="2" spans="1:4" x14ac:dyDescent="0.4">
      <c r="B2" s="445"/>
      <c r="C2" s="448"/>
      <c r="D2" s="451"/>
    </row>
    <row r="3" spans="1:4" x14ac:dyDescent="0.4">
      <c r="B3" s="445"/>
      <c r="C3" s="448"/>
      <c r="D3" s="451"/>
    </row>
    <row r="4" spans="1:4" x14ac:dyDescent="0.4">
      <c r="B4" s="445"/>
      <c r="C4" s="448"/>
      <c r="D4" s="451"/>
    </row>
    <row r="5" spans="1:4" ht="13" thickBot="1" x14ac:dyDescent="0.45">
      <c r="B5" s="446"/>
      <c r="C5" s="449"/>
      <c r="D5" s="452"/>
    </row>
    <row r="6" spans="1:4" ht="15.35" thickBot="1" x14ac:dyDescent="0.7">
      <c r="A6" s="363" t="s">
        <v>61</v>
      </c>
      <c r="B6" s="40" t="e">
        <f>SDA!AG14/SDA!AI14</f>
        <v>#DIV/0!</v>
      </c>
      <c r="C6" s="251">
        <f>SDA!AG14*15/26</f>
        <v>0</v>
      </c>
      <c r="D6" s="41">
        <f>SDA!AH14-C6</f>
        <v>0</v>
      </c>
    </row>
    <row r="7" spans="1:4" ht="15.35" thickBot="1" x14ac:dyDescent="0.7">
      <c r="A7" s="363" t="s">
        <v>70</v>
      </c>
      <c r="B7" s="46" t="e">
        <f>SDA!AG15/SDA!AI15</f>
        <v>#DIV/0!</v>
      </c>
      <c r="C7" s="251">
        <f>SDA!AG15*SDA!AI$6/22.5</f>
        <v>0</v>
      </c>
      <c r="D7" s="47">
        <f>SDA!AH15-C7</f>
        <v>0</v>
      </c>
    </row>
    <row r="8" spans="1:4" ht="15.35" thickBot="1" x14ac:dyDescent="0.7">
      <c r="A8" s="362">
        <v>1</v>
      </c>
      <c r="B8" s="46" t="e">
        <f>SDA!AG16/SDA!AI16</f>
        <v>#DIV/0!</v>
      </c>
      <c r="C8" s="251">
        <f>SDA!AG16*SDA!AI$6/30</f>
        <v>0</v>
      </c>
      <c r="D8" s="47">
        <f>SDA!AH16-C8</f>
        <v>0</v>
      </c>
    </row>
    <row r="9" spans="1:4" ht="15.35" thickBot="1" x14ac:dyDescent="0.7">
      <c r="A9" s="363" t="s">
        <v>115</v>
      </c>
      <c r="B9" s="46" t="e">
        <f>SDA!AG17/SDA!AI17</f>
        <v>#DIV/0!</v>
      </c>
      <c r="C9" s="251">
        <f>SDA!AG17*SDA!AI$6/30</f>
        <v>0</v>
      </c>
      <c r="D9" s="47">
        <f>SDA!AH17-C9</f>
        <v>0</v>
      </c>
    </row>
    <row r="10" spans="1:4" ht="15.35" thickBot="1" x14ac:dyDescent="0.7">
      <c r="A10" s="362">
        <v>2</v>
      </c>
      <c r="B10" s="62" t="e">
        <f>SDA!AG18/SDA!AI18</f>
        <v>#DIV/0!</v>
      </c>
      <c r="C10" s="251">
        <f>SDA!AG18*SDA!AI$6/30</f>
        <v>0</v>
      </c>
      <c r="D10" s="247">
        <f>SDA!AH18-C10</f>
        <v>0</v>
      </c>
    </row>
    <row r="11" spans="1:4" ht="15.35" thickBot="1" x14ac:dyDescent="0.7">
      <c r="A11" s="362">
        <v>3</v>
      </c>
      <c r="B11" s="40" t="e">
        <f>SDA!AG19/SDA!AI19</f>
        <v>#DIV/0!</v>
      </c>
      <c r="C11" s="251">
        <f>SDA!AG19*SDA!AI$6/30</f>
        <v>0</v>
      </c>
      <c r="D11" s="41">
        <f>SDA!AH19-C11</f>
        <v>0</v>
      </c>
    </row>
    <row r="12" spans="1:4" ht="15.35" thickBot="1" x14ac:dyDescent="0.7">
      <c r="A12" s="363" t="s">
        <v>118</v>
      </c>
      <c r="B12" s="40" t="e">
        <f>SDA!AG20/SDA!AI20</f>
        <v>#DIV/0!</v>
      </c>
      <c r="C12" s="251">
        <f>SDA!AG20*SDA!AI$6/30</f>
        <v>0</v>
      </c>
      <c r="D12" s="41">
        <f>SDA!AH20-C12</f>
        <v>0</v>
      </c>
    </row>
    <row r="13" spans="1:4" ht="15.35" thickBot="1" x14ac:dyDescent="0.7">
      <c r="A13" s="362">
        <v>4</v>
      </c>
      <c r="B13" s="46" t="e">
        <f>SDA!AG21/SDA!AI21</f>
        <v>#DIV/0!</v>
      </c>
      <c r="C13" s="251">
        <f>SDA!AG21*SDA!AI$6/30</f>
        <v>0</v>
      </c>
      <c r="D13" s="47">
        <f>SDA!AH21-C13</f>
        <v>0</v>
      </c>
    </row>
    <row r="14" spans="1:4" ht="15.35" thickBot="1" x14ac:dyDescent="0.7">
      <c r="A14" s="363" t="s">
        <v>120</v>
      </c>
      <c r="B14" s="46" t="e">
        <f>SDA!AG22/SDA!AI22</f>
        <v>#DIV/0!</v>
      </c>
      <c r="C14" s="251">
        <f>SDA!AG22*SDA!AI$6/30</f>
        <v>0</v>
      </c>
      <c r="D14" s="47">
        <f>SDA!AH22-C14</f>
        <v>0</v>
      </c>
    </row>
    <row r="15" spans="1:4" ht="15.35" thickBot="1" x14ac:dyDescent="0.7">
      <c r="A15" s="362">
        <v>5</v>
      </c>
      <c r="B15" s="46" t="e">
        <f>SDA!AG23/SDA!AI23</f>
        <v>#DIV/0!</v>
      </c>
      <c r="C15" s="251">
        <f>SDA!AG23*SDA!AI6/30</f>
        <v>0</v>
      </c>
      <c r="D15" s="47">
        <f>SDA!AH23-C15</f>
        <v>0</v>
      </c>
    </row>
    <row r="16" spans="1:4" ht="15.35" thickBot="1" x14ac:dyDescent="0.7">
      <c r="A16" s="362">
        <v>6</v>
      </c>
      <c r="B16" s="253" t="e">
        <f>SDA!AG24/SDA!AI24</f>
        <v>#DIV/0!</v>
      </c>
      <c r="C16" s="251">
        <f>SDA!AG24*SDA!AI$6/22.5</f>
        <v>0</v>
      </c>
      <c r="D16" s="254">
        <f>SDA!AH24-C16</f>
        <v>0</v>
      </c>
    </row>
    <row r="17" spans="2:4" ht="15.35" thickBot="1" x14ac:dyDescent="0.7">
      <c r="B17" s="53"/>
      <c r="C17" s="55">
        <f>SUM(C7:C16)</f>
        <v>0</v>
      </c>
      <c r="D17" s="56">
        <f>SUM(D6:D16)</f>
        <v>0</v>
      </c>
    </row>
    <row r="18" spans="2:4" ht="15.35" thickBot="1" x14ac:dyDescent="0.7">
      <c r="B18" s="4"/>
      <c r="C18" s="4"/>
      <c r="D18" s="59" t="e">
        <f>D17/C17</f>
        <v>#DIV/0!</v>
      </c>
    </row>
  </sheetData>
  <mergeCells count="3">
    <mergeCell ref="B1:B5"/>
    <mergeCell ref="C1:C5"/>
    <mergeCell ref="D1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D05DC76E66A8784A9670BC734B0FE2D3" ma:contentTypeVersion="7" ma:contentTypeDescription="" ma:contentTypeScope="" ma:versionID="4784273d5329f57dd622dad20453598a">
  <xsd:schema xmlns:xsd="http://www.w3.org/2001/XMLSchema" xmlns:xs="http://www.w3.org/2001/XMLSchema" xmlns:p="http://schemas.microsoft.com/office/2006/metadata/properties" xmlns:ns2="8c566321-f672-4e06-a901-b5e72b4c4357" xmlns:ns3="ba2294b9-6d6a-4c9b-a125-9e4b98f52ed2" targetNamespace="http://schemas.microsoft.com/office/2006/metadata/properties" ma:root="true" ma:fieldsID="e5c1b7cb066125ad7a9146359e1e3e42" ns2:_="" ns3:_="">
    <xsd:import namespace="8c566321-f672-4e06-a901-b5e72b4c4357"/>
    <xsd:import namespace="ba2294b9-6d6a-4c9b-a125-9e4b98f52ed2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6ec388a6d534bab86a259abd1bfa088" minOccurs="0"/>
                <xsd:element ref="ns2:p6919dbb65844893b164c5f63a6f0eeb" minOccurs="0"/>
                <xsd:element ref="ns2:c02f73938b5741d4934b358b31a1b80f" minOccurs="0"/>
                <xsd:element ref="ns2:i98b064926ea4fbe8f5b88c394ff652b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bb51dc52-b8c5-46b8-bc97-29d638f10bda}" ma:internalName="TaxCatchAll" ma:showField="CatchAllData" ma:web="dc42fc3d-6cf2-4765-8896-b774b0578c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bb51dc52-b8c5-46b8-bc97-29d638f10bda}" ma:internalName="TaxCatchAllLabel" ma:readOnly="true" ma:showField="CatchAllDataLabel" ma:web="dc42fc3d-6cf2-4765-8896-b774b0578c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6ec388a6d534bab86a259abd1bfa088" ma:index="10" ma:taxonomy="true" ma:internalName="f6ec388a6d534bab86a259abd1bfa088" ma:taxonomyFieldName="DfeOrganisationalUnit" ma:displayName="Organisational Unit" ma:default="9;#DfE|cc08a6d4-dfde-4d0f-bd85-069ebcef80d5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2" ma:taxonomy="true" ma:internalName="p6919dbb65844893b164c5f63a6f0eeb" ma:taxonomyFieldName="DfeOwner" ma:displayName="Owner" ma:default="3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4" ma:taxonomy="true" ma:internalName="c02f73938b5741d4934b358b31a1b80f" ma:taxonomyFieldName="DfeRights_x003a_ProtectiveMarking" ma:displayName="Rights: Protective Marking" ma:default="2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6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294b9-6d6a-4c9b-a125-9e4b98f52ed2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c07c698-60f5-424f-b9af-f4c59398b511" ContentTypeId="0x010100545E941595ED5448BA61900FDDAFF313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p6919dbb65844893b164c5f63a6f0eeb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f6ec388a6d534bab86a259abd1bfa088>
    <_dlc_DocId xmlns="ba2294b9-6d6a-4c9b-a125-9e4b98f52ed2">TQVACKSRZEUP-1955114012-1752</_dlc_DocId>
    <TaxCatchAll xmlns="8c566321-f672-4e06-a901-b5e72b4c4357">
      <Value>9</Value>
      <Value>3</Value>
      <Value>2</Value>
      <Value>1</Value>
    </TaxCatchAll>
    <_dlc_DocIdUrl xmlns="ba2294b9-6d6a-4c9b-a125-9e4b98f52ed2">
      <Url>https://educationgovuk.sharepoint.com/sites/lvedfe00122/_layouts/15/DocIdRedir.aspx?ID=TQVACKSRZEUP-1955114012-1752</Url>
      <Description>TQVACKSRZEUP-1955114012-1752</Description>
    </_dlc_DocIdUrl>
    <i98b064926ea4fbe8f5b88c394ff652b xmlns="8c566321-f672-4e06-a901-b5e72b4c4357">
      <Terms xmlns="http://schemas.microsoft.com/office/infopath/2007/PartnerControls"/>
    </i98b064926ea4fbe8f5b88c394ff652b>
  </documentManagement>
</p:properties>
</file>

<file path=customXml/itemProps1.xml><?xml version="1.0" encoding="utf-8"?>
<ds:datastoreItem xmlns:ds="http://schemas.openxmlformats.org/officeDocument/2006/customXml" ds:itemID="{9EF4263D-1E67-4037-8F51-B9B6477E6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66321-f672-4e06-a901-b5e72b4c4357"/>
    <ds:schemaRef ds:uri="ba2294b9-6d6a-4c9b-a125-9e4b98f52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7BD406-F956-48AC-A902-7507C677413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4967246-4892-43FB-AF41-15F52D8E1F5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ADB3970-6651-4B71-87C1-A6A2B79AF57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705AD1B-ED01-4559-BBF8-AD35CBFD2656}">
  <ds:schemaRefs>
    <ds:schemaRef ds:uri="http://purl.org/dc/dcmitype/"/>
    <ds:schemaRef ds:uri="8c566321-f672-4e06-a901-b5e72b4c4357"/>
    <ds:schemaRef ds:uri="http://purl.org/dc/elements/1.1/"/>
    <ds:schemaRef ds:uri="ba2294b9-6d6a-4c9b-a125-9e4b98f52ed2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SDA</vt:lpstr>
      <vt:lpstr>CP</vt:lpstr>
      <vt:lpstr>SL</vt:lpstr>
      <vt:lpstr>Budget</vt:lpstr>
      <vt:lpstr>CP!Print_Area</vt:lpstr>
      <vt:lpstr>SDA!Print_Area</vt:lpstr>
      <vt:lpstr>SL!Print_Area</vt:lpstr>
      <vt:lpstr>SL!Print_Titles</vt:lpstr>
    </vt:vector>
  </TitlesOfParts>
  <Company>Outwood Grange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GORDON, Olivia</cp:lastModifiedBy>
  <cp:lastPrinted>2018-04-18T11:06:26Z</cp:lastPrinted>
  <dcterms:created xsi:type="dcterms:W3CDTF">2009-11-20T14:15:58Z</dcterms:created>
  <dcterms:modified xsi:type="dcterms:W3CDTF">2021-11-02T09:15:02Z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fedf6f4583d4414b8b49f98bd7a4a38">
    <vt:lpwstr>DfE|a484111e-5b24-4ad9-9778-c536c8c88985</vt:lpwstr>
  </property>
  <property fmtid="{D5CDD505-2E9C-101B-9397-08002B2CF9AE}" pid="3" name="ContentTypeId">
    <vt:lpwstr>0x010100545E941595ED5448BA61900FDDAFF31300D05DC76E66A8784A9670BC734B0FE2D3</vt:lpwstr>
  </property>
  <property fmtid="{D5CDD505-2E9C-101B-9397-08002B2CF9AE}" pid="4" name="Rights:ProtectiveMarking">
    <vt:lpwstr>2;#Official|0884c477-2e62-47ea-b19c-5af6e91124c5</vt:lpwstr>
  </property>
  <property fmtid="{D5CDD505-2E9C-101B-9397-08002B2CF9AE}" pid="5" name="cf01b81f267a4ae7a066de4ca5a45f7c">
    <vt:lpwstr>Official|0884c477-2e62-47ea-b19c-5af6e91124c5</vt:lpwstr>
  </property>
  <property fmtid="{D5CDD505-2E9C-101B-9397-08002B2CF9AE}" pid="6" name="_dlc_DocIdItemGuid">
    <vt:lpwstr>d233a939-a3f6-4bc8-8da3-b73881087a90</vt:lpwstr>
  </property>
  <property fmtid="{D5CDD505-2E9C-101B-9397-08002B2CF9AE}" pid="7" name="OrganisationalUnit">
    <vt:lpwstr>1;#Insight, Resources and Transformation Directorate|87942d1e-b79b-4934-b3e9-2857f972fbe6</vt:lpwstr>
  </property>
  <property fmtid="{D5CDD505-2E9C-101B-9397-08002B2CF9AE}" pid="8" name="pd0bfabaa6cb47f7bff41b54a8405b46">
    <vt:lpwstr>Insight, Resources and Transformation Directorate|87942d1e-b79b-4934-b3e9-2857f972fbe6</vt:lpwstr>
  </property>
  <property fmtid="{D5CDD505-2E9C-101B-9397-08002B2CF9AE}" pid="9" name="Owner">
    <vt:lpwstr>3;#DfE|a484111e-5b24-4ad9-9778-c536c8c88985</vt:lpwstr>
  </property>
  <property fmtid="{D5CDD505-2E9C-101B-9397-08002B2CF9AE}" pid="10" name="DfeOrganisationalUnit">
    <vt:lpwstr>9;#DfE|cc08a6d4-dfde-4d0f-bd85-069ebcef80d5</vt:lpwstr>
  </property>
  <property fmtid="{D5CDD505-2E9C-101B-9397-08002B2CF9AE}" pid="11" name="DfeRights:ProtectiveMarking">
    <vt:lpwstr>2;#Official|0884c477-2e62-47ea-b19c-5af6e91124c5</vt:lpwstr>
  </property>
  <property fmtid="{D5CDD505-2E9C-101B-9397-08002B2CF9AE}" pid="12" name="DfeOwner">
    <vt:lpwstr>3;#DfE|a484111e-5b24-4ad9-9778-c536c8c88985</vt:lpwstr>
  </property>
</Properties>
</file>